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raa0001/Dropbox/Lund/Projects/GenuineSavingsRJ/Documents/Webpage/"/>
    </mc:Choice>
  </mc:AlternateContent>
  <xr:revisionPtr revIDLastSave="0" documentId="13_ncr:1_{02CE7E82-A3A0-F34B-A46C-3B3015726F7B}" xr6:coauthVersionLast="36" xr6:coauthVersionMax="36" xr10:uidLastSave="{00000000-0000-0000-0000-000000000000}"/>
  <bookViews>
    <workbookView xWindow="0" yWindow="0" windowWidth="28800" windowHeight="18000" firstSheet="4" activeTab="17" xr2:uid="{00000000-000D-0000-FFFF-FFFF00000000}"/>
  </bookViews>
  <sheets>
    <sheet name="WorldGS" sheetId="14" r:id="rId1"/>
    <sheet name="WorldGSSCC131" sheetId="20" r:id="rId2"/>
    <sheet name="WorldGSCarbon131" sheetId="16" r:id="rId3"/>
    <sheet name="WorldGSCarbon1455" sheetId="19" r:id="rId4"/>
    <sheet name="CO2" sheetId="17" r:id="rId5"/>
    <sheet name="AllCountries" sheetId="13" r:id="rId6"/>
    <sheet name="USA" sheetId="2" r:id="rId7"/>
    <sheet name="GB" sheetId="3" r:id="rId8"/>
    <sheet name="Germany" sheetId="4" r:id="rId9"/>
    <sheet name="Australia" sheetId="5" r:id="rId10"/>
    <sheet name="France" sheetId="6" r:id="rId11"/>
    <sheet name="Switzerland" sheetId="7" r:id="rId12"/>
    <sheet name="Argentina" sheetId="8" r:id="rId13"/>
    <sheet name="Brazil" sheetId="10" r:id="rId14"/>
    <sheet name="Chile" sheetId="9" r:id="rId15"/>
    <sheet name="Colombia" sheetId="11" r:id="rId16"/>
    <sheet name="Mexico" sheetId="12" r:id="rId17"/>
    <sheet name="Gretl" sheetId="18" r:id="rId18"/>
  </sheets>
  <externalReferences>
    <externalReference r:id="rId19"/>
    <externalReference r:id="rId20"/>
    <externalReference r:id="rId21"/>
    <externalReference r:id="rId2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5" i="3"/>
  <c r="E5" i="5"/>
  <c r="E5" i="6"/>
  <c r="J5" i="6" s="1"/>
  <c r="Y5" i="13" s="1"/>
  <c r="AE5" i="18" s="1"/>
  <c r="E5" i="4"/>
  <c r="E5" i="7"/>
  <c r="E5" i="8"/>
  <c r="E5" i="10"/>
  <c r="J5" i="10" s="1"/>
  <c r="E5" i="9"/>
  <c r="E5" i="11"/>
  <c r="E5" i="12"/>
  <c r="I5" i="17"/>
  <c r="D5" i="17"/>
  <c r="F5" i="17" s="1"/>
  <c r="E5" i="17"/>
  <c r="D5" i="2"/>
  <c r="D5" i="3"/>
  <c r="D5" i="5"/>
  <c r="D5" i="6"/>
  <c r="D5" i="4"/>
  <c r="D5" i="7"/>
  <c r="D5" i="8"/>
  <c r="D5" i="10"/>
  <c r="D5" i="9"/>
  <c r="D5" i="11"/>
  <c r="D5" i="12"/>
  <c r="C5" i="2"/>
  <c r="C5" i="3"/>
  <c r="C5" i="5"/>
  <c r="C5" i="6"/>
  <c r="C5" i="4"/>
  <c r="C5" i="7"/>
  <c r="C5" i="8"/>
  <c r="C5" i="10"/>
  <c r="H5" i="10" s="1"/>
  <c r="AL5" i="13" s="1"/>
  <c r="AR5" i="18" s="1"/>
  <c r="C5" i="9"/>
  <c r="C5" i="11"/>
  <c r="H5" i="11" s="1"/>
  <c r="AV5" i="13" s="1"/>
  <c r="C5" i="12"/>
  <c r="H5" i="12" s="1"/>
  <c r="L5" i="2"/>
  <c r="L5" i="3"/>
  <c r="L5" i="4"/>
  <c r="L5" i="5"/>
  <c r="L5" i="6"/>
  <c r="L5" i="7"/>
  <c r="L5" i="8"/>
  <c r="L5" i="10"/>
  <c r="L5" i="9"/>
  <c r="L5" i="11"/>
  <c r="L5" i="12"/>
  <c r="E6" i="2"/>
  <c r="E6" i="3"/>
  <c r="E6" i="5"/>
  <c r="E6" i="6"/>
  <c r="E6" i="4"/>
  <c r="E6" i="7"/>
  <c r="E6" i="8"/>
  <c r="E6" i="10"/>
  <c r="E6" i="9"/>
  <c r="E6" i="11"/>
  <c r="E6" i="12"/>
  <c r="I6" i="17"/>
  <c r="D6" i="17"/>
  <c r="E6" i="17"/>
  <c r="D6" i="2"/>
  <c r="D6" i="3"/>
  <c r="D6" i="5"/>
  <c r="D6" i="6"/>
  <c r="D6" i="4"/>
  <c r="D6" i="7"/>
  <c r="D6" i="8"/>
  <c r="D6" i="10"/>
  <c r="D6" i="9"/>
  <c r="D6" i="11"/>
  <c r="I6" i="11" s="1"/>
  <c r="AW6" i="13" s="1"/>
  <c r="BC6" i="18" s="1"/>
  <c r="D6" i="12"/>
  <c r="C6" i="2"/>
  <c r="C6" i="3"/>
  <c r="C6" i="5"/>
  <c r="C6" i="6"/>
  <c r="C6" i="4"/>
  <c r="C6" i="7"/>
  <c r="C6" i="8"/>
  <c r="C6" i="10"/>
  <c r="C6" i="9"/>
  <c r="C6" i="11"/>
  <c r="C6" i="12"/>
  <c r="L6" i="2"/>
  <c r="L6" i="3"/>
  <c r="L6" i="4"/>
  <c r="L6" i="5"/>
  <c r="L6" i="6"/>
  <c r="L6" i="7"/>
  <c r="L6" i="8"/>
  <c r="L6" i="10"/>
  <c r="L6" i="9"/>
  <c r="L6" i="11"/>
  <c r="L6" i="12"/>
  <c r="E7" i="2"/>
  <c r="E7" i="3"/>
  <c r="E7" i="5"/>
  <c r="E7" i="6"/>
  <c r="E7" i="4"/>
  <c r="E7" i="7"/>
  <c r="E7" i="8"/>
  <c r="E7" i="10"/>
  <c r="E7" i="9"/>
  <c r="E7" i="11"/>
  <c r="E7" i="12"/>
  <c r="I7" i="17"/>
  <c r="D7" i="17"/>
  <c r="K7" i="17" s="1"/>
  <c r="E7" i="17"/>
  <c r="D7" i="2"/>
  <c r="D7" i="3"/>
  <c r="D7" i="5"/>
  <c r="D7" i="6"/>
  <c r="D7" i="4"/>
  <c r="D7" i="7"/>
  <c r="D7" i="8"/>
  <c r="D7" i="10"/>
  <c r="D7" i="9"/>
  <c r="D7" i="11"/>
  <c r="D7" i="12"/>
  <c r="C7" i="2"/>
  <c r="C7" i="3"/>
  <c r="C7" i="5"/>
  <c r="C7" i="6"/>
  <c r="C7" i="4"/>
  <c r="C7" i="7"/>
  <c r="C7" i="8"/>
  <c r="C7" i="10"/>
  <c r="C7" i="9"/>
  <c r="C7" i="11"/>
  <c r="C7" i="12"/>
  <c r="L7" i="2"/>
  <c r="L7" i="3"/>
  <c r="L7" i="4"/>
  <c r="L7" i="5"/>
  <c r="L7" i="6"/>
  <c r="L7" i="7"/>
  <c r="L7" i="8"/>
  <c r="L7" i="10"/>
  <c r="L7" i="9"/>
  <c r="L7" i="11"/>
  <c r="L7" i="12"/>
  <c r="E8" i="2"/>
  <c r="E8" i="3"/>
  <c r="E8" i="5"/>
  <c r="E8" i="6"/>
  <c r="E8" i="4"/>
  <c r="E8" i="7"/>
  <c r="E8" i="8"/>
  <c r="E8" i="10"/>
  <c r="E8" i="9"/>
  <c r="E8" i="11"/>
  <c r="E8" i="12"/>
  <c r="I8" i="17"/>
  <c r="D8" i="17"/>
  <c r="K8" i="17" s="1"/>
  <c r="E8" i="17"/>
  <c r="D8" i="2"/>
  <c r="D8" i="3"/>
  <c r="D8" i="5"/>
  <c r="D8" i="6"/>
  <c r="D8" i="4"/>
  <c r="D8" i="7"/>
  <c r="D8" i="8"/>
  <c r="D8" i="10"/>
  <c r="D8" i="9"/>
  <c r="D8" i="11"/>
  <c r="D8" i="12"/>
  <c r="C8" i="2"/>
  <c r="C8" i="3"/>
  <c r="C8" i="5"/>
  <c r="C8" i="6"/>
  <c r="C8" i="4"/>
  <c r="C8" i="7"/>
  <c r="C8" i="8"/>
  <c r="C8" i="10"/>
  <c r="C8" i="9"/>
  <c r="C8" i="11"/>
  <c r="C8" i="12"/>
  <c r="L8" i="2"/>
  <c r="L8" i="3"/>
  <c r="L8" i="4"/>
  <c r="L8" i="5"/>
  <c r="L8" i="6"/>
  <c r="L8" i="7"/>
  <c r="L8" i="8"/>
  <c r="L8" i="10"/>
  <c r="L8" i="9"/>
  <c r="L8" i="11"/>
  <c r="L8" i="12"/>
  <c r="E9" i="2"/>
  <c r="E9" i="3"/>
  <c r="E9" i="5"/>
  <c r="E9" i="6"/>
  <c r="E9" i="4"/>
  <c r="E9" i="7"/>
  <c r="E9" i="8"/>
  <c r="E9" i="10"/>
  <c r="E9" i="9"/>
  <c r="E9" i="11"/>
  <c r="E9" i="12"/>
  <c r="I9" i="17"/>
  <c r="D9" i="17"/>
  <c r="E9" i="17"/>
  <c r="L9" i="17" s="1"/>
  <c r="D9" i="2"/>
  <c r="D9" i="3"/>
  <c r="D9" i="5"/>
  <c r="D9" i="6"/>
  <c r="D9" i="4"/>
  <c r="D9" i="7"/>
  <c r="D9" i="8"/>
  <c r="D9" i="10"/>
  <c r="D9" i="9"/>
  <c r="D9" i="11"/>
  <c r="D9" i="12"/>
  <c r="C9" i="2"/>
  <c r="C9" i="3"/>
  <c r="C9" i="5"/>
  <c r="C9" i="6"/>
  <c r="C9" i="4"/>
  <c r="C9" i="7"/>
  <c r="C9" i="8"/>
  <c r="C9" i="10"/>
  <c r="C9" i="9"/>
  <c r="C9" i="11"/>
  <c r="C9" i="12"/>
  <c r="L9" i="2"/>
  <c r="L9" i="3"/>
  <c r="L9" i="4"/>
  <c r="L9" i="5"/>
  <c r="L9" i="6"/>
  <c r="L9" i="7"/>
  <c r="L9" i="8"/>
  <c r="L9" i="10"/>
  <c r="L9" i="9"/>
  <c r="L9" i="11"/>
  <c r="L9" i="12"/>
  <c r="E10" i="2"/>
  <c r="E10" i="3"/>
  <c r="E10" i="5"/>
  <c r="E10" i="6"/>
  <c r="E10" i="4"/>
  <c r="E10" i="7"/>
  <c r="E10" i="8"/>
  <c r="E10" i="10"/>
  <c r="E10" i="9"/>
  <c r="E10" i="11"/>
  <c r="J10" i="11" s="1"/>
  <c r="AX10" i="13" s="1"/>
  <c r="E10" i="12"/>
  <c r="I10" i="17"/>
  <c r="D10" i="17"/>
  <c r="K10" i="17" s="1"/>
  <c r="E10" i="17"/>
  <c r="D10" i="2"/>
  <c r="D10" i="3"/>
  <c r="D10" i="5"/>
  <c r="D10" i="6"/>
  <c r="D10" i="4"/>
  <c r="D10" i="7"/>
  <c r="D10" i="8"/>
  <c r="D10" i="10"/>
  <c r="D10" i="9"/>
  <c r="D10" i="11"/>
  <c r="D10" i="12"/>
  <c r="C10" i="2"/>
  <c r="C10" i="3"/>
  <c r="C10" i="5"/>
  <c r="C10" i="6"/>
  <c r="C10" i="4"/>
  <c r="C10" i="7"/>
  <c r="C10" i="8"/>
  <c r="C10" i="10"/>
  <c r="H10" i="10" s="1"/>
  <c r="C10" i="9"/>
  <c r="C10" i="11"/>
  <c r="C10" i="12"/>
  <c r="L10" i="2"/>
  <c r="L10" i="3"/>
  <c r="L10" i="4"/>
  <c r="L10" i="5"/>
  <c r="L10" i="6"/>
  <c r="L10" i="7"/>
  <c r="L10" i="8"/>
  <c r="L10" i="10"/>
  <c r="L10" i="9"/>
  <c r="L10" i="11"/>
  <c r="L10" i="12"/>
  <c r="E11" i="2"/>
  <c r="E11" i="3"/>
  <c r="E11" i="5"/>
  <c r="E11" i="6"/>
  <c r="E11" i="4"/>
  <c r="E11" i="7"/>
  <c r="E11" i="8"/>
  <c r="E11" i="10"/>
  <c r="E11" i="9"/>
  <c r="E11" i="11"/>
  <c r="J11" i="11" s="1"/>
  <c r="E11" i="12"/>
  <c r="I11" i="17"/>
  <c r="D11" i="17"/>
  <c r="E11" i="17"/>
  <c r="L11" i="17" s="1"/>
  <c r="D11" i="2"/>
  <c r="D11" i="3"/>
  <c r="D11" i="5"/>
  <c r="D11" i="6"/>
  <c r="D11" i="4"/>
  <c r="D11" i="7"/>
  <c r="D11" i="8"/>
  <c r="D11" i="10"/>
  <c r="D11" i="9"/>
  <c r="D11" i="11"/>
  <c r="D11" i="12"/>
  <c r="C11" i="2"/>
  <c r="C11" i="3"/>
  <c r="C11" i="5"/>
  <c r="C11" i="6"/>
  <c r="C11" i="4"/>
  <c r="C11" i="7"/>
  <c r="C11" i="8"/>
  <c r="C11" i="10"/>
  <c r="C11" i="9"/>
  <c r="C11" i="11"/>
  <c r="C11" i="12"/>
  <c r="L11" i="2"/>
  <c r="L11" i="3"/>
  <c r="L11" i="4"/>
  <c r="L11" i="5"/>
  <c r="L11" i="6"/>
  <c r="L11" i="7"/>
  <c r="L11" i="8"/>
  <c r="L11" i="10"/>
  <c r="L11" i="9"/>
  <c r="L11" i="11"/>
  <c r="L11" i="12"/>
  <c r="E12" i="2"/>
  <c r="E12" i="3"/>
  <c r="E12" i="5"/>
  <c r="E12" i="6"/>
  <c r="E12" i="4"/>
  <c r="E12" i="7"/>
  <c r="E12" i="8"/>
  <c r="E12" i="10"/>
  <c r="E12" i="9"/>
  <c r="E12" i="11"/>
  <c r="E12" i="12"/>
  <c r="J12" i="12" s="1"/>
  <c r="BC12" i="13" s="1"/>
  <c r="BI12" i="18" s="1"/>
  <c r="I12" i="17"/>
  <c r="D12" i="17"/>
  <c r="E12" i="17"/>
  <c r="L12" i="17" s="1"/>
  <c r="D12" i="2"/>
  <c r="D12" i="3"/>
  <c r="D12" i="5"/>
  <c r="D12" i="6"/>
  <c r="D12" i="4"/>
  <c r="I12" i="4" s="1"/>
  <c r="N12" i="13" s="1"/>
  <c r="T12" i="18" s="1"/>
  <c r="D12" i="7"/>
  <c r="D12" i="8"/>
  <c r="D12" i="10"/>
  <c r="D12" i="9"/>
  <c r="I12" i="9" s="1"/>
  <c r="D12" i="11"/>
  <c r="D12" i="12"/>
  <c r="C12" i="2"/>
  <c r="C12" i="3"/>
  <c r="C12" i="5"/>
  <c r="C12" i="6"/>
  <c r="C12" i="4"/>
  <c r="C12" i="7"/>
  <c r="C12" i="8"/>
  <c r="C12" i="10"/>
  <c r="C12" i="9"/>
  <c r="C12" i="11"/>
  <c r="H12" i="11" s="1"/>
  <c r="AV12" i="13" s="1"/>
  <c r="C12" i="12"/>
  <c r="L12" i="2"/>
  <c r="L12" i="3"/>
  <c r="L12" i="4"/>
  <c r="L12" i="5"/>
  <c r="L12" i="6"/>
  <c r="L12" i="7"/>
  <c r="L12" i="8"/>
  <c r="L12" i="10"/>
  <c r="L12" i="9"/>
  <c r="L12" i="11"/>
  <c r="L12" i="12"/>
  <c r="E13" i="2"/>
  <c r="E13" i="3"/>
  <c r="E13" i="5"/>
  <c r="E13" i="6"/>
  <c r="E13" i="4"/>
  <c r="E13" i="7"/>
  <c r="E13" i="8"/>
  <c r="E13" i="10"/>
  <c r="J13" i="10" s="1"/>
  <c r="E13" i="9"/>
  <c r="E13" i="11"/>
  <c r="E13" i="12"/>
  <c r="I13" i="17"/>
  <c r="D13" i="17"/>
  <c r="E13" i="17"/>
  <c r="D13" i="2"/>
  <c r="D13" i="3"/>
  <c r="D13" i="5"/>
  <c r="D13" i="6"/>
  <c r="D13" i="4"/>
  <c r="D13" i="7"/>
  <c r="D13" i="8"/>
  <c r="D13" i="10"/>
  <c r="D13" i="9"/>
  <c r="D13" i="11"/>
  <c r="D13" i="12"/>
  <c r="C13" i="2"/>
  <c r="C13" i="3"/>
  <c r="C13" i="5"/>
  <c r="C13" i="6"/>
  <c r="C13" i="4"/>
  <c r="C13" i="7"/>
  <c r="C13" i="8"/>
  <c r="C13" i="10"/>
  <c r="C13" i="9"/>
  <c r="C13" i="11"/>
  <c r="C13" i="12"/>
  <c r="L13" i="2"/>
  <c r="L13" i="3"/>
  <c r="L13" i="4"/>
  <c r="L13" i="5"/>
  <c r="L13" i="6"/>
  <c r="L13" i="7"/>
  <c r="L13" i="8"/>
  <c r="L13" i="10"/>
  <c r="L13" i="9"/>
  <c r="L13" i="11"/>
  <c r="L13" i="12"/>
  <c r="E14" i="2"/>
  <c r="E14" i="3"/>
  <c r="E14" i="5"/>
  <c r="E14" i="6"/>
  <c r="E14" i="4"/>
  <c r="E14" i="7"/>
  <c r="E14" i="8"/>
  <c r="E14" i="10"/>
  <c r="E14" i="9"/>
  <c r="E14" i="11"/>
  <c r="J14" i="11" s="1"/>
  <c r="E14" i="12"/>
  <c r="I14" i="17"/>
  <c r="D14" i="17"/>
  <c r="E14" i="17"/>
  <c r="D14" i="2"/>
  <c r="D14" i="3"/>
  <c r="D14" i="5"/>
  <c r="D14" i="6"/>
  <c r="D14" i="4"/>
  <c r="D14" i="7"/>
  <c r="D14" i="8"/>
  <c r="D14" i="10"/>
  <c r="I14" i="10" s="1"/>
  <c r="D14" i="9"/>
  <c r="D14" i="11"/>
  <c r="D14" i="12"/>
  <c r="C14" i="2"/>
  <c r="C14" i="3"/>
  <c r="C14" i="5"/>
  <c r="C14" i="6"/>
  <c r="C14" i="4"/>
  <c r="C14" i="7"/>
  <c r="C14" i="8"/>
  <c r="C14" i="10"/>
  <c r="C14" i="9"/>
  <c r="C14" i="11"/>
  <c r="C14" i="12"/>
  <c r="L14" i="2"/>
  <c r="L14" i="3"/>
  <c r="L14" i="4"/>
  <c r="L14" i="5"/>
  <c r="L14" i="6"/>
  <c r="L14" i="7"/>
  <c r="L14" i="8"/>
  <c r="L14" i="10"/>
  <c r="L14" i="9"/>
  <c r="L14" i="11"/>
  <c r="L14" i="12"/>
  <c r="E15" i="2"/>
  <c r="E15" i="3"/>
  <c r="E15" i="5"/>
  <c r="E15" i="6"/>
  <c r="E15" i="4"/>
  <c r="E15" i="7"/>
  <c r="E15" i="8"/>
  <c r="E15" i="10"/>
  <c r="E15" i="9"/>
  <c r="E15" i="11"/>
  <c r="E15" i="12"/>
  <c r="I15" i="17"/>
  <c r="D15" i="17"/>
  <c r="E15" i="17"/>
  <c r="L15" i="17" s="1"/>
  <c r="D15" i="2"/>
  <c r="D15" i="3"/>
  <c r="D15" i="5"/>
  <c r="D15" i="6"/>
  <c r="D15" i="4"/>
  <c r="D15" i="7"/>
  <c r="D15" i="8"/>
  <c r="D15" i="10"/>
  <c r="I15" i="10" s="1"/>
  <c r="D15" i="9"/>
  <c r="D15" i="11"/>
  <c r="D15" i="12"/>
  <c r="C15" i="2"/>
  <c r="C15" i="3"/>
  <c r="C15" i="5"/>
  <c r="C15" i="6"/>
  <c r="C15" i="4"/>
  <c r="C15" i="7"/>
  <c r="C15" i="8"/>
  <c r="C15" i="10"/>
  <c r="C15" i="9"/>
  <c r="C15" i="11"/>
  <c r="C15" i="12"/>
  <c r="L15" i="2"/>
  <c r="L15" i="3"/>
  <c r="L15" i="4"/>
  <c r="L15" i="5"/>
  <c r="L15" i="6"/>
  <c r="L15" i="7"/>
  <c r="L15" i="8"/>
  <c r="L15" i="10"/>
  <c r="L15" i="9"/>
  <c r="L15" i="11"/>
  <c r="L15" i="12"/>
  <c r="E16" i="2"/>
  <c r="E16" i="3"/>
  <c r="E16" i="5"/>
  <c r="E16" i="6"/>
  <c r="E16" i="4"/>
  <c r="E16" i="7"/>
  <c r="E16" i="8"/>
  <c r="E16" i="10"/>
  <c r="E16" i="9"/>
  <c r="E16" i="11"/>
  <c r="E16" i="12"/>
  <c r="I16" i="17"/>
  <c r="D16" i="17"/>
  <c r="E16" i="17"/>
  <c r="D16" i="2"/>
  <c r="D16" i="3"/>
  <c r="D16" i="5"/>
  <c r="D16" i="6"/>
  <c r="D16" i="4"/>
  <c r="D16" i="7"/>
  <c r="D16" i="8"/>
  <c r="D16" i="10"/>
  <c r="D16" i="9"/>
  <c r="D16" i="11"/>
  <c r="D16" i="12"/>
  <c r="C16" i="2"/>
  <c r="C16" i="3"/>
  <c r="C16" i="5"/>
  <c r="C16" i="6"/>
  <c r="C16" i="4"/>
  <c r="C16" i="7"/>
  <c r="C16" i="8"/>
  <c r="C16" i="10"/>
  <c r="C16" i="9"/>
  <c r="C16" i="11"/>
  <c r="C16" i="12"/>
  <c r="L16" i="2"/>
  <c r="L16" i="3"/>
  <c r="L16" i="4"/>
  <c r="L16" i="5"/>
  <c r="L16" i="6"/>
  <c r="L16" i="7"/>
  <c r="L16" i="8"/>
  <c r="L16" i="10"/>
  <c r="L16" i="9"/>
  <c r="L16" i="11"/>
  <c r="L16" i="12"/>
  <c r="E17" i="2"/>
  <c r="E17" i="3"/>
  <c r="E17" i="5"/>
  <c r="E17" i="6"/>
  <c r="E17" i="4"/>
  <c r="E17" i="7"/>
  <c r="E17" i="8"/>
  <c r="E17" i="10"/>
  <c r="E17" i="9"/>
  <c r="E17" i="11"/>
  <c r="E17" i="12"/>
  <c r="I17" i="17"/>
  <c r="D17" i="17"/>
  <c r="E17" i="17"/>
  <c r="D17" i="2"/>
  <c r="D17" i="3"/>
  <c r="D17" i="5"/>
  <c r="D17" i="6"/>
  <c r="D17" i="4"/>
  <c r="D17" i="7"/>
  <c r="D17" i="8"/>
  <c r="D17" i="10"/>
  <c r="D17" i="9"/>
  <c r="D17" i="11"/>
  <c r="I17" i="11" s="1"/>
  <c r="D17" i="12"/>
  <c r="C17" i="2"/>
  <c r="C17" i="3"/>
  <c r="C17" i="5"/>
  <c r="C17" i="6"/>
  <c r="C17" i="4"/>
  <c r="C17" i="7"/>
  <c r="C17" i="8"/>
  <c r="C17" i="10"/>
  <c r="C17" i="9"/>
  <c r="C17" i="11"/>
  <c r="C17" i="12"/>
  <c r="H17" i="12" s="1"/>
  <c r="L17" i="2"/>
  <c r="L17" i="3"/>
  <c r="L17" i="4"/>
  <c r="L17" i="5"/>
  <c r="L17" i="6"/>
  <c r="L17" i="7"/>
  <c r="L17" i="8"/>
  <c r="L17" i="10"/>
  <c r="L17" i="9"/>
  <c r="L17" i="11"/>
  <c r="L17" i="12"/>
  <c r="E18" i="2"/>
  <c r="E18" i="3"/>
  <c r="E18" i="5"/>
  <c r="E18" i="6"/>
  <c r="E18" i="4"/>
  <c r="E18" i="7"/>
  <c r="E18" i="8"/>
  <c r="E18" i="10"/>
  <c r="E18" i="9"/>
  <c r="E18" i="11"/>
  <c r="E18" i="12"/>
  <c r="I18" i="17"/>
  <c r="D18" i="17"/>
  <c r="E18" i="17"/>
  <c r="D18" i="2"/>
  <c r="D18" i="3"/>
  <c r="D18" i="5"/>
  <c r="D18" i="6"/>
  <c r="D18" i="4"/>
  <c r="D18" i="7"/>
  <c r="D18" i="8"/>
  <c r="D18" i="10"/>
  <c r="D18" i="9"/>
  <c r="D18" i="11"/>
  <c r="D18" i="12"/>
  <c r="C18" i="2"/>
  <c r="C18" i="3"/>
  <c r="C18" i="5"/>
  <c r="C18" i="6"/>
  <c r="C18" i="4"/>
  <c r="C18" i="7"/>
  <c r="C18" i="8"/>
  <c r="C18" i="10"/>
  <c r="C18" i="9"/>
  <c r="C18" i="11"/>
  <c r="C18" i="12"/>
  <c r="L18" i="2"/>
  <c r="L18" i="3"/>
  <c r="L18" i="4"/>
  <c r="L18" i="5"/>
  <c r="L18" i="6"/>
  <c r="L18" i="7"/>
  <c r="L18" i="8"/>
  <c r="L18" i="10"/>
  <c r="L18" i="9"/>
  <c r="L18" i="11"/>
  <c r="L18" i="12"/>
  <c r="E19" i="2"/>
  <c r="E19" i="3"/>
  <c r="E19" i="5"/>
  <c r="E19" i="6"/>
  <c r="E19" i="4"/>
  <c r="E19" i="7"/>
  <c r="E19" i="8"/>
  <c r="E19" i="10"/>
  <c r="E19" i="9"/>
  <c r="E19" i="11"/>
  <c r="E19" i="12"/>
  <c r="I19" i="17"/>
  <c r="D19" i="17"/>
  <c r="E19" i="17"/>
  <c r="D19" i="2"/>
  <c r="D19" i="3"/>
  <c r="D19" i="5"/>
  <c r="D19" i="6"/>
  <c r="D19" i="4"/>
  <c r="D19" i="7"/>
  <c r="D19" i="8"/>
  <c r="D19" i="10"/>
  <c r="D19" i="9"/>
  <c r="D19" i="11"/>
  <c r="D19" i="12"/>
  <c r="C19" i="2"/>
  <c r="C19" i="3"/>
  <c r="C19" i="5"/>
  <c r="C19" i="6"/>
  <c r="C19" i="4"/>
  <c r="C19" i="7"/>
  <c r="C19" i="8"/>
  <c r="C19" i="10"/>
  <c r="C19" i="9"/>
  <c r="C19" i="11"/>
  <c r="C19" i="12"/>
  <c r="L19" i="2"/>
  <c r="L19" i="3"/>
  <c r="L19" i="4"/>
  <c r="L19" i="5"/>
  <c r="L19" i="6"/>
  <c r="L19" i="7"/>
  <c r="L19" i="8"/>
  <c r="L19" i="10"/>
  <c r="L19" i="9"/>
  <c r="L19" i="11"/>
  <c r="L19" i="12"/>
  <c r="E20" i="2"/>
  <c r="E20" i="3"/>
  <c r="E20" i="5"/>
  <c r="E20" i="6"/>
  <c r="E20" i="4"/>
  <c r="E20" i="7"/>
  <c r="E20" i="8"/>
  <c r="E20" i="10"/>
  <c r="E20" i="9"/>
  <c r="E20" i="11"/>
  <c r="E20" i="12"/>
  <c r="I20" i="17"/>
  <c r="D20" i="17"/>
  <c r="E20" i="17"/>
  <c r="D20" i="2"/>
  <c r="D20" i="3"/>
  <c r="D20" i="5"/>
  <c r="D20" i="6"/>
  <c r="D20" i="4"/>
  <c r="D20" i="7"/>
  <c r="D20" i="8"/>
  <c r="D20" i="10"/>
  <c r="D20" i="9"/>
  <c r="D20" i="11"/>
  <c r="D20" i="12"/>
  <c r="C20" i="2"/>
  <c r="C20" i="3"/>
  <c r="C20" i="5"/>
  <c r="C20" i="6"/>
  <c r="C20" i="4"/>
  <c r="C20" i="7"/>
  <c r="C20" i="8"/>
  <c r="C20" i="10"/>
  <c r="C20" i="9"/>
  <c r="C20" i="11"/>
  <c r="C20" i="12"/>
  <c r="L20" i="2"/>
  <c r="L20" i="3"/>
  <c r="L20" i="4"/>
  <c r="L20" i="5"/>
  <c r="L20" i="6"/>
  <c r="L20" i="7"/>
  <c r="L20" i="8"/>
  <c r="L20" i="10"/>
  <c r="L20" i="9"/>
  <c r="L20" i="11"/>
  <c r="L20" i="12"/>
  <c r="E21" i="2"/>
  <c r="E21" i="3"/>
  <c r="E21" i="5"/>
  <c r="E21" i="6"/>
  <c r="J21" i="6" s="1"/>
  <c r="Y21" i="13" s="1"/>
  <c r="AE21" i="18" s="1"/>
  <c r="E21" i="4"/>
  <c r="E21" i="7"/>
  <c r="E21" i="8"/>
  <c r="E21" i="10"/>
  <c r="J21" i="10" s="1"/>
  <c r="E21" i="9"/>
  <c r="E21" i="11"/>
  <c r="E21" i="12"/>
  <c r="I21" i="17"/>
  <c r="D21" i="17"/>
  <c r="F21" i="17" s="1"/>
  <c r="E21" i="17"/>
  <c r="D21" i="2"/>
  <c r="D21" i="3"/>
  <c r="D21" i="5"/>
  <c r="D21" i="6"/>
  <c r="D21" i="4"/>
  <c r="D21" i="7"/>
  <c r="D21" i="8"/>
  <c r="D21" i="10"/>
  <c r="D21" i="9"/>
  <c r="D21" i="11"/>
  <c r="D21" i="12"/>
  <c r="C21" i="2"/>
  <c r="C21" i="3"/>
  <c r="C21" i="5"/>
  <c r="C21" i="6"/>
  <c r="C21" i="4"/>
  <c r="C21" i="7"/>
  <c r="C21" i="8"/>
  <c r="C21" i="10"/>
  <c r="H21" i="10" s="1"/>
  <c r="C21" i="9"/>
  <c r="C21" i="11"/>
  <c r="C21" i="12"/>
  <c r="L21" i="2"/>
  <c r="L21" i="3"/>
  <c r="L21" i="4"/>
  <c r="L21" i="5"/>
  <c r="L21" i="6"/>
  <c r="L21" i="7"/>
  <c r="L21" i="8"/>
  <c r="L21" i="10"/>
  <c r="L21" i="9"/>
  <c r="L21" i="11"/>
  <c r="L21" i="12"/>
  <c r="E22" i="2"/>
  <c r="E22" i="3"/>
  <c r="E22" i="5"/>
  <c r="E22" i="6"/>
  <c r="E22" i="4"/>
  <c r="E22" i="7"/>
  <c r="E22" i="8"/>
  <c r="E22" i="10"/>
  <c r="E22" i="9"/>
  <c r="E22" i="11"/>
  <c r="E22" i="12"/>
  <c r="I22" i="17"/>
  <c r="D22" i="17"/>
  <c r="K22" i="17" s="1"/>
  <c r="E22" i="17"/>
  <c r="L22" i="17" s="1"/>
  <c r="D22" i="2"/>
  <c r="D22" i="3"/>
  <c r="D22" i="5"/>
  <c r="D22" i="6"/>
  <c r="D22" i="4"/>
  <c r="D22" i="7"/>
  <c r="D22" i="8"/>
  <c r="D22" i="10"/>
  <c r="D22" i="9"/>
  <c r="D22" i="11"/>
  <c r="D22" i="12"/>
  <c r="C22" i="2"/>
  <c r="C22" i="3"/>
  <c r="C22" i="5"/>
  <c r="C22" i="6"/>
  <c r="C22" i="4"/>
  <c r="C22" i="7"/>
  <c r="C22" i="8"/>
  <c r="C22" i="10"/>
  <c r="C22" i="9"/>
  <c r="C22" i="11"/>
  <c r="C22" i="12"/>
  <c r="L22" i="2"/>
  <c r="L22" i="3"/>
  <c r="L22" i="4"/>
  <c r="L22" i="5"/>
  <c r="L22" i="6"/>
  <c r="L22" i="7"/>
  <c r="L22" i="8"/>
  <c r="L22" i="10"/>
  <c r="L22" i="9"/>
  <c r="L22" i="11"/>
  <c r="L22" i="12"/>
  <c r="E23" i="2"/>
  <c r="E23" i="3"/>
  <c r="E23" i="5"/>
  <c r="E23" i="6"/>
  <c r="E23" i="4"/>
  <c r="E23" i="7"/>
  <c r="E23" i="8"/>
  <c r="E23" i="10"/>
  <c r="E23" i="9"/>
  <c r="E23" i="11"/>
  <c r="E23" i="12"/>
  <c r="I23" i="17"/>
  <c r="D23" i="17"/>
  <c r="E23" i="17"/>
  <c r="L23" i="17" s="1"/>
  <c r="D23" i="2"/>
  <c r="D23" i="3"/>
  <c r="D23" i="5"/>
  <c r="D23" i="6"/>
  <c r="D23" i="4"/>
  <c r="D23" i="7"/>
  <c r="D23" i="8"/>
  <c r="D23" i="10"/>
  <c r="D23" i="9"/>
  <c r="D23" i="11"/>
  <c r="D23" i="12"/>
  <c r="C23" i="2"/>
  <c r="C23" i="3"/>
  <c r="C23" i="5"/>
  <c r="C23" i="6"/>
  <c r="C23" i="4"/>
  <c r="C23" i="7"/>
  <c r="C23" i="8"/>
  <c r="C23" i="10"/>
  <c r="C23" i="9"/>
  <c r="C23" i="11"/>
  <c r="C23" i="12"/>
  <c r="L23" i="2"/>
  <c r="L23" i="3"/>
  <c r="L23" i="4"/>
  <c r="L23" i="5"/>
  <c r="L23" i="6"/>
  <c r="L23" i="7"/>
  <c r="L23" i="8"/>
  <c r="L23" i="10"/>
  <c r="L23" i="9"/>
  <c r="L23" i="11"/>
  <c r="L23" i="12"/>
  <c r="E24" i="2"/>
  <c r="E24" i="3"/>
  <c r="E24" i="5"/>
  <c r="E24" i="6"/>
  <c r="E24" i="4"/>
  <c r="E24" i="7"/>
  <c r="E24" i="8"/>
  <c r="E24" i="10"/>
  <c r="E24" i="9"/>
  <c r="E24" i="11"/>
  <c r="E24" i="12"/>
  <c r="I24" i="17"/>
  <c r="D24" i="17"/>
  <c r="E24" i="17"/>
  <c r="L24" i="17" s="1"/>
  <c r="D24" i="2"/>
  <c r="D24" i="3"/>
  <c r="D24" i="5"/>
  <c r="D24" i="6"/>
  <c r="D24" i="4"/>
  <c r="D24" i="7"/>
  <c r="D24" i="8"/>
  <c r="D24" i="10"/>
  <c r="D24" i="9"/>
  <c r="D24" i="11"/>
  <c r="D24" i="12"/>
  <c r="C24" i="2"/>
  <c r="C24" i="3"/>
  <c r="C24" i="5"/>
  <c r="C24" i="6"/>
  <c r="C24" i="4"/>
  <c r="C24" i="7"/>
  <c r="C24" i="8"/>
  <c r="C24" i="10"/>
  <c r="C24" i="9"/>
  <c r="C24" i="11"/>
  <c r="C24" i="12"/>
  <c r="L24" i="2"/>
  <c r="L24" i="3"/>
  <c r="L24" i="4"/>
  <c r="L24" i="5"/>
  <c r="L24" i="6"/>
  <c r="L24" i="7"/>
  <c r="L24" i="8"/>
  <c r="L24" i="10"/>
  <c r="L24" i="9"/>
  <c r="L24" i="11"/>
  <c r="L24" i="12"/>
  <c r="E25" i="2"/>
  <c r="E25" i="3"/>
  <c r="E25" i="5"/>
  <c r="E25" i="6"/>
  <c r="E25" i="4"/>
  <c r="E25" i="7"/>
  <c r="E25" i="8"/>
  <c r="E25" i="10"/>
  <c r="E25" i="9"/>
  <c r="E25" i="11"/>
  <c r="E25" i="12"/>
  <c r="I25" i="17"/>
  <c r="D25" i="17"/>
  <c r="F25" i="17" s="1"/>
  <c r="M25" i="17" s="1"/>
  <c r="E25" i="17"/>
  <c r="D25" i="2"/>
  <c r="D25" i="3"/>
  <c r="D25" i="5"/>
  <c r="D25" i="6"/>
  <c r="D25" i="4"/>
  <c r="D25" i="7"/>
  <c r="D25" i="8"/>
  <c r="D25" i="10"/>
  <c r="D25" i="9"/>
  <c r="D25" i="11"/>
  <c r="D25" i="12"/>
  <c r="C25" i="2"/>
  <c r="C25" i="3"/>
  <c r="C25" i="5"/>
  <c r="C25" i="6"/>
  <c r="C25" i="4"/>
  <c r="C25" i="7"/>
  <c r="C25" i="8"/>
  <c r="C25" i="10"/>
  <c r="C25" i="9"/>
  <c r="C25" i="11"/>
  <c r="C25" i="12"/>
  <c r="L25" i="2"/>
  <c r="L25" i="3"/>
  <c r="L25" i="4"/>
  <c r="L25" i="5"/>
  <c r="L25" i="6"/>
  <c r="L25" i="7"/>
  <c r="L25" i="8"/>
  <c r="L25" i="10"/>
  <c r="L25" i="9"/>
  <c r="L25" i="11"/>
  <c r="L25" i="12"/>
  <c r="E26" i="2"/>
  <c r="E26" i="3"/>
  <c r="E26" i="5"/>
  <c r="E26" i="6"/>
  <c r="E26" i="4"/>
  <c r="E26" i="7"/>
  <c r="E26" i="8"/>
  <c r="E26" i="10"/>
  <c r="E26" i="9"/>
  <c r="E26" i="11"/>
  <c r="E26" i="12"/>
  <c r="I26" i="17"/>
  <c r="D26" i="17"/>
  <c r="E26" i="17"/>
  <c r="D26" i="2"/>
  <c r="D26" i="3"/>
  <c r="D26" i="5"/>
  <c r="D26" i="6"/>
  <c r="D26" i="4"/>
  <c r="D26" i="7"/>
  <c r="D26" i="8"/>
  <c r="D26" i="10"/>
  <c r="D26" i="9"/>
  <c r="D26" i="11"/>
  <c r="D26" i="12"/>
  <c r="C26" i="2"/>
  <c r="C26" i="3"/>
  <c r="C26" i="5"/>
  <c r="C26" i="6"/>
  <c r="C26" i="4"/>
  <c r="C26" i="7"/>
  <c r="C26" i="8"/>
  <c r="C26" i="10"/>
  <c r="C26" i="9"/>
  <c r="C26" i="11"/>
  <c r="C26" i="12"/>
  <c r="L26" i="2"/>
  <c r="L26" i="3"/>
  <c r="L26" i="4"/>
  <c r="L26" i="5"/>
  <c r="L26" i="6"/>
  <c r="L26" i="7"/>
  <c r="L26" i="8"/>
  <c r="L26" i="10"/>
  <c r="L26" i="9"/>
  <c r="L26" i="11"/>
  <c r="L26" i="12"/>
  <c r="E27" i="2"/>
  <c r="E27" i="3"/>
  <c r="E27" i="5"/>
  <c r="E27" i="6"/>
  <c r="E27" i="4"/>
  <c r="E27" i="7"/>
  <c r="E27" i="8"/>
  <c r="E27" i="10"/>
  <c r="E27" i="9"/>
  <c r="E27" i="11"/>
  <c r="E27" i="12"/>
  <c r="I27" i="17"/>
  <c r="D27" i="17"/>
  <c r="E27" i="17"/>
  <c r="D27" i="2"/>
  <c r="D27" i="3"/>
  <c r="D27" i="5"/>
  <c r="D27" i="6"/>
  <c r="D27" i="4"/>
  <c r="D27" i="7"/>
  <c r="D27" i="8"/>
  <c r="D27" i="10"/>
  <c r="D27" i="9"/>
  <c r="D27" i="11"/>
  <c r="D27" i="12"/>
  <c r="C27" i="2"/>
  <c r="C27" i="3"/>
  <c r="C27" i="5"/>
  <c r="C27" i="6"/>
  <c r="C27" i="4"/>
  <c r="C27" i="7"/>
  <c r="C27" i="8"/>
  <c r="C27" i="10"/>
  <c r="C27" i="9"/>
  <c r="C27" i="11"/>
  <c r="C27" i="12"/>
  <c r="L27" i="2"/>
  <c r="L27" i="3"/>
  <c r="L27" i="4"/>
  <c r="L27" i="5"/>
  <c r="L27" i="6"/>
  <c r="L27" i="7"/>
  <c r="L27" i="8"/>
  <c r="L27" i="10"/>
  <c r="L27" i="9"/>
  <c r="L27" i="11"/>
  <c r="L27" i="12"/>
  <c r="E28" i="2"/>
  <c r="E28" i="3"/>
  <c r="E28" i="5"/>
  <c r="E28" i="6"/>
  <c r="E28" i="4"/>
  <c r="E28" i="7"/>
  <c r="E28" i="8"/>
  <c r="E28" i="10"/>
  <c r="E28" i="9"/>
  <c r="E28" i="11"/>
  <c r="E28" i="12"/>
  <c r="I28" i="17"/>
  <c r="D28" i="17"/>
  <c r="E28" i="17"/>
  <c r="D28" i="2"/>
  <c r="D28" i="3"/>
  <c r="D28" i="5"/>
  <c r="D28" i="6"/>
  <c r="D28" i="4"/>
  <c r="I28" i="4" s="1"/>
  <c r="D28" i="7"/>
  <c r="D28" i="8"/>
  <c r="D28" i="10"/>
  <c r="D28" i="9"/>
  <c r="I28" i="9" s="1"/>
  <c r="D28" i="11"/>
  <c r="D28" i="12"/>
  <c r="C28" i="2"/>
  <c r="C28" i="3"/>
  <c r="C28" i="5"/>
  <c r="C28" i="6"/>
  <c r="C28" i="4"/>
  <c r="C28" i="7"/>
  <c r="C28" i="8"/>
  <c r="C28" i="10"/>
  <c r="C28" i="9"/>
  <c r="C28" i="11"/>
  <c r="C28" i="12"/>
  <c r="L28" i="2"/>
  <c r="L28" i="3"/>
  <c r="L28" i="4"/>
  <c r="L28" i="5"/>
  <c r="L28" i="6"/>
  <c r="L28" i="7"/>
  <c r="L28" i="8"/>
  <c r="L28" i="10"/>
  <c r="L28" i="9"/>
  <c r="L28" i="11"/>
  <c r="L28" i="12"/>
  <c r="E29" i="2"/>
  <c r="E29" i="3"/>
  <c r="E29" i="5"/>
  <c r="E29" i="6"/>
  <c r="E29" i="4"/>
  <c r="E29" i="7"/>
  <c r="E29" i="8"/>
  <c r="E29" i="10"/>
  <c r="E29" i="9"/>
  <c r="E29" i="11"/>
  <c r="E29" i="12"/>
  <c r="I29" i="17"/>
  <c r="D29" i="17"/>
  <c r="E29" i="17"/>
  <c r="F29" i="17"/>
  <c r="M29" i="17" s="1"/>
  <c r="D29" i="2"/>
  <c r="D29" i="3"/>
  <c r="D29" i="5"/>
  <c r="D29" i="6"/>
  <c r="D29" i="4"/>
  <c r="D29" i="7"/>
  <c r="D29" i="8"/>
  <c r="D29" i="10"/>
  <c r="D29" i="9"/>
  <c r="D29" i="11"/>
  <c r="D29" i="12"/>
  <c r="C29" i="2"/>
  <c r="C29" i="3"/>
  <c r="C29" i="5"/>
  <c r="C29" i="6"/>
  <c r="C29" i="4"/>
  <c r="C29" i="7"/>
  <c r="C29" i="8"/>
  <c r="C29" i="10"/>
  <c r="C29" i="9"/>
  <c r="C29" i="11"/>
  <c r="C29" i="12"/>
  <c r="L29" i="2"/>
  <c r="L29" i="3"/>
  <c r="L29" i="4"/>
  <c r="L29" i="5"/>
  <c r="L29" i="6"/>
  <c r="L29" i="7"/>
  <c r="L29" i="8"/>
  <c r="L29" i="10"/>
  <c r="L29" i="9"/>
  <c r="L29" i="11"/>
  <c r="L29" i="12"/>
  <c r="E30" i="2"/>
  <c r="E30" i="3"/>
  <c r="E30" i="5"/>
  <c r="E30" i="6"/>
  <c r="E30" i="4"/>
  <c r="E30" i="7"/>
  <c r="E30" i="8"/>
  <c r="E30" i="10"/>
  <c r="E30" i="9"/>
  <c r="E30" i="11"/>
  <c r="E30" i="12"/>
  <c r="I30" i="17"/>
  <c r="D30" i="17"/>
  <c r="E30" i="17"/>
  <c r="D30" i="2"/>
  <c r="D30" i="3"/>
  <c r="D30" i="5"/>
  <c r="D30" i="6"/>
  <c r="D30" i="4"/>
  <c r="D30" i="7"/>
  <c r="D30" i="8"/>
  <c r="D30" i="10"/>
  <c r="D30" i="9"/>
  <c r="D30" i="11"/>
  <c r="D30" i="12"/>
  <c r="C30" i="2"/>
  <c r="C30" i="3"/>
  <c r="C30" i="5"/>
  <c r="C30" i="6"/>
  <c r="C30" i="4"/>
  <c r="C30" i="7"/>
  <c r="C30" i="8"/>
  <c r="C30" i="10"/>
  <c r="C30" i="9"/>
  <c r="C30" i="11"/>
  <c r="C30" i="12"/>
  <c r="H30" i="12" s="1"/>
  <c r="L30" i="2"/>
  <c r="L30" i="3"/>
  <c r="L30" i="4"/>
  <c r="L30" i="5"/>
  <c r="L30" i="6"/>
  <c r="L30" i="7"/>
  <c r="L30" i="8"/>
  <c r="L30" i="10"/>
  <c r="L30" i="9"/>
  <c r="L30" i="11"/>
  <c r="L30" i="12"/>
  <c r="E31" i="2"/>
  <c r="E31" i="3"/>
  <c r="E31" i="5"/>
  <c r="E31" i="6"/>
  <c r="E31" i="4"/>
  <c r="E31" i="7"/>
  <c r="E31" i="8"/>
  <c r="E31" i="10"/>
  <c r="E31" i="9"/>
  <c r="E31" i="11"/>
  <c r="E31" i="12"/>
  <c r="I31" i="17"/>
  <c r="D31" i="17"/>
  <c r="E31" i="17"/>
  <c r="D31" i="2"/>
  <c r="D31" i="3"/>
  <c r="D31" i="5"/>
  <c r="D31" i="6"/>
  <c r="D31" i="4"/>
  <c r="D31" i="7"/>
  <c r="D31" i="8"/>
  <c r="D31" i="10"/>
  <c r="D31" i="9"/>
  <c r="D31" i="11"/>
  <c r="D31" i="12"/>
  <c r="C31" i="2"/>
  <c r="C31" i="3"/>
  <c r="C31" i="5"/>
  <c r="C31" i="6"/>
  <c r="C31" i="4"/>
  <c r="C31" i="7"/>
  <c r="C31" i="8"/>
  <c r="C31" i="10"/>
  <c r="C31" i="9"/>
  <c r="C31" i="11"/>
  <c r="C31" i="12"/>
  <c r="L31" i="2"/>
  <c r="L31" i="3"/>
  <c r="L31" i="4"/>
  <c r="L31" i="5"/>
  <c r="L31" i="6"/>
  <c r="L31" i="7"/>
  <c r="L31" i="8"/>
  <c r="L31" i="10"/>
  <c r="L31" i="9"/>
  <c r="L31" i="11"/>
  <c r="L31" i="12"/>
  <c r="E32" i="2"/>
  <c r="E32" i="3"/>
  <c r="E32" i="5"/>
  <c r="E32" i="6"/>
  <c r="E32" i="4"/>
  <c r="E32" i="7"/>
  <c r="E32" i="8"/>
  <c r="E32" i="10"/>
  <c r="E32" i="9"/>
  <c r="E32" i="11"/>
  <c r="E32" i="12"/>
  <c r="I32" i="17"/>
  <c r="D32" i="17"/>
  <c r="E32" i="17"/>
  <c r="D32" i="2"/>
  <c r="D32" i="3"/>
  <c r="D32" i="5"/>
  <c r="D32" i="6"/>
  <c r="D32" i="4"/>
  <c r="D32" i="7"/>
  <c r="D32" i="8"/>
  <c r="D32" i="10"/>
  <c r="D32" i="9"/>
  <c r="D32" i="11"/>
  <c r="D32" i="12"/>
  <c r="C32" i="2"/>
  <c r="C32" i="3"/>
  <c r="C32" i="5"/>
  <c r="C32" i="6"/>
  <c r="C32" i="4"/>
  <c r="C32" i="7"/>
  <c r="C32" i="8"/>
  <c r="C32" i="10"/>
  <c r="C32" i="9"/>
  <c r="C32" i="11"/>
  <c r="C32" i="12"/>
  <c r="L32" i="2"/>
  <c r="L32" i="3"/>
  <c r="L32" i="4"/>
  <c r="L32" i="5"/>
  <c r="L32" i="6"/>
  <c r="L32" i="7"/>
  <c r="L32" i="8"/>
  <c r="L32" i="10"/>
  <c r="L32" i="9"/>
  <c r="L32" i="11"/>
  <c r="L32" i="12"/>
  <c r="E33" i="2"/>
  <c r="E33" i="3"/>
  <c r="E33" i="5"/>
  <c r="E33" i="6"/>
  <c r="E33" i="4"/>
  <c r="E33" i="7"/>
  <c r="E33" i="8"/>
  <c r="E33" i="10"/>
  <c r="E33" i="9"/>
  <c r="E33" i="11"/>
  <c r="E33" i="12"/>
  <c r="I33" i="17"/>
  <c r="D33" i="17"/>
  <c r="E33" i="17"/>
  <c r="D33" i="2"/>
  <c r="D33" i="3"/>
  <c r="D33" i="5"/>
  <c r="D33" i="6"/>
  <c r="D33" i="4"/>
  <c r="D33" i="7"/>
  <c r="D33" i="8"/>
  <c r="D33" i="10"/>
  <c r="D33" i="9"/>
  <c r="D33" i="11"/>
  <c r="D33" i="12"/>
  <c r="C33" i="2"/>
  <c r="C33" i="3"/>
  <c r="C33" i="5"/>
  <c r="C33" i="6"/>
  <c r="C33" i="4"/>
  <c r="C33" i="7"/>
  <c r="C33" i="8"/>
  <c r="C33" i="10"/>
  <c r="C33" i="9"/>
  <c r="C33" i="11"/>
  <c r="C33" i="12"/>
  <c r="L33" i="2"/>
  <c r="L33" i="3"/>
  <c r="L33" i="4"/>
  <c r="L33" i="5"/>
  <c r="L33" i="6"/>
  <c r="L33" i="7"/>
  <c r="L33" i="8"/>
  <c r="L33" i="10"/>
  <c r="L33" i="9"/>
  <c r="L33" i="11"/>
  <c r="L33" i="12"/>
  <c r="E34" i="2"/>
  <c r="E34" i="3"/>
  <c r="E34" i="5"/>
  <c r="E34" i="6"/>
  <c r="E34" i="4"/>
  <c r="E34" i="7"/>
  <c r="E34" i="8"/>
  <c r="E34" i="10"/>
  <c r="E34" i="9"/>
  <c r="E34" i="11"/>
  <c r="E34" i="12"/>
  <c r="I34" i="17"/>
  <c r="D34" i="17"/>
  <c r="K34" i="17" s="1"/>
  <c r="E34" i="17"/>
  <c r="D34" i="2"/>
  <c r="D34" i="3"/>
  <c r="D34" i="5"/>
  <c r="D34" i="6"/>
  <c r="D34" i="4"/>
  <c r="D34" i="7"/>
  <c r="D34" i="8"/>
  <c r="D34" i="10"/>
  <c r="D34" i="9"/>
  <c r="D34" i="11"/>
  <c r="D34" i="12"/>
  <c r="C34" i="2"/>
  <c r="C34" i="3"/>
  <c r="C34" i="5"/>
  <c r="C34" i="6"/>
  <c r="C34" i="4"/>
  <c r="C34" i="7"/>
  <c r="C34" i="8"/>
  <c r="C34" i="10"/>
  <c r="C34" i="9"/>
  <c r="C34" i="11"/>
  <c r="C34" i="12"/>
  <c r="L34" i="2"/>
  <c r="L34" i="3"/>
  <c r="L34" i="4"/>
  <c r="L34" i="5"/>
  <c r="L34" i="6"/>
  <c r="L34" i="7"/>
  <c r="L34" i="8"/>
  <c r="L34" i="10"/>
  <c r="L34" i="9"/>
  <c r="L34" i="11"/>
  <c r="L34" i="12"/>
  <c r="E35" i="2"/>
  <c r="E35" i="3"/>
  <c r="E35" i="5"/>
  <c r="E35" i="6"/>
  <c r="E35" i="4"/>
  <c r="E35" i="7"/>
  <c r="E35" i="8"/>
  <c r="E35" i="10"/>
  <c r="E35" i="9"/>
  <c r="E35" i="11"/>
  <c r="E35" i="12"/>
  <c r="I35" i="17"/>
  <c r="D35" i="17"/>
  <c r="E35" i="17"/>
  <c r="D35" i="2"/>
  <c r="D35" i="3"/>
  <c r="D35" i="5"/>
  <c r="D35" i="6"/>
  <c r="D35" i="4"/>
  <c r="D35" i="7"/>
  <c r="D35" i="8"/>
  <c r="D35" i="10"/>
  <c r="D35" i="9"/>
  <c r="D35" i="11"/>
  <c r="D35" i="12"/>
  <c r="C35" i="2"/>
  <c r="C35" i="3"/>
  <c r="C35" i="5"/>
  <c r="C35" i="6"/>
  <c r="C35" i="4"/>
  <c r="C35" i="7"/>
  <c r="C35" i="8"/>
  <c r="C35" i="10"/>
  <c r="C35" i="9"/>
  <c r="C35" i="11"/>
  <c r="C35" i="12"/>
  <c r="L35" i="2"/>
  <c r="L35" i="3"/>
  <c r="L35" i="4"/>
  <c r="L35" i="5"/>
  <c r="L35" i="6"/>
  <c r="L35" i="7"/>
  <c r="L35" i="8"/>
  <c r="L35" i="10"/>
  <c r="L35" i="9"/>
  <c r="L35" i="11"/>
  <c r="L35" i="12"/>
  <c r="E36" i="2"/>
  <c r="E36" i="3"/>
  <c r="E36" i="5"/>
  <c r="E36" i="6"/>
  <c r="E36" i="4"/>
  <c r="E36" i="7"/>
  <c r="E36" i="8"/>
  <c r="E36" i="10"/>
  <c r="E36" i="9"/>
  <c r="E36" i="11"/>
  <c r="E36" i="12"/>
  <c r="I36" i="17"/>
  <c r="D36" i="17"/>
  <c r="E36" i="17"/>
  <c r="D36" i="2"/>
  <c r="D36" i="3"/>
  <c r="D36" i="5"/>
  <c r="D36" i="6"/>
  <c r="D36" i="4"/>
  <c r="D36" i="7"/>
  <c r="D36" i="8"/>
  <c r="D36" i="10"/>
  <c r="D36" i="9"/>
  <c r="D36" i="11"/>
  <c r="D36" i="12"/>
  <c r="C36" i="2"/>
  <c r="C36" i="3"/>
  <c r="C36" i="5"/>
  <c r="C36" i="6"/>
  <c r="C36" i="4"/>
  <c r="C36" i="7"/>
  <c r="C36" i="8"/>
  <c r="C36" i="10"/>
  <c r="C36" i="9"/>
  <c r="C36" i="11"/>
  <c r="C36" i="12"/>
  <c r="L36" i="2"/>
  <c r="L36" i="3"/>
  <c r="L36" i="4"/>
  <c r="L36" i="5"/>
  <c r="L36" i="6"/>
  <c r="L36" i="7"/>
  <c r="L36" i="8"/>
  <c r="L36" i="10"/>
  <c r="L36" i="9"/>
  <c r="L36" i="11"/>
  <c r="L36" i="12"/>
  <c r="E37" i="2"/>
  <c r="E37" i="3"/>
  <c r="E37" i="5"/>
  <c r="E37" i="6"/>
  <c r="E37" i="4"/>
  <c r="E37" i="7"/>
  <c r="E37" i="8"/>
  <c r="E37" i="10"/>
  <c r="E37" i="9"/>
  <c r="E37" i="11"/>
  <c r="E37" i="12"/>
  <c r="I37" i="17"/>
  <c r="D37" i="17"/>
  <c r="K37" i="17" s="1"/>
  <c r="E37" i="17"/>
  <c r="L37" i="17" s="1"/>
  <c r="D37" i="2"/>
  <c r="D37" i="3"/>
  <c r="D37" i="5"/>
  <c r="D37" i="6"/>
  <c r="D37" i="4"/>
  <c r="D37" i="7"/>
  <c r="D37" i="8"/>
  <c r="D37" i="10"/>
  <c r="D37" i="9"/>
  <c r="D37" i="11"/>
  <c r="D37" i="12"/>
  <c r="C37" i="2"/>
  <c r="C37" i="19" s="1"/>
  <c r="C37" i="3"/>
  <c r="C37" i="5"/>
  <c r="C37" i="6"/>
  <c r="C37" i="4"/>
  <c r="C37" i="7"/>
  <c r="C37" i="8"/>
  <c r="C37" i="10"/>
  <c r="C37" i="9"/>
  <c r="C37" i="11"/>
  <c r="C37" i="12"/>
  <c r="L37" i="2"/>
  <c r="L37" i="3"/>
  <c r="L37" i="4"/>
  <c r="L37" i="5"/>
  <c r="L37" i="6"/>
  <c r="L37" i="7"/>
  <c r="L37" i="8"/>
  <c r="L37" i="10"/>
  <c r="L37" i="9"/>
  <c r="L37" i="11"/>
  <c r="L37" i="12"/>
  <c r="E38" i="2"/>
  <c r="E38" i="3"/>
  <c r="E38" i="5"/>
  <c r="E38" i="6"/>
  <c r="E38" i="4"/>
  <c r="E38" i="7"/>
  <c r="E38" i="8"/>
  <c r="E38" i="10"/>
  <c r="E38" i="9"/>
  <c r="E38" i="11"/>
  <c r="E38" i="12"/>
  <c r="I38" i="17"/>
  <c r="D38" i="17"/>
  <c r="E38" i="17"/>
  <c r="L38" i="17" s="1"/>
  <c r="D38" i="2"/>
  <c r="D38" i="3"/>
  <c r="D38" i="5"/>
  <c r="D38" i="6"/>
  <c r="D38" i="4"/>
  <c r="D38" i="7"/>
  <c r="D38" i="8"/>
  <c r="D38" i="10"/>
  <c r="D38" i="9"/>
  <c r="D38" i="11"/>
  <c r="D38" i="12"/>
  <c r="C38" i="2"/>
  <c r="C38" i="3"/>
  <c r="C38" i="5"/>
  <c r="C38" i="6"/>
  <c r="C38" i="4"/>
  <c r="C38" i="7"/>
  <c r="C38" i="8"/>
  <c r="C38" i="10"/>
  <c r="C38" i="9"/>
  <c r="C38" i="11"/>
  <c r="C38" i="12"/>
  <c r="L38" i="2"/>
  <c r="L38" i="3"/>
  <c r="L38" i="4"/>
  <c r="L38" i="5"/>
  <c r="L38" i="6"/>
  <c r="L38" i="7"/>
  <c r="L38" i="8"/>
  <c r="L38" i="10"/>
  <c r="L38" i="9"/>
  <c r="L38" i="11"/>
  <c r="L38" i="12"/>
  <c r="E39" i="2"/>
  <c r="E39" i="3"/>
  <c r="E39" i="5"/>
  <c r="E39" i="6"/>
  <c r="E39" i="4"/>
  <c r="E39" i="7"/>
  <c r="E39" i="8"/>
  <c r="E39" i="10"/>
  <c r="E39" i="9"/>
  <c r="E39" i="11"/>
  <c r="E39" i="12"/>
  <c r="I39" i="17"/>
  <c r="D39" i="17"/>
  <c r="E39" i="17"/>
  <c r="F39" i="17" s="1"/>
  <c r="M39" i="17" s="1"/>
  <c r="D39" i="2"/>
  <c r="D39" i="3"/>
  <c r="D39" i="5"/>
  <c r="D39" i="6"/>
  <c r="D39" i="4"/>
  <c r="D39" i="7"/>
  <c r="D39" i="8"/>
  <c r="D39" i="10"/>
  <c r="D39" i="9"/>
  <c r="D39" i="11"/>
  <c r="D39" i="12"/>
  <c r="C39" i="2"/>
  <c r="C39" i="3"/>
  <c r="C39" i="5"/>
  <c r="C39" i="6"/>
  <c r="C39" i="4"/>
  <c r="C39" i="7"/>
  <c r="C39" i="8"/>
  <c r="C39" i="10"/>
  <c r="C39" i="9"/>
  <c r="C39" i="11"/>
  <c r="C39" i="12"/>
  <c r="L39" i="2"/>
  <c r="L39" i="3"/>
  <c r="L39" i="4"/>
  <c r="L39" i="5"/>
  <c r="L39" i="6"/>
  <c r="L39" i="7"/>
  <c r="L39" i="8"/>
  <c r="L39" i="10"/>
  <c r="L39" i="9"/>
  <c r="L39" i="11"/>
  <c r="L39" i="12"/>
  <c r="E40" i="2"/>
  <c r="E40" i="3"/>
  <c r="E40" i="5"/>
  <c r="E40" i="6"/>
  <c r="E40" i="4"/>
  <c r="E40" i="7"/>
  <c r="E40" i="8"/>
  <c r="E40" i="10"/>
  <c r="E40" i="9"/>
  <c r="E40" i="11"/>
  <c r="E40" i="12"/>
  <c r="I40" i="17"/>
  <c r="D40" i="17"/>
  <c r="E40" i="17"/>
  <c r="D40" i="2"/>
  <c r="D40" i="3"/>
  <c r="D40" i="5"/>
  <c r="D40" i="6"/>
  <c r="D40" i="4"/>
  <c r="D40" i="7"/>
  <c r="D40" i="8"/>
  <c r="D40" i="10"/>
  <c r="D40" i="9"/>
  <c r="D40" i="11"/>
  <c r="D40" i="12"/>
  <c r="C40" i="2"/>
  <c r="C40" i="3"/>
  <c r="C40" i="5"/>
  <c r="C40" i="6"/>
  <c r="C40" i="4"/>
  <c r="C40" i="7"/>
  <c r="C40" i="8"/>
  <c r="C40" i="10"/>
  <c r="C40" i="9"/>
  <c r="C40" i="11"/>
  <c r="C40" i="12"/>
  <c r="L40" i="2"/>
  <c r="L40" i="3"/>
  <c r="L40" i="4"/>
  <c r="L40" i="5"/>
  <c r="L40" i="6"/>
  <c r="L40" i="7"/>
  <c r="L40" i="8"/>
  <c r="L40" i="10"/>
  <c r="L40" i="9"/>
  <c r="L40" i="11"/>
  <c r="L40" i="12"/>
  <c r="E41" i="2"/>
  <c r="E41" i="3"/>
  <c r="E41" i="5"/>
  <c r="E41" i="6"/>
  <c r="E41" i="4"/>
  <c r="E41" i="7"/>
  <c r="E41" i="8"/>
  <c r="E41" i="10"/>
  <c r="E41" i="9"/>
  <c r="E41" i="11"/>
  <c r="E41" i="12"/>
  <c r="I41" i="17"/>
  <c r="D41" i="17"/>
  <c r="E41" i="17"/>
  <c r="D41" i="2"/>
  <c r="D41" i="3"/>
  <c r="D41" i="5"/>
  <c r="D41" i="6"/>
  <c r="D41" i="4"/>
  <c r="D41" i="7"/>
  <c r="D41" i="8"/>
  <c r="D41" i="10"/>
  <c r="D41" i="9"/>
  <c r="D41" i="11"/>
  <c r="D41" i="12"/>
  <c r="C41" i="2"/>
  <c r="C41" i="3"/>
  <c r="C41" i="5"/>
  <c r="C41" i="6"/>
  <c r="C41" i="4"/>
  <c r="C41" i="7"/>
  <c r="C41" i="8"/>
  <c r="C41" i="10"/>
  <c r="C41" i="9"/>
  <c r="C41" i="11"/>
  <c r="C41" i="12"/>
  <c r="L41" i="2"/>
  <c r="L41" i="3"/>
  <c r="L41" i="4"/>
  <c r="L41" i="5"/>
  <c r="L41" i="6"/>
  <c r="L41" i="7"/>
  <c r="L41" i="8"/>
  <c r="L41" i="10"/>
  <c r="L41" i="9"/>
  <c r="L41" i="11"/>
  <c r="L41" i="12"/>
  <c r="E42" i="2"/>
  <c r="E42" i="3"/>
  <c r="E42" i="5"/>
  <c r="E42" i="6"/>
  <c r="E42" i="4"/>
  <c r="E42" i="7"/>
  <c r="E42" i="8"/>
  <c r="E42" i="10"/>
  <c r="E42" i="9"/>
  <c r="E42" i="11"/>
  <c r="E42" i="12"/>
  <c r="I42" i="17"/>
  <c r="D42" i="17"/>
  <c r="E42" i="17"/>
  <c r="F42" i="17" s="1"/>
  <c r="M42" i="17" s="1"/>
  <c r="D42" i="2"/>
  <c r="D42" i="3"/>
  <c r="D42" i="5"/>
  <c r="D42" i="6"/>
  <c r="D42" i="4"/>
  <c r="D42" i="7"/>
  <c r="D42" i="8"/>
  <c r="D42" i="10"/>
  <c r="D42" i="9"/>
  <c r="D42" i="11"/>
  <c r="D42" i="12"/>
  <c r="I42" i="12" s="1"/>
  <c r="C42" i="2"/>
  <c r="C42" i="3"/>
  <c r="C42" i="5"/>
  <c r="C42" i="6"/>
  <c r="C42" i="4"/>
  <c r="C42" i="7"/>
  <c r="C42" i="8"/>
  <c r="C42" i="10"/>
  <c r="C42" i="9"/>
  <c r="C42" i="11"/>
  <c r="C42" i="12"/>
  <c r="L42" i="2"/>
  <c r="L42" i="3"/>
  <c r="L42" i="4"/>
  <c r="L42" i="5"/>
  <c r="L42" i="6"/>
  <c r="L42" i="7"/>
  <c r="L42" i="8"/>
  <c r="L42" i="10"/>
  <c r="L42" i="9"/>
  <c r="L42" i="11"/>
  <c r="L42" i="12"/>
  <c r="E43" i="2"/>
  <c r="E43" i="3"/>
  <c r="E43" i="5"/>
  <c r="E43" i="6"/>
  <c r="E43" i="4"/>
  <c r="E43" i="7"/>
  <c r="E43" i="8"/>
  <c r="E43" i="10"/>
  <c r="E43" i="9"/>
  <c r="E43" i="11"/>
  <c r="E43" i="12"/>
  <c r="I43" i="17"/>
  <c r="D43" i="17"/>
  <c r="E43" i="17"/>
  <c r="D43" i="2"/>
  <c r="D43" i="3"/>
  <c r="D43" i="5"/>
  <c r="D43" i="6"/>
  <c r="D43" i="4"/>
  <c r="D43" i="7"/>
  <c r="D43" i="8"/>
  <c r="D43" i="10"/>
  <c r="D43" i="9"/>
  <c r="D43" i="11"/>
  <c r="D43" i="12"/>
  <c r="C43" i="2"/>
  <c r="C43" i="3"/>
  <c r="C43" i="5"/>
  <c r="C43" i="6"/>
  <c r="C43" i="4"/>
  <c r="C43" i="7"/>
  <c r="C43" i="8"/>
  <c r="C43" i="10"/>
  <c r="C43" i="9"/>
  <c r="C43" i="11"/>
  <c r="C43" i="12"/>
  <c r="L43" i="2"/>
  <c r="L43" i="3"/>
  <c r="L43" i="4"/>
  <c r="L43" i="5"/>
  <c r="L43" i="6"/>
  <c r="L43" i="7"/>
  <c r="L43" i="8"/>
  <c r="L43" i="10"/>
  <c r="L43" i="9"/>
  <c r="L43" i="11"/>
  <c r="L43" i="12"/>
  <c r="E44" i="2"/>
  <c r="E44" i="3"/>
  <c r="E44" i="5"/>
  <c r="E44" i="6"/>
  <c r="E44" i="4"/>
  <c r="E44" i="7"/>
  <c r="E44" i="8"/>
  <c r="E44" i="10"/>
  <c r="E44" i="9"/>
  <c r="E44" i="11"/>
  <c r="E44" i="12"/>
  <c r="I44" i="17"/>
  <c r="D44" i="17"/>
  <c r="E44" i="17"/>
  <c r="D44" i="2"/>
  <c r="D44" i="3"/>
  <c r="D44" i="5"/>
  <c r="D44" i="6"/>
  <c r="D44" i="4"/>
  <c r="D44" i="7"/>
  <c r="D44" i="8"/>
  <c r="D44" i="10"/>
  <c r="D44" i="9"/>
  <c r="D44" i="11"/>
  <c r="D44" i="12"/>
  <c r="C44" i="2"/>
  <c r="C44" i="3"/>
  <c r="C44" i="5"/>
  <c r="C44" i="6"/>
  <c r="C44" i="4"/>
  <c r="C44" i="7"/>
  <c r="C44" i="8"/>
  <c r="C44" i="10"/>
  <c r="C44" i="9"/>
  <c r="C44" i="11"/>
  <c r="C44" i="12"/>
  <c r="L44" i="2"/>
  <c r="L44" i="3"/>
  <c r="L44" i="4"/>
  <c r="L44" i="5"/>
  <c r="L44" i="6"/>
  <c r="L44" i="7"/>
  <c r="L44" i="8"/>
  <c r="L44" i="10"/>
  <c r="L44" i="9"/>
  <c r="L44" i="11"/>
  <c r="L44" i="12"/>
  <c r="E45" i="2"/>
  <c r="E45" i="3"/>
  <c r="E45" i="5"/>
  <c r="E45" i="6"/>
  <c r="E45" i="4"/>
  <c r="E45" i="7"/>
  <c r="E45" i="8"/>
  <c r="E45" i="10"/>
  <c r="E45" i="9"/>
  <c r="E45" i="11"/>
  <c r="E45" i="12"/>
  <c r="I45" i="17"/>
  <c r="D45" i="17"/>
  <c r="E45" i="17"/>
  <c r="D45" i="2"/>
  <c r="D45" i="3"/>
  <c r="D45" i="5"/>
  <c r="D45" i="6"/>
  <c r="D45" i="4"/>
  <c r="D45" i="7"/>
  <c r="D45" i="8"/>
  <c r="D45" i="10"/>
  <c r="D45" i="9"/>
  <c r="D45" i="11"/>
  <c r="D45" i="12"/>
  <c r="C45" i="2"/>
  <c r="C45" i="3"/>
  <c r="C45" i="5"/>
  <c r="C45" i="6"/>
  <c r="C45" i="4"/>
  <c r="C45" i="7"/>
  <c r="C45" i="8"/>
  <c r="C45" i="10"/>
  <c r="C45" i="9"/>
  <c r="C45" i="11"/>
  <c r="C45" i="12"/>
  <c r="L45" i="2"/>
  <c r="L45" i="3"/>
  <c r="L45" i="4"/>
  <c r="L45" i="5"/>
  <c r="L45" i="6"/>
  <c r="L45" i="7"/>
  <c r="L45" i="8"/>
  <c r="L45" i="10"/>
  <c r="L45" i="9"/>
  <c r="L45" i="11"/>
  <c r="L45" i="12"/>
  <c r="E46" i="2"/>
  <c r="E46" i="3"/>
  <c r="E46" i="5"/>
  <c r="E46" i="6"/>
  <c r="E46" i="4"/>
  <c r="E46" i="7"/>
  <c r="E46" i="8"/>
  <c r="E46" i="10"/>
  <c r="E46" i="9"/>
  <c r="E46" i="11"/>
  <c r="E46" i="12"/>
  <c r="J46" i="12" s="1"/>
  <c r="I46" i="17"/>
  <c r="D46" i="17"/>
  <c r="E46" i="17"/>
  <c r="D46" i="2"/>
  <c r="D46" i="3"/>
  <c r="D46" i="5"/>
  <c r="D46" i="6"/>
  <c r="D46" i="4"/>
  <c r="D46" i="7"/>
  <c r="D46" i="8"/>
  <c r="D46" i="10"/>
  <c r="I46" i="10" s="1"/>
  <c r="D46" i="9"/>
  <c r="D46" i="11"/>
  <c r="D46" i="12"/>
  <c r="C46" i="2"/>
  <c r="C46" i="3"/>
  <c r="C46" i="5"/>
  <c r="C46" i="6"/>
  <c r="C46" i="4"/>
  <c r="C46" i="7"/>
  <c r="C46" i="8"/>
  <c r="C46" i="10"/>
  <c r="C46" i="9"/>
  <c r="H46" i="9" s="1"/>
  <c r="C46" i="11"/>
  <c r="C46" i="12"/>
  <c r="L46" i="2"/>
  <c r="L46" i="3"/>
  <c r="L46" i="4"/>
  <c r="L46" i="5"/>
  <c r="L46" i="6"/>
  <c r="L46" i="7"/>
  <c r="L46" i="8"/>
  <c r="L46" i="10"/>
  <c r="L46" i="9"/>
  <c r="L46" i="11"/>
  <c r="L46" i="12"/>
  <c r="E47" i="2"/>
  <c r="E47" i="3"/>
  <c r="E47" i="5"/>
  <c r="E47" i="6"/>
  <c r="E47" i="4"/>
  <c r="E47" i="7"/>
  <c r="E47" i="8"/>
  <c r="E47" i="10"/>
  <c r="E47" i="9"/>
  <c r="E47" i="11"/>
  <c r="E47" i="12"/>
  <c r="I47" i="17"/>
  <c r="D47" i="17"/>
  <c r="E47" i="17"/>
  <c r="L47" i="17" s="1"/>
  <c r="D47" i="2"/>
  <c r="D47" i="3"/>
  <c r="D47" i="5"/>
  <c r="D47" i="6"/>
  <c r="D47" i="4"/>
  <c r="D47" i="7"/>
  <c r="D47" i="8"/>
  <c r="D47" i="10"/>
  <c r="D47" i="9"/>
  <c r="D47" i="11"/>
  <c r="D47" i="12"/>
  <c r="C47" i="2"/>
  <c r="C47" i="3"/>
  <c r="C47" i="5"/>
  <c r="C47" i="6"/>
  <c r="C47" i="4"/>
  <c r="C47" i="7"/>
  <c r="C47" i="8"/>
  <c r="C47" i="10"/>
  <c r="C47" i="9"/>
  <c r="C47" i="11"/>
  <c r="C47" i="12"/>
  <c r="L47" i="2"/>
  <c r="L47" i="3"/>
  <c r="L47" i="4"/>
  <c r="L47" i="5"/>
  <c r="L47" i="6"/>
  <c r="L47" i="7"/>
  <c r="L47" i="8"/>
  <c r="L47" i="10"/>
  <c r="L47" i="9"/>
  <c r="L47" i="11"/>
  <c r="L47" i="12"/>
  <c r="E48" i="2"/>
  <c r="E48" i="3"/>
  <c r="E48" i="5"/>
  <c r="E48" i="6"/>
  <c r="E48" i="4"/>
  <c r="E48" i="7"/>
  <c r="E48" i="8"/>
  <c r="E48" i="10"/>
  <c r="E48" i="9"/>
  <c r="E48" i="11"/>
  <c r="E48" i="12"/>
  <c r="I48" i="17"/>
  <c r="D48" i="17"/>
  <c r="F48" i="17" s="1"/>
  <c r="M48" i="17" s="1"/>
  <c r="E48" i="17"/>
  <c r="D48" i="2"/>
  <c r="D48" i="3"/>
  <c r="D48" i="5"/>
  <c r="D48" i="6"/>
  <c r="D48" i="4"/>
  <c r="D48" i="7"/>
  <c r="D48" i="8"/>
  <c r="D48" i="10"/>
  <c r="D48" i="9"/>
  <c r="D48" i="11"/>
  <c r="D48" i="12"/>
  <c r="C48" i="2"/>
  <c r="C48" i="3"/>
  <c r="C48" i="5"/>
  <c r="C48" i="6"/>
  <c r="C48" i="4"/>
  <c r="C48" i="7"/>
  <c r="C48" i="8"/>
  <c r="C48" i="10"/>
  <c r="C48" i="9"/>
  <c r="C48" i="11"/>
  <c r="C48" i="12"/>
  <c r="L48" i="2"/>
  <c r="L48" i="3"/>
  <c r="L48" i="4"/>
  <c r="L48" i="5"/>
  <c r="L48" i="6"/>
  <c r="L48" i="7"/>
  <c r="L48" i="8"/>
  <c r="L48" i="10"/>
  <c r="L48" i="9"/>
  <c r="L48" i="11"/>
  <c r="L48" i="12"/>
  <c r="E49" i="2"/>
  <c r="E49" i="3"/>
  <c r="E49" i="5"/>
  <c r="E49" i="6"/>
  <c r="E49" i="4"/>
  <c r="E49" i="7"/>
  <c r="E49" i="8"/>
  <c r="E49" i="10"/>
  <c r="E49" i="9"/>
  <c r="E49" i="11"/>
  <c r="E49" i="12"/>
  <c r="I49" i="17"/>
  <c r="D49" i="17"/>
  <c r="E49" i="17"/>
  <c r="D49" i="2"/>
  <c r="D49" i="3"/>
  <c r="D49" i="5"/>
  <c r="D49" i="6"/>
  <c r="D49" i="4"/>
  <c r="D49" i="7"/>
  <c r="D49" i="8"/>
  <c r="D49" i="10"/>
  <c r="D49" i="9"/>
  <c r="D49" i="11"/>
  <c r="D49" i="12"/>
  <c r="C49" i="2"/>
  <c r="C49" i="3"/>
  <c r="C49" i="5"/>
  <c r="C49" i="6"/>
  <c r="C49" i="4"/>
  <c r="C49" i="7"/>
  <c r="C49" i="8"/>
  <c r="C49" i="10"/>
  <c r="C49" i="9"/>
  <c r="C49" i="11"/>
  <c r="C49" i="12"/>
  <c r="L49" i="2"/>
  <c r="L49" i="3"/>
  <c r="L49" i="4"/>
  <c r="L49" i="5"/>
  <c r="L49" i="6"/>
  <c r="L49" i="7"/>
  <c r="L49" i="8"/>
  <c r="L49" i="10"/>
  <c r="L49" i="9"/>
  <c r="L49" i="11"/>
  <c r="L49" i="12"/>
  <c r="E50" i="2"/>
  <c r="E50" i="3"/>
  <c r="E50" i="5"/>
  <c r="E50" i="6"/>
  <c r="E50" i="4"/>
  <c r="E50" i="7"/>
  <c r="E50" i="8"/>
  <c r="E50" i="10"/>
  <c r="E50" i="9"/>
  <c r="E50" i="11"/>
  <c r="E50" i="12"/>
  <c r="I50" i="17"/>
  <c r="D50" i="17"/>
  <c r="F50" i="17" s="1"/>
  <c r="M50" i="17" s="1"/>
  <c r="N50" i="17" s="1"/>
  <c r="O50" i="17" s="1"/>
  <c r="E50" i="17"/>
  <c r="D50" i="2"/>
  <c r="D50" i="3"/>
  <c r="D50" i="5"/>
  <c r="D50" i="6"/>
  <c r="D50" i="4"/>
  <c r="D50" i="7"/>
  <c r="D50" i="8"/>
  <c r="D50" i="10"/>
  <c r="D50" i="9"/>
  <c r="D50" i="11"/>
  <c r="D50" i="12"/>
  <c r="C50" i="2"/>
  <c r="C50" i="3"/>
  <c r="C50" i="5"/>
  <c r="C50" i="6"/>
  <c r="C50" i="4"/>
  <c r="C50" i="7"/>
  <c r="C50" i="8"/>
  <c r="C50" i="10"/>
  <c r="C50" i="9"/>
  <c r="C50" i="11"/>
  <c r="C50" i="12"/>
  <c r="L50" i="2"/>
  <c r="L50" i="3"/>
  <c r="L50" i="4"/>
  <c r="L50" i="5"/>
  <c r="L50" i="6"/>
  <c r="L50" i="7"/>
  <c r="L50" i="8"/>
  <c r="L50" i="10"/>
  <c r="L50" i="9"/>
  <c r="L50" i="11"/>
  <c r="L50" i="12"/>
  <c r="E51" i="2"/>
  <c r="E51" i="3"/>
  <c r="E51" i="5"/>
  <c r="E51" i="6"/>
  <c r="E51" i="4"/>
  <c r="E51" i="7"/>
  <c r="E51" i="8"/>
  <c r="E51" i="10"/>
  <c r="E51" i="9"/>
  <c r="E51" i="11"/>
  <c r="E51" i="12"/>
  <c r="I51" i="17"/>
  <c r="D51" i="17"/>
  <c r="E51" i="17"/>
  <c r="D51" i="2"/>
  <c r="D51" i="3"/>
  <c r="D51" i="5"/>
  <c r="D51" i="6"/>
  <c r="D51" i="4"/>
  <c r="D51" i="7"/>
  <c r="D51" i="8"/>
  <c r="D51" i="10"/>
  <c r="D51" i="9"/>
  <c r="D51" i="11"/>
  <c r="D51" i="12"/>
  <c r="C51" i="2"/>
  <c r="C51" i="3"/>
  <c r="C51" i="5"/>
  <c r="C51" i="6"/>
  <c r="C51" i="4"/>
  <c r="C51" i="7"/>
  <c r="C51" i="8"/>
  <c r="C51" i="10"/>
  <c r="C51" i="9"/>
  <c r="C51" i="11"/>
  <c r="C51" i="12"/>
  <c r="L51" i="2"/>
  <c r="L51" i="3"/>
  <c r="L51" i="4"/>
  <c r="L51" i="5"/>
  <c r="L51" i="6"/>
  <c r="L51" i="7"/>
  <c r="L51" i="8"/>
  <c r="L51" i="10"/>
  <c r="L51" i="9"/>
  <c r="L51" i="11"/>
  <c r="L51" i="12"/>
  <c r="E52" i="2"/>
  <c r="E52" i="3"/>
  <c r="E52" i="5"/>
  <c r="E52" i="6"/>
  <c r="E52" i="4"/>
  <c r="E52" i="7"/>
  <c r="E52" i="8"/>
  <c r="E52" i="10"/>
  <c r="E52" i="9"/>
  <c r="E52" i="11"/>
  <c r="E52" i="12"/>
  <c r="I52" i="17"/>
  <c r="D52" i="17"/>
  <c r="E52" i="17"/>
  <c r="D52" i="2"/>
  <c r="D52" i="3"/>
  <c r="D52" i="5"/>
  <c r="D52" i="6"/>
  <c r="D52" i="4"/>
  <c r="D52" i="7"/>
  <c r="D52" i="8"/>
  <c r="D52" i="10"/>
  <c r="D52" i="9"/>
  <c r="D52" i="11"/>
  <c r="D52" i="12"/>
  <c r="C52" i="2"/>
  <c r="C52" i="3"/>
  <c r="C52" i="5"/>
  <c r="C52" i="6"/>
  <c r="C52" i="4"/>
  <c r="C52" i="7"/>
  <c r="C52" i="8"/>
  <c r="C52" i="10"/>
  <c r="C52" i="9"/>
  <c r="C52" i="11"/>
  <c r="C52" i="12"/>
  <c r="L52" i="2"/>
  <c r="L52" i="3"/>
  <c r="L52" i="4"/>
  <c r="L52" i="5"/>
  <c r="L52" i="6"/>
  <c r="L52" i="7"/>
  <c r="L52" i="8"/>
  <c r="L52" i="10"/>
  <c r="L52" i="9"/>
  <c r="L52" i="11"/>
  <c r="L52" i="12"/>
  <c r="E53" i="2"/>
  <c r="E53" i="3"/>
  <c r="E53" i="5"/>
  <c r="E53" i="6"/>
  <c r="E53" i="4"/>
  <c r="E53" i="7"/>
  <c r="E53" i="8"/>
  <c r="E53" i="10"/>
  <c r="E53" i="9"/>
  <c r="E53" i="11"/>
  <c r="E53" i="12"/>
  <c r="I53" i="17"/>
  <c r="D53" i="17"/>
  <c r="K53" i="17" s="1"/>
  <c r="E53" i="17"/>
  <c r="D53" i="2"/>
  <c r="D53" i="3"/>
  <c r="D53" i="5"/>
  <c r="D53" i="6"/>
  <c r="D53" i="4"/>
  <c r="D53" i="7"/>
  <c r="D53" i="8"/>
  <c r="D53" i="10"/>
  <c r="D53" i="9"/>
  <c r="D53" i="11"/>
  <c r="D53" i="12"/>
  <c r="C53" i="2"/>
  <c r="C53" i="3"/>
  <c r="C53" i="5"/>
  <c r="C53" i="6"/>
  <c r="C53" i="4"/>
  <c r="C53" i="7"/>
  <c r="C53" i="8"/>
  <c r="C53" i="10"/>
  <c r="C53" i="9"/>
  <c r="C53" i="11"/>
  <c r="C53" i="12"/>
  <c r="L53" i="2"/>
  <c r="L53" i="3"/>
  <c r="L53" i="4"/>
  <c r="L53" i="5"/>
  <c r="L53" i="6"/>
  <c r="L53" i="7"/>
  <c r="L53" i="8"/>
  <c r="L53" i="10"/>
  <c r="L53" i="9"/>
  <c r="L53" i="11"/>
  <c r="L53" i="12"/>
  <c r="E54" i="2"/>
  <c r="E54" i="3"/>
  <c r="E54" i="5"/>
  <c r="E54" i="6"/>
  <c r="E54" i="4"/>
  <c r="E54" i="7"/>
  <c r="E54" i="8"/>
  <c r="E54" i="10"/>
  <c r="E54" i="9"/>
  <c r="E54" i="11"/>
  <c r="J54" i="11" s="1"/>
  <c r="E54" i="12"/>
  <c r="I54" i="17"/>
  <c r="D54" i="17"/>
  <c r="F54" i="17" s="1"/>
  <c r="M54" i="17" s="1"/>
  <c r="N54" i="17" s="1"/>
  <c r="O54" i="17" s="1"/>
  <c r="E54" i="17"/>
  <c r="L54" i="17" s="1"/>
  <c r="D54" i="2"/>
  <c r="D54" i="3"/>
  <c r="D54" i="5"/>
  <c r="D54" i="6"/>
  <c r="D54" i="4"/>
  <c r="D54" i="7"/>
  <c r="D54" i="8"/>
  <c r="D54" i="10"/>
  <c r="D54" i="9"/>
  <c r="D54" i="11"/>
  <c r="D54" i="12"/>
  <c r="C54" i="2"/>
  <c r="C54" i="3"/>
  <c r="C54" i="5"/>
  <c r="C54" i="6"/>
  <c r="C54" i="4"/>
  <c r="C54" i="7"/>
  <c r="C54" i="8"/>
  <c r="C54" i="10"/>
  <c r="C54" i="9"/>
  <c r="C54" i="11"/>
  <c r="C54" i="12"/>
  <c r="L54" i="2"/>
  <c r="L54" i="3"/>
  <c r="L54" i="4"/>
  <c r="L54" i="5"/>
  <c r="L54" i="6"/>
  <c r="L54" i="7"/>
  <c r="L54" i="8"/>
  <c r="L54" i="10"/>
  <c r="L54" i="9"/>
  <c r="L54" i="11"/>
  <c r="L54" i="12"/>
  <c r="E55" i="2"/>
  <c r="E55" i="3"/>
  <c r="E55" i="5"/>
  <c r="E55" i="6"/>
  <c r="E55" i="4"/>
  <c r="E55" i="7"/>
  <c r="E55" i="8"/>
  <c r="E55" i="10"/>
  <c r="E55" i="9"/>
  <c r="E55" i="11"/>
  <c r="E55" i="12"/>
  <c r="I55" i="17"/>
  <c r="D55" i="17"/>
  <c r="E55" i="17"/>
  <c r="L55" i="17" s="1"/>
  <c r="D55" i="2"/>
  <c r="D55" i="3"/>
  <c r="D55" i="5"/>
  <c r="D55" i="6"/>
  <c r="D55" i="4"/>
  <c r="D55" i="7"/>
  <c r="D55" i="8"/>
  <c r="D55" i="10"/>
  <c r="D55" i="9"/>
  <c r="D55" i="11"/>
  <c r="D55" i="12"/>
  <c r="C55" i="2"/>
  <c r="C55" i="3"/>
  <c r="C55" i="5"/>
  <c r="C55" i="6"/>
  <c r="C55" i="4"/>
  <c r="C55" i="7"/>
  <c r="C55" i="8"/>
  <c r="C55" i="10"/>
  <c r="C55" i="9"/>
  <c r="C55" i="11"/>
  <c r="C55" i="12"/>
  <c r="L55" i="2"/>
  <c r="L55" i="3"/>
  <c r="L55" i="4"/>
  <c r="L55" i="5"/>
  <c r="L55" i="6"/>
  <c r="L55" i="7"/>
  <c r="L55" i="8"/>
  <c r="L55" i="10"/>
  <c r="L55" i="9"/>
  <c r="L55" i="11"/>
  <c r="L55" i="12"/>
  <c r="E56" i="2"/>
  <c r="E56" i="3"/>
  <c r="E56" i="5"/>
  <c r="E56" i="6"/>
  <c r="E56" i="4"/>
  <c r="E56" i="7"/>
  <c r="E56" i="8"/>
  <c r="E56" i="10"/>
  <c r="E56" i="9"/>
  <c r="E56" i="11"/>
  <c r="E56" i="12"/>
  <c r="J56" i="12" s="1"/>
  <c r="I56" i="17"/>
  <c r="D56" i="17"/>
  <c r="E56" i="17"/>
  <c r="D56" i="2"/>
  <c r="D56" i="3"/>
  <c r="D56" i="5"/>
  <c r="D56" i="6"/>
  <c r="D56" i="4"/>
  <c r="D56" i="7"/>
  <c r="D56" i="8"/>
  <c r="D56" i="10"/>
  <c r="D56" i="9"/>
  <c r="D56" i="11"/>
  <c r="D56" i="12"/>
  <c r="C56" i="2"/>
  <c r="C56" i="3"/>
  <c r="C56" i="5"/>
  <c r="C56" i="6"/>
  <c r="C56" i="4"/>
  <c r="C56" i="7"/>
  <c r="C56" i="8"/>
  <c r="C56" i="10"/>
  <c r="C56" i="9"/>
  <c r="C56" i="11"/>
  <c r="H56" i="11" s="1"/>
  <c r="C56" i="12"/>
  <c r="L56" i="2"/>
  <c r="L56" i="3"/>
  <c r="L56" i="4"/>
  <c r="L56" i="5"/>
  <c r="L56" i="6"/>
  <c r="L56" i="7"/>
  <c r="L56" i="8"/>
  <c r="L56" i="10"/>
  <c r="L56" i="9"/>
  <c r="L56" i="11"/>
  <c r="L56" i="12"/>
  <c r="E57" i="2"/>
  <c r="E57" i="3"/>
  <c r="E57" i="5"/>
  <c r="E57" i="6"/>
  <c r="E57" i="4"/>
  <c r="E57" i="7"/>
  <c r="E57" i="8"/>
  <c r="E57" i="10"/>
  <c r="J57" i="10" s="1"/>
  <c r="E57" i="9"/>
  <c r="E57" i="11"/>
  <c r="E57" i="12"/>
  <c r="I57" i="17"/>
  <c r="D57" i="17"/>
  <c r="E57" i="17"/>
  <c r="D57" i="2"/>
  <c r="D57" i="3"/>
  <c r="D57" i="5"/>
  <c r="D57" i="6"/>
  <c r="D57" i="4"/>
  <c r="D57" i="7"/>
  <c r="D57" i="8"/>
  <c r="D57" i="10"/>
  <c r="D57" i="9"/>
  <c r="D57" i="11"/>
  <c r="I57" i="11" s="1"/>
  <c r="D57" i="12"/>
  <c r="C57" i="2"/>
  <c r="C57" i="3"/>
  <c r="C57" i="5"/>
  <c r="C57" i="6"/>
  <c r="C57" i="4"/>
  <c r="C57" i="7"/>
  <c r="C57" i="8"/>
  <c r="H57" i="8" s="1"/>
  <c r="C57" i="10"/>
  <c r="C57" i="9"/>
  <c r="C57" i="11"/>
  <c r="C57" i="12"/>
  <c r="H57" i="12" s="1"/>
  <c r="L57" i="2"/>
  <c r="L57" i="3"/>
  <c r="L57" i="4"/>
  <c r="L57" i="5"/>
  <c r="L57" i="6"/>
  <c r="L57" i="7"/>
  <c r="L57" i="8"/>
  <c r="L57" i="10"/>
  <c r="L57" i="9"/>
  <c r="L57" i="11"/>
  <c r="L57" i="12"/>
  <c r="I57" i="19"/>
  <c r="E58" i="2"/>
  <c r="E58" i="3"/>
  <c r="E58" i="5"/>
  <c r="E58" i="6"/>
  <c r="E58" i="4"/>
  <c r="E58" i="7"/>
  <c r="E58" i="8"/>
  <c r="E58" i="10"/>
  <c r="E58" i="9"/>
  <c r="E58" i="11"/>
  <c r="E58" i="12"/>
  <c r="I58" i="17"/>
  <c r="D58" i="17"/>
  <c r="F58" i="17" s="1"/>
  <c r="M58" i="17" s="1"/>
  <c r="E58" i="17"/>
  <c r="D58" i="2"/>
  <c r="D58" i="3"/>
  <c r="D58" i="5"/>
  <c r="D58" i="6"/>
  <c r="D58" i="4"/>
  <c r="D58" i="7"/>
  <c r="D58" i="8"/>
  <c r="D58" i="10"/>
  <c r="D58" i="9"/>
  <c r="D58" i="11"/>
  <c r="I58" i="11" s="1"/>
  <c r="D58" i="12"/>
  <c r="C58" i="2"/>
  <c r="C58" i="3"/>
  <c r="C58" i="5"/>
  <c r="C58" i="6"/>
  <c r="C58" i="4"/>
  <c r="C58" i="7"/>
  <c r="C58" i="8"/>
  <c r="C58" i="10"/>
  <c r="C58" i="9"/>
  <c r="C58" i="11"/>
  <c r="C58" i="12"/>
  <c r="H58" i="12" s="1"/>
  <c r="L58" i="2"/>
  <c r="L58" i="3"/>
  <c r="L58" i="4"/>
  <c r="L58" i="5"/>
  <c r="L58" i="6"/>
  <c r="L58" i="7"/>
  <c r="L58" i="8"/>
  <c r="L58" i="10"/>
  <c r="L58" i="9"/>
  <c r="L58" i="11"/>
  <c r="L58" i="12"/>
  <c r="E59" i="2"/>
  <c r="E59" i="3"/>
  <c r="E59" i="5"/>
  <c r="E59" i="6"/>
  <c r="E59" i="4"/>
  <c r="E59" i="7"/>
  <c r="E59" i="8"/>
  <c r="E59" i="10"/>
  <c r="E59" i="9"/>
  <c r="J59" i="9" s="1"/>
  <c r="E59" i="11"/>
  <c r="E59" i="12"/>
  <c r="I59" i="17"/>
  <c r="D59" i="17"/>
  <c r="K59" i="17" s="1"/>
  <c r="E59" i="17"/>
  <c r="D59" i="2"/>
  <c r="D59" i="3"/>
  <c r="D59" i="5"/>
  <c r="D59" i="6"/>
  <c r="D59" i="4"/>
  <c r="D59" i="7"/>
  <c r="D59" i="8"/>
  <c r="I59" i="8" s="1"/>
  <c r="D59" i="10"/>
  <c r="D59" i="9"/>
  <c r="D59" i="11"/>
  <c r="D59" i="12"/>
  <c r="I59" i="12" s="1"/>
  <c r="C59" i="2"/>
  <c r="C59" i="3"/>
  <c r="C59" i="5"/>
  <c r="C59" i="6"/>
  <c r="C59" i="4"/>
  <c r="C59" i="7"/>
  <c r="C59" i="8"/>
  <c r="C59" i="10"/>
  <c r="H59" i="10" s="1"/>
  <c r="AL59" i="13" s="1"/>
  <c r="AR59" i="18" s="1"/>
  <c r="C59" i="9"/>
  <c r="C59" i="11"/>
  <c r="C59" i="12"/>
  <c r="L59" i="2"/>
  <c r="L59" i="3"/>
  <c r="L59" i="4"/>
  <c r="L59" i="5"/>
  <c r="L59" i="6"/>
  <c r="L59" i="7"/>
  <c r="L59" i="8"/>
  <c r="L59" i="10"/>
  <c r="L59" i="9"/>
  <c r="L59" i="11"/>
  <c r="L59" i="12"/>
  <c r="E60" i="2"/>
  <c r="E60" i="3"/>
  <c r="E60" i="5"/>
  <c r="E60" i="6"/>
  <c r="E60" i="4"/>
  <c r="E60" i="7"/>
  <c r="E60" i="8"/>
  <c r="E60" i="10"/>
  <c r="E60" i="9"/>
  <c r="E60" i="11"/>
  <c r="E60" i="12"/>
  <c r="I60" i="17"/>
  <c r="D60" i="17"/>
  <c r="E60" i="17"/>
  <c r="L60" i="17" s="1"/>
  <c r="D60" i="2"/>
  <c r="D60" i="3"/>
  <c r="D60" i="5"/>
  <c r="D60" i="6"/>
  <c r="D60" i="4"/>
  <c r="D60" i="7"/>
  <c r="D60" i="8"/>
  <c r="D60" i="10"/>
  <c r="D60" i="9"/>
  <c r="D60" i="11"/>
  <c r="D60" i="12"/>
  <c r="C60" i="2"/>
  <c r="C60" i="3"/>
  <c r="C60" i="5"/>
  <c r="C60" i="6"/>
  <c r="C60" i="4"/>
  <c r="C60" i="7"/>
  <c r="C60" i="8"/>
  <c r="C60" i="10"/>
  <c r="C60" i="9"/>
  <c r="C60" i="11"/>
  <c r="C60" i="12"/>
  <c r="L60" i="2"/>
  <c r="L60" i="3"/>
  <c r="L60" i="4"/>
  <c r="L60" i="5"/>
  <c r="L60" i="6"/>
  <c r="L60" i="7"/>
  <c r="L60" i="8"/>
  <c r="L60" i="10"/>
  <c r="L60" i="9"/>
  <c r="L60" i="11"/>
  <c r="L60" i="12"/>
  <c r="E61" i="2"/>
  <c r="E61" i="3"/>
  <c r="E61" i="5"/>
  <c r="E61" i="6"/>
  <c r="E61" i="4"/>
  <c r="E61" i="7"/>
  <c r="E61" i="8"/>
  <c r="E61" i="10"/>
  <c r="E61" i="9"/>
  <c r="E61" i="11"/>
  <c r="E61" i="12"/>
  <c r="I61" i="17"/>
  <c r="D61" i="17"/>
  <c r="E61" i="17"/>
  <c r="L61" i="17" s="1"/>
  <c r="D61" i="2"/>
  <c r="D61" i="3"/>
  <c r="D61" i="5"/>
  <c r="D61" i="6"/>
  <c r="D61" i="4"/>
  <c r="D61" i="7"/>
  <c r="D61" i="8"/>
  <c r="D61" i="10"/>
  <c r="D61" i="9"/>
  <c r="D61" i="11"/>
  <c r="D61" i="12"/>
  <c r="C61" i="2"/>
  <c r="C61" i="3"/>
  <c r="C61" i="5"/>
  <c r="C61" i="6"/>
  <c r="C61" i="4"/>
  <c r="C61" i="7"/>
  <c r="C61" i="8"/>
  <c r="C61" i="10"/>
  <c r="C61" i="9"/>
  <c r="C61" i="11"/>
  <c r="H61" i="11" s="1"/>
  <c r="C61" i="12"/>
  <c r="L61" i="2"/>
  <c r="L61" i="3"/>
  <c r="L61" i="4"/>
  <c r="L61" i="5"/>
  <c r="L61" i="6"/>
  <c r="L61" i="7"/>
  <c r="L61" i="8"/>
  <c r="L61" i="10"/>
  <c r="L61" i="9"/>
  <c r="L61" i="11"/>
  <c r="L61" i="12"/>
  <c r="E62" i="2"/>
  <c r="E62" i="3"/>
  <c r="E62" i="5"/>
  <c r="E62" i="6"/>
  <c r="E62" i="4"/>
  <c r="E62" i="7"/>
  <c r="E62" i="8"/>
  <c r="E62" i="10"/>
  <c r="E62" i="9"/>
  <c r="E62" i="11"/>
  <c r="E62" i="12"/>
  <c r="I62" i="17"/>
  <c r="D62" i="17"/>
  <c r="F62" i="17" s="1"/>
  <c r="M62" i="17" s="1"/>
  <c r="E62" i="17"/>
  <c r="D62" i="2"/>
  <c r="D62" i="3"/>
  <c r="D62" i="5"/>
  <c r="D62" i="6"/>
  <c r="D62" i="4"/>
  <c r="D62" i="7"/>
  <c r="D62" i="8"/>
  <c r="D62" i="10"/>
  <c r="D62" i="9"/>
  <c r="D62" i="11"/>
  <c r="D62" i="12"/>
  <c r="C62" i="2"/>
  <c r="C62" i="3"/>
  <c r="C62" i="5"/>
  <c r="C62" i="6"/>
  <c r="C62" i="4"/>
  <c r="C62" i="7"/>
  <c r="C62" i="8"/>
  <c r="C62" i="10"/>
  <c r="C62" i="9"/>
  <c r="C62" i="11"/>
  <c r="C62" i="12"/>
  <c r="L62" i="2"/>
  <c r="L62" i="3"/>
  <c r="L62" i="4"/>
  <c r="L62" i="5"/>
  <c r="L62" i="6"/>
  <c r="L62" i="7"/>
  <c r="L62" i="8"/>
  <c r="L62" i="10"/>
  <c r="L62" i="9"/>
  <c r="L62" i="11"/>
  <c r="L62" i="12"/>
  <c r="E63" i="2"/>
  <c r="E63" i="3"/>
  <c r="E63" i="5"/>
  <c r="E63" i="6"/>
  <c r="E63" i="4"/>
  <c r="E63" i="7"/>
  <c r="E63" i="8"/>
  <c r="E63" i="10"/>
  <c r="E63" i="9"/>
  <c r="E63" i="11"/>
  <c r="E63" i="12"/>
  <c r="I63" i="17"/>
  <c r="D63" i="17"/>
  <c r="K63" i="17" s="1"/>
  <c r="E63" i="17"/>
  <c r="D63" i="2"/>
  <c r="D63" i="3"/>
  <c r="D63" i="5"/>
  <c r="D63" i="6"/>
  <c r="D63" i="4"/>
  <c r="D63" i="7"/>
  <c r="D63" i="8"/>
  <c r="D63" i="10"/>
  <c r="D63" i="9"/>
  <c r="D63" i="11"/>
  <c r="D63" i="12"/>
  <c r="C63" i="2"/>
  <c r="C63" i="3"/>
  <c r="C63" i="5"/>
  <c r="C63" i="6"/>
  <c r="C63" i="4"/>
  <c r="C63" i="7"/>
  <c r="C63" i="8"/>
  <c r="C63" i="10"/>
  <c r="C63" i="9"/>
  <c r="C63" i="11"/>
  <c r="C63" i="12"/>
  <c r="H63" i="12" s="1"/>
  <c r="L63" i="2"/>
  <c r="L63" i="3"/>
  <c r="L63" i="4"/>
  <c r="L63" i="5"/>
  <c r="L63" i="6"/>
  <c r="L63" i="7"/>
  <c r="L63" i="8"/>
  <c r="L63" i="10"/>
  <c r="L63" i="9"/>
  <c r="L63" i="11"/>
  <c r="L63" i="12"/>
  <c r="E64" i="2"/>
  <c r="E64" i="3"/>
  <c r="E64" i="5"/>
  <c r="E64" i="6"/>
  <c r="E64" i="4"/>
  <c r="E64" i="7"/>
  <c r="E64" i="8"/>
  <c r="E64" i="10"/>
  <c r="E64" i="9"/>
  <c r="E64" i="11"/>
  <c r="J64" i="11" s="1"/>
  <c r="E64" i="12"/>
  <c r="I64" i="17"/>
  <c r="D64" i="17"/>
  <c r="E64" i="17"/>
  <c r="L64" i="17" s="1"/>
  <c r="D64" i="2"/>
  <c r="D64" i="3"/>
  <c r="D64" i="5"/>
  <c r="D64" i="6"/>
  <c r="D64" i="4"/>
  <c r="D64" i="7"/>
  <c r="D64" i="8"/>
  <c r="D64" i="10"/>
  <c r="D64" i="9"/>
  <c r="D64" i="11"/>
  <c r="D64" i="12"/>
  <c r="C64" i="2"/>
  <c r="C64" i="3"/>
  <c r="C64" i="5"/>
  <c r="C64" i="6"/>
  <c r="C64" i="4"/>
  <c r="C64" i="7"/>
  <c r="C64" i="8"/>
  <c r="C64" i="10"/>
  <c r="C64" i="9"/>
  <c r="C64" i="11"/>
  <c r="C64" i="12"/>
  <c r="L64" i="2"/>
  <c r="L64" i="3"/>
  <c r="L64" i="4"/>
  <c r="L64" i="5"/>
  <c r="L64" i="6"/>
  <c r="L64" i="7"/>
  <c r="L64" i="8"/>
  <c r="L64" i="10"/>
  <c r="L64" i="9"/>
  <c r="L64" i="11"/>
  <c r="L64" i="12"/>
  <c r="E65" i="2"/>
  <c r="E65" i="3"/>
  <c r="E65" i="5"/>
  <c r="E65" i="6"/>
  <c r="E65" i="4"/>
  <c r="E65" i="7"/>
  <c r="E65" i="8"/>
  <c r="E65" i="10"/>
  <c r="E65" i="9"/>
  <c r="E65" i="11"/>
  <c r="E65" i="12"/>
  <c r="I65" i="17"/>
  <c r="D65" i="17"/>
  <c r="K65" i="17" s="1"/>
  <c r="E65" i="17"/>
  <c r="D65" i="2"/>
  <c r="D65" i="3"/>
  <c r="D65" i="5"/>
  <c r="D65" i="6"/>
  <c r="D65" i="4"/>
  <c r="D65" i="7"/>
  <c r="D65" i="8"/>
  <c r="D65" i="10"/>
  <c r="D65" i="9"/>
  <c r="D65" i="11"/>
  <c r="D65" i="12"/>
  <c r="C65" i="2"/>
  <c r="C65" i="3"/>
  <c r="C65" i="5"/>
  <c r="C65" i="6"/>
  <c r="C65" i="4"/>
  <c r="C65" i="7"/>
  <c r="C65" i="8"/>
  <c r="C65" i="10"/>
  <c r="C65" i="9"/>
  <c r="C65" i="11"/>
  <c r="C65" i="12"/>
  <c r="L65" i="2"/>
  <c r="L65" i="3"/>
  <c r="L65" i="4"/>
  <c r="L65" i="5"/>
  <c r="L65" i="6"/>
  <c r="L65" i="7"/>
  <c r="L65" i="8"/>
  <c r="L65" i="10"/>
  <c r="L65" i="9"/>
  <c r="L65" i="11"/>
  <c r="L65" i="12"/>
  <c r="E66" i="2"/>
  <c r="E66" i="3"/>
  <c r="E66" i="5"/>
  <c r="E66" i="6"/>
  <c r="E66" i="4"/>
  <c r="E66" i="7"/>
  <c r="E66" i="8"/>
  <c r="E66" i="10"/>
  <c r="E66" i="9"/>
  <c r="E66" i="11"/>
  <c r="E66" i="12"/>
  <c r="I66" i="17"/>
  <c r="D66" i="17"/>
  <c r="K66" i="17" s="1"/>
  <c r="E66" i="17"/>
  <c r="D66" i="2"/>
  <c r="D66" i="3"/>
  <c r="D66" i="5"/>
  <c r="D66" i="6"/>
  <c r="D66" i="4"/>
  <c r="D66" i="7"/>
  <c r="D66" i="8"/>
  <c r="D66" i="10"/>
  <c r="D66" i="9"/>
  <c r="D66" i="11"/>
  <c r="D66" i="12"/>
  <c r="C66" i="2"/>
  <c r="C66" i="3"/>
  <c r="C66" i="5"/>
  <c r="C66" i="6"/>
  <c r="C66" i="4"/>
  <c r="C66" i="7"/>
  <c r="C66" i="8"/>
  <c r="C66" i="10"/>
  <c r="C66" i="9"/>
  <c r="C66" i="11"/>
  <c r="C66" i="12"/>
  <c r="H66" i="12" s="1"/>
  <c r="L66" i="2"/>
  <c r="L66" i="3"/>
  <c r="L66" i="4"/>
  <c r="L66" i="5"/>
  <c r="L66" i="6"/>
  <c r="L66" i="7"/>
  <c r="L66" i="8"/>
  <c r="L66" i="10"/>
  <c r="L66" i="9"/>
  <c r="L66" i="11"/>
  <c r="L66" i="12"/>
  <c r="E67" i="2"/>
  <c r="E67" i="3"/>
  <c r="E67" i="5"/>
  <c r="E67" i="6"/>
  <c r="E67" i="4"/>
  <c r="E67" i="7"/>
  <c r="E67" i="8"/>
  <c r="E67" i="10"/>
  <c r="E67" i="9"/>
  <c r="E67" i="11"/>
  <c r="E67" i="12"/>
  <c r="I67" i="17"/>
  <c r="D67" i="17"/>
  <c r="K67" i="17" s="1"/>
  <c r="E67" i="17"/>
  <c r="L67" i="17" s="1"/>
  <c r="D67" i="2"/>
  <c r="D67" i="3"/>
  <c r="D67" i="5"/>
  <c r="D67" i="6"/>
  <c r="D67" i="4"/>
  <c r="D67" i="7"/>
  <c r="D67" i="8"/>
  <c r="D67" i="10"/>
  <c r="D67" i="9"/>
  <c r="D67" i="11"/>
  <c r="D67" i="12"/>
  <c r="C67" i="2"/>
  <c r="C67" i="3"/>
  <c r="C67" i="5"/>
  <c r="C67" i="6"/>
  <c r="C67" i="4"/>
  <c r="C67" i="7"/>
  <c r="C67" i="8"/>
  <c r="C67" i="10"/>
  <c r="C67" i="9"/>
  <c r="C67" i="11"/>
  <c r="C67" i="12"/>
  <c r="L67" i="2"/>
  <c r="L67" i="3"/>
  <c r="L67" i="4"/>
  <c r="L67" i="5"/>
  <c r="L67" i="6"/>
  <c r="L67" i="7"/>
  <c r="L67" i="8"/>
  <c r="L67" i="10"/>
  <c r="L67" i="9"/>
  <c r="L67" i="11"/>
  <c r="L67" i="12"/>
  <c r="E68" i="2"/>
  <c r="E68" i="3"/>
  <c r="E68" i="5"/>
  <c r="E68" i="6"/>
  <c r="E68" i="4"/>
  <c r="E68" i="7"/>
  <c r="E68" i="8"/>
  <c r="E68" i="10"/>
  <c r="E68" i="9"/>
  <c r="E68" i="11"/>
  <c r="E68" i="12"/>
  <c r="I68" i="17"/>
  <c r="D68" i="17"/>
  <c r="E68" i="17"/>
  <c r="F68" i="17" s="1"/>
  <c r="M68" i="17" s="1"/>
  <c r="N68" i="17" s="1"/>
  <c r="O68" i="17" s="1"/>
  <c r="D68" i="2"/>
  <c r="D68" i="3"/>
  <c r="D68" i="5"/>
  <c r="D68" i="6"/>
  <c r="D68" i="4"/>
  <c r="D68" i="7"/>
  <c r="D68" i="8"/>
  <c r="D68" i="10"/>
  <c r="D68" i="9"/>
  <c r="D68" i="11"/>
  <c r="D68" i="12"/>
  <c r="I68" i="12" s="1"/>
  <c r="C68" i="2"/>
  <c r="C68" i="3"/>
  <c r="C68" i="5"/>
  <c r="C68" i="6"/>
  <c r="C68" i="4"/>
  <c r="C68" i="7"/>
  <c r="C68" i="8"/>
  <c r="C68" i="10"/>
  <c r="C68" i="9"/>
  <c r="C68" i="11"/>
  <c r="C68" i="12"/>
  <c r="L68" i="2"/>
  <c r="L68" i="3"/>
  <c r="L68" i="4"/>
  <c r="L68" i="5"/>
  <c r="L68" i="6"/>
  <c r="L68" i="7"/>
  <c r="L68" i="8"/>
  <c r="L68" i="10"/>
  <c r="L68" i="9"/>
  <c r="L68" i="11"/>
  <c r="L68" i="12"/>
  <c r="E69" i="2"/>
  <c r="E69" i="3"/>
  <c r="E69" i="5"/>
  <c r="E69" i="6"/>
  <c r="E69" i="4"/>
  <c r="E69" i="7"/>
  <c r="E69" i="8"/>
  <c r="E69" i="10"/>
  <c r="E69" i="9"/>
  <c r="E69" i="11"/>
  <c r="E69" i="12"/>
  <c r="J69" i="12" s="1"/>
  <c r="I69" i="17"/>
  <c r="D69" i="17"/>
  <c r="E69" i="17"/>
  <c r="D69" i="2"/>
  <c r="D69" i="3"/>
  <c r="D69" i="5"/>
  <c r="D69" i="6"/>
  <c r="D69" i="4"/>
  <c r="D69" i="7"/>
  <c r="D69" i="8"/>
  <c r="D69" i="10"/>
  <c r="D69" i="9"/>
  <c r="D69" i="11"/>
  <c r="D69" i="12"/>
  <c r="C69" i="2"/>
  <c r="C69" i="3"/>
  <c r="C69" i="5"/>
  <c r="C69" i="6"/>
  <c r="C69" i="4"/>
  <c r="C69" i="7"/>
  <c r="C69" i="8"/>
  <c r="C69" i="10"/>
  <c r="C69" i="9"/>
  <c r="C69" i="11"/>
  <c r="C69" i="12"/>
  <c r="L69" i="2"/>
  <c r="L69" i="3"/>
  <c r="L69" i="4"/>
  <c r="L69" i="5"/>
  <c r="L69" i="6"/>
  <c r="L69" i="7"/>
  <c r="L69" i="8"/>
  <c r="L69" i="10"/>
  <c r="L69" i="9"/>
  <c r="L69" i="11"/>
  <c r="L69" i="12"/>
  <c r="E70" i="2"/>
  <c r="E70" i="3"/>
  <c r="E70" i="5"/>
  <c r="E70" i="6"/>
  <c r="E70" i="4"/>
  <c r="E70" i="7"/>
  <c r="E70" i="8"/>
  <c r="E70" i="10"/>
  <c r="E70" i="9"/>
  <c r="E70" i="11"/>
  <c r="E70" i="12"/>
  <c r="I70" i="17"/>
  <c r="D70" i="17"/>
  <c r="F70" i="17" s="1"/>
  <c r="M70" i="17" s="1"/>
  <c r="E70" i="17"/>
  <c r="D70" i="2"/>
  <c r="D70" i="3"/>
  <c r="D70" i="5"/>
  <c r="D70" i="6"/>
  <c r="D70" i="4"/>
  <c r="D70" i="7"/>
  <c r="D70" i="8"/>
  <c r="D70" i="10"/>
  <c r="D70" i="9"/>
  <c r="D70" i="11"/>
  <c r="D70" i="12"/>
  <c r="C70" i="2"/>
  <c r="C70" i="3"/>
  <c r="C70" i="5"/>
  <c r="C70" i="6"/>
  <c r="C70" i="4"/>
  <c r="C70" i="7"/>
  <c r="C70" i="8"/>
  <c r="C70" i="10"/>
  <c r="C70" i="9"/>
  <c r="C70" i="11"/>
  <c r="C70" i="12"/>
  <c r="L70" i="2"/>
  <c r="L70" i="3"/>
  <c r="L70" i="4"/>
  <c r="L70" i="5"/>
  <c r="L70" i="6"/>
  <c r="L70" i="7"/>
  <c r="L70" i="8"/>
  <c r="L70" i="10"/>
  <c r="L70" i="9"/>
  <c r="L70" i="11"/>
  <c r="L70" i="12"/>
  <c r="E71" i="2"/>
  <c r="E71" i="3"/>
  <c r="E71" i="5"/>
  <c r="E71" i="6"/>
  <c r="E71" i="4"/>
  <c r="E71" i="7"/>
  <c r="E71" i="8"/>
  <c r="E71" i="10"/>
  <c r="E71" i="9"/>
  <c r="E71" i="11"/>
  <c r="E71" i="12"/>
  <c r="I71" i="17"/>
  <c r="D71" i="17"/>
  <c r="K71" i="17" s="1"/>
  <c r="E71" i="17"/>
  <c r="L71" i="17" s="1"/>
  <c r="D71" i="2"/>
  <c r="D71" i="3"/>
  <c r="D71" i="5"/>
  <c r="D71" i="6"/>
  <c r="D71" i="4"/>
  <c r="D71" i="7"/>
  <c r="D71" i="8"/>
  <c r="D71" i="10"/>
  <c r="D71" i="9"/>
  <c r="D71" i="11"/>
  <c r="D71" i="12"/>
  <c r="C71" i="2"/>
  <c r="C71" i="3"/>
  <c r="C71" i="5"/>
  <c r="C71" i="6"/>
  <c r="C71" i="4"/>
  <c r="C71" i="7"/>
  <c r="C71" i="8"/>
  <c r="C71" i="10"/>
  <c r="C71" i="9"/>
  <c r="C71" i="11"/>
  <c r="C71" i="12"/>
  <c r="L71" i="2"/>
  <c r="L71" i="3"/>
  <c r="L71" i="4"/>
  <c r="L71" i="5"/>
  <c r="L71" i="6"/>
  <c r="L71" i="7"/>
  <c r="L71" i="8"/>
  <c r="L71" i="10"/>
  <c r="L71" i="9"/>
  <c r="L71" i="11"/>
  <c r="L71" i="12"/>
  <c r="E72" i="2"/>
  <c r="E72" i="3"/>
  <c r="E72" i="5"/>
  <c r="E72" i="6"/>
  <c r="E72" i="4"/>
  <c r="E72" i="7"/>
  <c r="E72" i="8"/>
  <c r="E72" i="10"/>
  <c r="E72" i="9"/>
  <c r="E72" i="11"/>
  <c r="E72" i="12"/>
  <c r="I72" i="17"/>
  <c r="D72" i="17"/>
  <c r="E72" i="17"/>
  <c r="L72" i="17" s="1"/>
  <c r="D72" i="2"/>
  <c r="D72" i="3"/>
  <c r="D72" i="5"/>
  <c r="D72" i="6"/>
  <c r="D72" i="4"/>
  <c r="D72" i="7"/>
  <c r="D72" i="8"/>
  <c r="D72" i="10"/>
  <c r="D72" i="9"/>
  <c r="D72" i="11"/>
  <c r="D72" i="12"/>
  <c r="I72" i="12" s="1"/>
  <c r="C72" i="2"/>
  <c r="C72" i="3"/>
  <c r="C72" i="5"/>
  <c r="C72" i="6"/>
  <c r="C72" i="4"/>
  <c r="C72" i="7"/>
  <c r="C72" i="8"/>
  <c r="C72" i="10"/>
  <c r="C72" i="9"/>
  <c r="C72" i="11"/>
  <c r="C72" i="12"/>
  <c r="L72" i="2"/>
  <c r="L72" i="3"/>
  <c r="L72" i="4"/>
  <c r="L72" i="5"/>
  <c r="L72" i="6"/>
  <c r="L72" i="7"/>
  <c r="L72" i="8"/>
  <c r="L72" i="10"/>
  <c r="L72" i="9"/>
  <c r="L72" i="11"/>
  <c r="L72" i="12"/>
  <c r="E73" i="2"/>
  <c r="E73" i="3"/>
  <c r="E73" i="5"/>
  <c r="E73" i="6"/>
  <c r="E73" i="4"/>
  <c r="E73" i="7"/>
  <c r="E73" i="8"/>
  <c r="E73" i="10"/>
  <c r="E73" i="9"/>
  <c r="E73" i="11"/>
  <c r="E73" i="12"/>
  <c r="I73" i="17"/>
  <c r="D73" i="17"/>
  <c r="E73" i="17"/>
  <c r="D73" i="2"/>
  <c r="D73" i="3"/>
  <c r="D73" i="5"/>
  <c r="D73" i="6"/>
  <c r="D73" i="4"/>
  <c r="D73" i="7"/>
  <c r="D73" i="8"/>
  <c r="D73" i="10"/>
  <c r="D73" i="9"/>
  <c r="D73" i="11"/>
  <c r="D73" i="12"/>
  <c r="C73" i="2"/>
  <c r="C73" i="3"/>
  <c r="C73" i="5"/>
  <c r="C73" i="6"/>
  <c r="C73" i="4"/>
  <c r="C73" i="7"/>
  <c r="C73" i="8"/>
  <c r="C73" i="10"/>
  <c r="C73" i="9"/>
  <c r="C73" i="11"/>
  <c r="C73" i="12"/>
  <c r="L73" i="2"/>
  <c r="L73" i="3"/>
  <c r="L73" i="4"/>
  <c r="L73" i="5"/>
  <c r="L73" i="6"/>
  <c r="L73" i="7"/>
  <c r="L73" i="8"/>
  <c r="L73" i="10"/>
  <c r="L73" i="9"/>
  <c r="L73" i="11"/>
  <c r="L73" i="12"/>
  <c r="E74" i="2"/>
  <c r="E74" i="3"/>
  <c r="E74" i="5"/>
  <c r="E74" i="6"/>
  <c r="E74" i="4"/>
  <c r="E74" i="7"/>
  <c r="E74" i="8"/>
  <c r="E74" i="10"/>
  <c r="E74" i="9"/>
  <c r="E74" i="11"/>
  <c r="J74" i="11" s="1"/>
  <c r="E74" i="12"/>
  <c r="I74" i="17"/>
  <c r="D74" i="17"/>
  <c r="E74" i="17"/>
  <c r="D74" i="2"/>
  <c r="D74" i="3"/>
  <c r="D74" i="5"/>
  <c r="D74" i="6"/>
  <c r="D74" i="4"/>
  <c r="D74" i="7"/>
  <c r="D74" i="8"/>
  <c r="D74" i="10"/>
  <c r="D74" i="9"/>
  <c r="D74" i="11"/>
  <c r="D74" i="12"/>
  <c r="C74" i="2"/>
  <c r="C74" i="3"/>
  <c r="C74" i="5"/>
  <c r="C74" i="6"/>
  <c r="C74" i="4"/>
  <c r="C74" i="7"/>
  <c r="C74" i="8"/>
  <c r="C74" i="10"/>
  <c r="C74" i="9"/>
  <c r="C74" i="11"/>
  <c r="C74" i="12"/>
  <c r="L74" i="2"/>
  <c r="L74" i="3"/>
  <c r="L74" i="4"/>
  <c r="L74" i="5"/>
  <c r="L74" i="6"/>
  <c r="L74" i="7"/>
  <c r="L74" i="8"/>
  <c r="L74" i="10"/>
  <c r="L74" i="9"/>
  <c r="L74" i="11"/>
  <c r="L74" i="12"/>
  <c r="E75" i="2"/>
  <c r="E75" i="3"/>
  <c r="E75" i="5"/>
  <c r="E75" i="6"/>
  <c r="E75" i="4"/>
  <c r="E75" i="7"/>
  <c r="E75" i="8"/>
  <c r="E75" i="10"/>
  <c r="E75" i="9"/>
  <c r="E75" i="11"/>
  <c r="E75" i="12"/>
  <c r="I75" i="17"/>
  <c r="D75" i="17"/>
  <c r="E75" i="17"/>
  <c r="D75" i="2"/>
  <c r="D75" i="3"/>
  <c r="D75" i="5"/>
  <c r="D75" i="6"/>
  <c r="D75" i="4"/>
  <c r="D75" i="7"/>
  <c r="D75" i="8"/>
  <c r="D75" i="10"/>
  <c r="D75" i="9"/>
  <c r="D75" i="11"/>
  <c r="D75" i="12"/>
  <c r="I75" i="12" s="1"/>
  <c r="C75" i="2"/>
  <c r="C75" i="3"/>
  <c r="C75" i="5"/>
  <c r="C75" i="6"/>
  <c r="C75" i="4"/>
  <c r="C75" i="7"/>
  <c r="C75" i="8"/>
  <c r="C75" i="10"/>
  <c r="C75" i="9"/>
  <c r="C75" i="11"/>
  <c r="C75" i="12"/>
  <c r="L75" i="2"/>
  <c r="L75" i="3"/>
  <c r="L75" i="4"/>
  <c r="L75" i="5"/>
  <c r="L75" i="6"/>
  <c r="L75" i="7"/>
  <c r="L75" i="8"/>
  <c r="L75" i="10"/>
  <c r="L75" i="9"/>
  <c r="L75" i="11"/>
  <c r="L75" i="12"/>
  <c r="E76" i="2"/>
  <c r="E76" i="3"/>
  <c r="E76" i="5"/>
  <c r="E76" i="6"/>
  <c r="E76" i="4"/>
  <c r="E76" i="7"/>
  <c r="E76" i="8"/>
  <c r="E76" i="10"/>
  <c r="E76" i="9"/>
  <c r="E76" i="11"/>
  <c r="E76" i="12"/>
  <c r="I76" i="17"/>
  <c r="D76" i="17"/>
  <c r="E76" i="17"/>
  <c r="F76" i="17" s="1"/>
  <c r="D76" i="2"/>
  <c r="D76" i="3"/>
  <c r="D76" i="5"/>
  <c r="I76" i="5" s="1"/>
  <c r="S76" i="13" s="1"/>
  <c r="Y76" i="18" s="1"/>
  <c r="D76" i="6"/>
  <c r="D76" i="4"/>
  <c r="D76" i="7"/>
  <c r="D76" i="8"/>
  <c r="I76" i="8" s="1"/>
  <c r="AH76" i="13" s="1"/>
  <c r="AN76" i="18" s="1"/>
  <c r="D76" i="10"/>
  <c r="D76" i="9"/>
  <c r="D76" i="11"/>
  <c r="D76" i="12"/>
  <c r="I76" i="12" s="1"/>
  <c r="C76" i="2"/>
  <c r="C76" i="3"/>
  <c r="C76" i="5"/>
  <c r="C76" i="6"/>
  <c r="C76" i="4"/>
  <c r="C76" i="7"/>
  <c r="C76" i="8"/>
  <c r="C76" i="10"/>
  <c r="H76" i="10" s="1"/>
  <c r="C76" i="9"/>
  <c r="C76" i="11"/>
  <c r="C76" i="12"/>
  <c r="L76" i="2"/>
  <c r="L76" i="3"/>
  <c r="L76" i="4"/>
  <c r="L76" i="5"/>
  <c r="L76" i="6"/>
  <c r="L76" i="7"/>
  <c r="L76" i="8"/>
  <c r="L76" i="10"/>
  <c r="L76" i="9"/>
  <c r="L76" i="11"/>
  <c r="L76" i="12"/>
  <c r="E77" i="2"/>
  <c r="E77" i="3"/>
  <c r="J77" i="3" s="1"/>
  <c r="E77" i="5"/>
  <c r="E77" i="6"/>
  <c r="E77" i="4"/>
  <c r="E77" i="7"/>
  <c r="J77" i="7" s="1"/>
  <c r="E77" i="8"/>
  <c r="E77" i="10"/>
  <c r="E77" i="9"/>
  <c r="E77" i="11"/>
  <c r="J77" i="11" s="1"/>
  <c r="E77" i="12"/>
  <c r="I77" i="17"/>
  <c r="D77" i="17"/>
  <c r="E77" i="17"/>
  <c r="D77" i="2"/>
  <c r="D77" i="3"/>
  <c r="D77" i="5"/>
  <c r="D77" i="6"/>
  <c r="I77" i="6" s="1"/>
  <c r="D77" i="4"/>
  <c r="D77" i="7"/>
  <c r="D77" i="8"/>
  <c r="D77" i="10"/>
  <c r="I77" i="10" s="1"/>
  <c r="AM77" i="13" s="1"/>
  <c r="AS77" i="18" s="1"/>
  <c r="D77" i="9"/>
  <c r="D77" i="11"/>
  <c r="D77" i="12"/>
  <c r="C77" i="2"/>
  <c r="C77" i="3"/>
  <c r="C77" i="5"/>
  <c r="C77" i="6"/>
  <c r="C77" i="4"/>
  <c r="H77" i="4" s="1"/>
  <c r="M77" i="13" s="1"/>
  <c r="S77" i="18" s="1"/>
  <c r="C77" i="7"/>
  <c r="C77" i="8"/>
  <c r="C77" i="10"/>
  <c r="C77" i="9"/>
  <c r="H77" i="9" s="1"/>
  <c r="C77" i="11"/>
  <c r="C77" i="12"/>
  <c r="L77" i="2"/>
  <c r="L77" i="3"/>
  <c r="L77" i="4"/>
  <c r="L77" i="5"/>
  <c r="L77" i="6"/>
  <c r="L77" i="7"/>
  <c r="L77" i="8"/>
  <c r="L77" i="10"/>
  <c r="L77" i="9"/>
  <c r="L77" i="11"/>
  <c r="L77" i="12"/>
  <c r="E78" i="2"/>
  <c r="E78" i="3"/>
  <c r="E78" i="5"/>
  <c r="J78" i="5" s="1"/>
  <c r="T78" i="13" s="1"/>
  <c r="Z78" i="18" s="1"/>
  <c r="E78" i="6"/>
  <c r="E78" i="4"/>
  <c r="E78" i="7"/>
  <c r="E78" i="8"/>
  <c r="J78" i="8" s="1"/>
  <c r="E78" i="10"/>
  <c r="E78" i="9"/>
  <c r="E78" i="11"/>
  <c r="E78" i="12"/>
  <c r="J78" i="12" s="1"/>
  <c r="I78" i="17"/>
  <c r="D78" i="17"/>
  <c r="E78" i="17"/>
  <c r="F78" i="17" s="1"/>
  <c r="M78" i="17" s="1"/>
  <c r="D78" i="2"/>
  <c r="I78" i="2" s="1"/>
  <c r="D78" i="13" s="1"/>
  <c r="J78" i="18" s="1"/>
  <c r="D78" i="3"/>
  <c r="D78" i="5"/>
  <c r="D78" i="6"/>
  <c r="D78" i="4"/>
  <c r="I78" i="4" s="1"/>
  <c r="D78" i="7"/>
  <c r="D78" i="8"/>
  <c r="D78" i="10"/>
  <c r="D78" i="9"/>
  <c r="I78" i="9" s="1"/>
  <c r="D78" i="11"/>
  <c r="D78" i="12"/>
  <c r="C78" i="2"/>
  <c r="C78" i="3"/>
  <c r="H78" i="3" s="1"/>
  <c r="H78" i="13" s="1"/>
  <c r="N78" i="18" s="1"/>
  <c r="C78" i="5"/>
  <c r="C78" i="6"/>
  <c r="C78" i="4"/>
  <c r="C78" i="7"/>
  <c r="H78" i="7" s="1"/>
  <c r="AB78" i="13" s="1"/>
  <c r="AH78" i="18" s="1"/>
  <c r="C78" i="8"/>
  <c r="C78" i="10"/>
  <c r="C78" i="9"/>
  <c r="C78" i="11"/>
  <c r="H78" i="11" s="1"/>
  <c r="AV78" i="13" s="1"/>
  <c r="BB78" i="18" s="1"/>
  <c r="C78" i="12"/>
  <c r="L78" i="2"/>
  <c r="L78" i="3"/>
  <c r="L78" i="4"/>
  <c r="H78" i="14" s="1"/>
  <c r="L78" i="5"/>
  <c r="L78" i="6"/>
  <c r="L78" i="7"/>
  <c r="L78" i="8"/>
  <c r="L78" i="10"/>
  <c r="L78" i="9"/>
  <c r="L78" i="11"/>
  <c r="L78" i="12"/>
  <c r="E79" i="2"/>
  <c r="E79" i="3"/>
  <c r="E79" i="5"/>
  <c r="E79" i="6"/>
  <c r="J79" i="6" s="1"/>
  <c r="E79" i="4"/>
  <c r="E79" i="7"/>
  <c r="E79" i="8"/>
  <c r="E79" i="10"/>
  <c r="J79" i="10" s="1"/>
  <c r="E79" i="9"/>
  <c r="E79" i="11"/>
  <c r="E79" i="12"/>
  <c r="I79" i="17"/>
  <c r="D79" i="17"/>
  <c r="E79" i="17"/>
  <c r="D79" i="2"/>
  <c r="D79" i="3"/>
  <c r="I79" i="3" s="1"/>
  <c r="I79" i="13" s="1"/>
  <c r="O79" i="18" s="1"/>
  <c r="D79" i="5"/>
  <c r="D79" i="6"/>
  <c r="D79" i="4"/>
  <c r="D79" i="7"/>
  <c r="I79" i="7" s="1"/>
  <c r="D79" i="8"/>
  <c r="D79" i="10"/>
  <c r="D79" i="9"/>
  <c r="D79" i="11"/>
  <c r="I79" i="11" s="1"/>
  <c r="D79" i="12"/>
  <c r="C79" i="2"/>
  <c r="C79" i="3"/>
  <c r="C79" i="5"/>
  <c r="C79" i="6"/>
  <c r="C79" i="4"/>
  <c r="C79" i="7"/>
  <c r="C79" i="8"/>
  <c r="H79" i="8" s="1"/>
  <c r="C79" i="10"/>
  <c r="C79" i="9"/>
  <c r="C79" i="11"/>
  <c r="C79" i="12"/>
  <c r="H79" i="12" s="1"/>
  <c r="L79" i="2"/>
  <c r="L79" i="3"/>
  <c r="L79" i="4"/>
  <c r="L79" i="5"/>
  <c r="H79" i="14" s="1"/>
  <c r="L79" i="6"/>
  <c r="L79" i="7"/>
  <c r="L79" i="8"/>
  <c r="L79" i="10"/>
  <c r="L79" i="9"/>
  <c r="L79" i="11"/>
  <c r="L79" i="12"/>
  <c r="E80" i="2"/>
  <c r="J80" i="2" s="1"/>
  <c r="P80" i="2" s="1"/>
  <c r="E80" i="3"/>
  <c r="E80" i="5"/>
  <c r="E80" i="6"/>
  <c r="E80" i="4"/>
  <c r="J80" i="4" s="1"/>
  <c r="E80" i="7"/>
  <c r="E80" i="8"/>
  <c r="E80" i="10"/>
  <c r="E80" i="9"/>
  <c r="J80" i="9" s="1"/>
  <c r="E80" i="11"/>
  <c r="J80" i="11" s="1"/>
  <c r="E80" i="12"/>
  <c r="I80" i="17"/>
  <c r="D80" i="17"/>
  <c r="K80" i="17" s="1"/>
  <c r="E80" i="17"/>
  <c r="D80" i="2"/>
  <c r="D80" i="3"/>
  <c r="D80" i="5"/>
  <c r="I80" i="5" s="1"/>
  <c r="D80" i="6"/>
  <c r="D80" i="4"/>
  <c r="D80" i="7"/>
  <c r="D80" i="8"/>
  <c r="I80" i="8" s="1"/>
  <c r="D80" i="10"/>
  <c r="D80" i="9"/>
  <c r="D80" i="11"/>
  <c r="D80" i="12"/>
  <c r="I80" i="12" s="1"/>
  <c r="C80" i="2"/>
  <c r="C80" i="3"/>
  <c r="C80" i="5"/>
  <c r="C80" i="6"/>
  <c r="C80" i="4"/>
  <c r="C80" i="7"/>
  <c r="C80" i="8"/>
  <c r="C80" i="10"/>
  <c r="H80" i="10" s="1"/>
  <c r="AL80" i="13" s="1"/>
  <c r="AR80" i="18" s="1"/>
  <c r="C80" i="9"/>
  <c r="C80" i="11"/>
  <c r="C80" i="12"/>
  <c r="L80" i="2"/>
  <c r="L80" i="3"/>
  <c r="L80" i="4"/>
  <c r="L80" i="5"/>
  <c r="L80" i="6"/>
  <c r="L80" i="7"/>
  <c r="L80" i="8"/>
  <c r="L80" i="10"/>
  <c r="L80" i="9"/>
  <c r="L80" i="11"/>
  <c r="L80" i="12"/>
  <c r="E81" i="2"/>
  <c r="E81" i="3"/>
  <c r="J81" i="3" s="1"/>
  <c r="P81" i="3" s="1"/>
  <c r="E81" i="5"/>
  <c r="E81" i="6"/>
  <c r="E81" i="4"/>
  <c r="E81" i="7"/>
  <c r="J81" i="7" s="1"/>
  <c r="AD81" i="13" s="1"/>
  <c r="AJ81" i="18" s="1"/>
  <c r="E81" i="8"/>
  <c r="E81" i="10"/>
  <c r="E81" i="9"/>
  <c r="E81" i="11"/>
  <c r="J81" i="11" s="1"/>
  <c r="E81" i="12"/>
  <c r="I81" i="17"/>
  <c r="D81" i="17"/>
  <c r="K81" i="17" s="1"/>
  <c r="E81" i="17"/>
  <c r="L81" i="17" s="1"/>
  <c r="D81" i="2"/>
  <c r="D81" i="3"/>
  <c r="D81" i="5"/>
  <c r="D81" i="6"/>
  <c r="I81" i="6" s="1"/>
  <c r="D81" i="4"/>
  <c r="D81" i="7"/>
  <c r="D81" i="8"/>
  <c r="D81" i="10"/>
  <c r="I81" i="10" s="1"/>
  <c r="D81" i="9"/>
  <c r="D81" i="11"/>
  <c r="D81" i="12"/>
  <c r="C81" i="2"/>
  <c r="C81" i="3"/>
  <c r="C81" i="5"/>
  <c r="C81" i="6"/>
  <c r="C81" i="4"/>
  <c r="H81" i="4" s="1"/>
  <c r="M81" i="13" s="1"/>
  <c r="S81" i="18" s="1"/>
  <c r="C81" i="7"/>
  <c r="C81" i="8"/>
  <c r="C81" i="10"/>
  <c r="C81" i="9"/>
  <c r="H81" i="9" s="1"/>
  <c r="AQ81" i="13" s="1"/>
  <c r="AW81" i="18" s="1"/>
  <c r="C81" i="11"/>
  <c r="C81" i="12"/>
  <c r="L81" i="2"/>
  <c r="L81" i="3"/>
  <c r="L81" i="4"/>
  <c r="L81" i="5"/>
  <c r="L81" i="6"/>
  <c r="L81" i="7"/>
  <c r="L81" i="8"/>
  <c r="L81" i="10"/>
  <c r="L81" i="9"/>
  <c r="L81" i="11"/>
  <c r="L81" i="12"/>
  <c r="E82" i="2"/>
  <c r="E82" i="3"/>
  <c r="E82" i="5"/>
  <c r="J82" i="5" s="1"/>
  <c r="E82" i="6"/>
  <c r="E82" i="4"/>
  <c r="E82" i="7"/>
  <c r="E82" i="8"/>
  <c r="J82" i="8" s="1"/>
  <c r="E82" i="10"/>
  <c r="E82" i="9"/>
  <c r="E82" i="11"/>
  <c r="E82" i="12"/>
  <c r="J82" i="12" s="1"/>
  <c r="BC82" i="13" s="1"/>
  <c r="BI82" i="18" s="1"/>
  <c r="I82" i="17"/>
  <c r="D82" i="17"/>
  <c r="E82" i="17"/>
  <c r="L82" i="17" s="1"/>
  <c r="D82" i="2"/>
  <c r="D82" i="3"/>
  <c r="D82" i="5"/>
  <c r="D82" i="6"/>
  <c r="D82" i="4"/>
  <c r="I82" i="4" s="1"/>
  <c r="D82" i="7"/>
  <c r="D82" i="8"/>
  <c r="D82" i="10"/>
  <c r="D82" i="9"/>
  <c r="I82" i="9" s="1"/>
  <c r="D82" i="11"/>
  <c r="D82" i="12"/>
  <c r="C82" i="2"/>
  <c r="C82" i="3"/>
  <c r="C82" i="5"/>
  <c r="C82" i="6"/>
  <c r="C82" i="4"/>
  <c r="C82" i="7"/>
  <c r="H82" i="7" s="1"/>
  <c r="C82" i="8"/>
  <c r="C82" i="10"/>
  <c r="C82" i="9"/>
  <c r="C82" i="11"/>
  <c r="H82" i="11" s="1"/>
  <c r="C82" i="12"/>
  <c r="H82" i="12" s="1"/>
  <c r="L82" i="2"/>
  <c r="L82" i="3"/>
  <c r="L82" i="4"/>
  <c r="L82" i="5"/>
  <c r="L82" i="6"/>
  <c r="L82" i="7"/>
  <c r="L82" i="8"/>
  <c r="L82" i="10"/>
  <c r="L82" i="9"/>
  <c r="L82" i="11"/>
  <c r="L82" i="12"/>
  <c r="E83" i="2"/>
  <c r="E83" i="3"/>
  <c r="E83" i="5"/>
  <c r="E83" i="6"/>
  <c r="J83" i="6" s="1"/>
  <c r="E83" i="4"/>
  <c r="E83" i="7"/>
  <c r="E83" i="8"/>
  <c r="E83" i="10"/>
  <c r="J83" i="10" s="1"/>
  <c r="E83" i="9"/>
  <c r="E83" i="11"/>
  <c r="E83" i="12"/>
  <c r="I83" i="17"/>
  <c r="D83" i="17"/>
  <c r="K83" i="17" s="1"/>
  <c r="E83" i="17"/>
  <c r="D83" i="2"/>
  <c r="D83" i="3"/>
  <c r="I83" i="3" s="1"/>
  <c r="I83" i="13" s="1"/>
  <c r="O83" i="18" s="1"/>
  <c r="D83" i="5"/>
  <c r="D83" i="6"/>
  <c r="D83" i="4"/>
  <c r="D83" i="7"/>
  <c r="I83" i="7" s="1"/>
  <c r="AC83" i="13" s="1"/>
  <c r="AI83" i="18" s="1"/>
  <c r="D83" i="8"/>
  <c r="D83" i="10"/>
  <c r="D83" i="9"/>
  <c r="D83" i="11"/>
  <c r="I83" i="11" s="1"/>
  <c r="AW83" i="13" s="1"/>
  <c r="BC83" i="18" s="1"/>
  <c r="D83" i="12"/>
  <c r="C83" i="2"/>
  <c r="C83" i="3"/>
  <c r="C83" i="5"/>
  <c r="C83" i="6"/>
  <c r="C83" i="4"/>
  <c r="C83" i="7"/>
  <c r="C83" i="8"/>
  <c r="H83" i="8" s="1"/>
  <c r="C83" i="10"/>
  <c r="C83" i="9"/>
  <c r="C83" i="11"/>
  <c r="C83" i="12"/>
  <c r="H83" i="12" s="1"/>
  <c r="L83" i="2"/>
  <c r="L83" i="3"/>
  <c r="L83" i="4"/>
  <c r="L83" i="5"/>
  <c r="L83" i="6"/>
  <c r="L83" i="7"/>
  <c r="L83" i="8"/>
  <c r="L83" i="10"/>
  <c r="L83" i="9"/>
  <c r="L83" i="11"/>
  <c r="L83" i="12"/>
  <c r="E84" i="2"/>
  <c r="J84" i="2" s="1"/>
  <c r="E84" i="3"/>
  <c r="E84" i="5"/>
  <c r="E84" i="6"/>
  <c r="E84" i="4"/>
  <c r="J84" i="4" s="1"/>
  <c r="O84" i="13" s="1"/>
  <c r="U84" i="18" s="1"/>
  <c r="E84" i="7"/>
  <c r="E84" i="8"/>
  <c r="E84" i="10"/>
  <c r="E84" i="9"/>
  <c r="J84" i="9" s="1"/>
  <c r="AS84" i="13" s="1"/>
  <c r="AY84" i="18" s="1"/>
  <c r="E84" i="11"/>
  <c r="E84" i="12"/>
  <c r="I84" i="17"/>
  <c r="D84" i="17"/>
  <c r="E84" i="17"/>
  <c r="D84" i="2"/>
  <c r="D84" i="3"/>
  <c r="D84" i="5"/>
  <c r="I84" i="5" s="1"/>
  <c r="S84" i="13" s="1"/>
  <c r="Y84" i="18" s="1"/>
  <c r="D84" i="6"/>
  <c r="D84" i="4"/>
  <c r="D84" i="7"/>
  <c r="D84" i="8"/>
  <c r="I84" i="8" s="1"/>
  <c r="AH84" i="13" s="1"/>
  <c r="AN84" i="18" s="1"/>
  <c r="D84" i="10"/>
  <c r="D84" i="9"/>
  <c r="D84" i="11"/>
  <c r="D84" i="12"/>
  <c r="I84" i="12" s="1"/>
  <c r="C84" i="2"/>
  <c r="C84" i="3"/>
  <c r="C84" i="5"/>
  <c r="C84" i="6"/>
  <c r="C84" i="14" s="1"/>
  <c r="C84" i="4"/>
  <c r="C84" i="7"/>
  <c r="C84" i="8"/>
  <c r="C84" i="10"/>
  <c r="H84" i="10" s="1"/>
  <c r="C84" i="9"/>
  <c r="C84" i="11"/>
  <c r="C84" i="12"/>
  <c r="L84" i="2"/>
  <c r="L84" i="3"/>
  <c r="L84" i="4"/>
  <c r="L84" i="5"/>
  <c r="L84" i="6"/>
  <c r="L84" i="7"/>
  <c r="L84" i="8"/>
  <c r="L84" i="10"/>
  <c r="L84" i="9"/>
  <c r="L84" i="11"/>
  <c r="L84" i="12"/>
  <c r="E85" i="2"/>
  <c r="E85" i="3"/>
  <c r="J85" i="3" s="1"/>
  <c r="E85" i="5"/>
  <c r="E85" i="6"/>
  <c r="E85" i="4"/>
  <c r="E85" i="7"/>
  <c r="J85" i="7" s="1"/>
  <c r="E85" i="8"/>
  <c r="E85" i="10"/>
  <c r="E85" i="9"/>
  <c r="E85" i="11"/>
  <c r="J85" i="11" s="1"/>
  <c r="AX85" i="13" s="1"/>
  <c r="BD85" i="18" s="1"/>
  <c r="E85" i="12"/>
  <c r="I85" i="17"/>
  <c r="D85" i="17"/>
  <c r="E85" i="17"/>
  <c r="L85" i="17" s="1"/>
  <c r="D85" i="2"/>
  <c r="D85" i="3"/>
  <c r="D85" i="5"/>
  <c r="D85" i="6"/>
  <c r="I85" i="6" s="1"/>
  <c r="X85" i="13" s="1"/>
  <c r="AD85" i="18" s="1"/>
  <c r="D85" i="4"/>
  <c r="D85" i="7"/>
  <c r="D85" i="8"/>
  <c r="D85" i="10"/>
  <c r="I85" i="10" s="1"/>
  <c r="AM85" i="13" s="1"/>
  <c r="AS85" i="18" s="1"/>
  <c r="D85" i="9"/>
  <c r="D85" i="11"/>
  <c r="D85" i="12"/>
  <c r="C85" i="2"/>
  <c r="C85" i="3"/>
  <c r="C85" i="5"/>
  <c r="C85" i="6"/>
  <c r="C85" i="4"/>
  <c r="H85" i="4" s="1"/>
  <c r="M85" i="13" s="1"/>
  <c r="S85" i="18" s="1"/>
  <c r="C85" i="7"/>
  <c r="C85" i="8"/>
  <c r="C85" i="10"/>
  <c r="C85" i="9"/>
  <c r="H85" i="9" s="1"/>
  <c r="C85" i="11"/>
  <c r="C85" i="12"/>
  <c r="L85" i="2"/>
  <c r="L85" i="3"/>
  <c r="H85" i="14" s="1"/>
  <c r="L85" i="4"/>
  <c r="L85" i="5"/>
  <c r="L85" i="6"/>
  <c r="L85" i="7"/>
  <c r="L85" i="8"/>
  <c r="L85" i="10"/>
  <c r="L85" i="9"/>
  <c r="L85" i="11"/>
  <c r="L85" i="12"/>
  <c r="E86" i="2"/>
  <c r="E86" i="3"/>
  <c r="E86" i="5"/>
  <c r="J86" i="5" s="1"/>
  <c r="E86" i="6"/>
  <c r="E86" i="4"/>
  <c r="E86" i="7"/>
  <c r="E86" i="8"/>
  <c r="J86" i="8" s="1"/>
  <c r="E86" i="10"/>
  <c r="E86" i="9"/>
  <c r="E86" i="11"/>
  <c r="E86" i="12"/>
  <c r="J86" i="12" s="1"/>
  <c r="I86" i="17"/>
  <c r="D86" i="17"/>
  <c r="E86" i="17"/>
  <c r="D86" i="2"/>
  <c r="D86" i="3"/>
  <c r="D86" i="5"/>
  <c r="D86" i="6"/>
  <c r="D86" i="4"/>
  <c r="I86" i="4" s="1"/>
  <c r="D86" i="7"/>
  <c r="D86" i="8"/>
  <c r="D86" i="10"/>
  <c r="D86" i="9"/>
  <c r="I86" i="9" s="1"/>
  <c r="D86" i="11"/>
  <c r="D86" i="12"/>
  <c r="C86" i="2"/>
  <c r="C86" i="3"/>
  <c r="C86" i="5"/>
  <c r="C86" i="6"/>
  <c r="C86" i="4"/>
  <c r="C86" i="7"/>
  <c r="H86" i="7" s="1"/>
  <c r="C86" i="8"/>
  <c r="C86" i="10"/>
  <c r="C86" i="9"/>
  <c r="C86" i="11"/>
  <c r="H86" i="11" s="1"/>
  <c r="AV86" i="13" s="1"/>
  <c r="BB86" i="18" s="1"/>
  <c r="C86" i="12"/>
  <c r="L86" i="2"/>
  <c r="L86" i="3"/>
  <c r="L86" i="4"/>
  <c r="L86" i="5"/>
  <c r="L86" i="6"/>
  <c r="L86" i="7"/>
  <c r="L86" i="8"/>
  <c r="L86" i="10"/>
  <c r="L86" i="9"/>
  <c r="L86" i="11"/>
  <c r="L86" i="12"/>
  <c r="E87" i="2"/>
  <c r="E87" i="3"/>
  <c r="E87" i="5"/>
  <c r="E87" i="6"/>
  <c r="J87" i="6" s="1"/>
  <c r="E87" i="4"/>
  <c r="E87" i="7"/>
  <c r="E87" i="8"/>
  <c r="E87" i="10"/>
  <c r="J87" i="10" s="1"/>
  <c r="E87" i="9"/>
  <c r="E87" i="11"/>
  <c r="E87" i="12"/>
  <c r="I87" i="17"/>
  <c r="D87" i="17"/>
  <c r="E87" i="17"/>
  <c r="D87" i="2"/>
  <c r="D87" i="3"/>
  <c r="I87" i="3" s="1"/>
  <c r="O87" i="3" s="1"/>
  <c r="D87" i="5"/>
  <c r="D87" i="6"/>
  <c r="D87" i="4"/>
  <c r="D87" i="7"/>
  <c r="I87" i="7" s="1"/>
  <c r="D87" i="8"/>
  <c r="D87" i="10"/>
  <c r="D87" i="9"/>
  <c r="D87" i="11"/>
  <c r="I87" i="11" s="1"/>
  <c r="AW87" i="13" s="1"/>
  <c r="BC87" i="18" s="1"/>
  <c r="D87" i="12"/>
  <c r="C87" i="2"/>
  <c r="C87" i="3"/>
  <c r="C87" i="5"/>
  <c r="C87" i="6"/>
  <c r="C87" i="4"/>
  <c r="C87" i="7"/>
  <c r="C87" i="8"/>
  <c r="H87" i="8" s="1"/>
  <c r="C87" i="10"/>
  <c r="C87" i="9"/>
  <c r="C87" i="11"/>
  <c r="C87" i="12"/>
  <c r="H87" i="12" s="1"/>
  <c r="L87" i="2"/>
  <c r="L87" i="3"/>
  <c r="L87" i="4"/>
  <c r="L87" i="5"/>
  <c r="L87" i="6"/>
  <c r="L87" i="7"/>
  <c r="L87" i="8"/>
  <c r="L87" i="10"/>
  <c r="L87" i="9"/>
  <c r="L87" i="11"/>
  <c r="L87" i="12"/>
  <c r="E88" i="2"/>
  <c r="J88" i="2" s="1"/>
  <c r="E88" i="3"/>
  <c r="E88" i="5"/>
  <c r="E88" i="6"/>
  <c r="E88" i="4"/>
  <c r="J88" i="4" s="1"/>
  <c r="E88" i="7"/>
  <c r="E88" i="8"/>
  <c r="E88" i="10"/>
  <c r="E88" i="9"/>
  <c r="J88" i="9" s="1"/>
  <c r="AS88" i="13" s="1"/>
  <c r="AY88" i="18" s="1"/>
  <c r="E88" i="11"/>
  <c r="E88" i="12"/>
  <c r="I88" i="17"/>
  <c r="D88" i="17"/>
  <c r="K88" i="17" s="1"/>
  <c r="E88" i="17"/>
  <c r="D88" i="2"/>
  <c r="D88" i="3"/>
  <c r="D88" i="5"/>
  <c r="D88" i="6"/>
  <c r="D88" i="4"/>
  <c r="D88" i="7"/>
  <c r="D88" i="8"/>
  <c r="I88" i="8" s="1"/>
  <c r="AH88" i="13" s="1"/>
  <c r="AN88" i="18" s="1"/>
  <c r="D88" i="10"/>
  <c r="D88" i="9"/>
  <c r="D88" i="11"/>
  <c r="D88" i="12"/>
  <c r="I88" i="12" s="1"/>
  <c r="C88" i="2"/>
  <c r="C88" i="3"/>
  <c r="C88" i="5"/>
  <c r="C88" i="6"/>
  <c r="C88" i="4"/>
  <c r="C88" i="7"/>
  <c r="C88" i="8"/>
  <c r="C88" i="10"/>
  <c r="H88" i="10" s="1"/>
  <c r="C88" i="9"/>
  <c r="C88" i="11"/>
  <c r="C88" i="12"/>
  <c r="H88" i="12" s="1"/>
  <c r="L88" i="2"/>
  <c r="H88" i="14" s="1"/>
  <c r="L88" i="3"/>
  <c r="L88" i="4"/>
  <c r="L88" i="5"/>
  <c r="L88" i="6"/>
  <c r="L88" i="7"/>
  <c r="L88" i="8"/>
  <c r="L88" i="10"/>
  <c r="L88" i="9"/>
  <c r="L88" i="11"/>
  <c r="L88" i="12"/>
  <c r="E89" i="2"/>
  <c r="E89" i="3"/>
  <c r="J89" i="3" s="1"/>
  <c r="E89" i="5"/>
  <c r="E89" i="6"/>
  <c r="E89" i="4"/>
  <c r="E89" i="7"/>
  <c r="J89" i="7" s="1"/>
  <c r="E89" i="8"/>
  <c r="E89" i="10"/>
  <c r="E89" i="9"/>
  <c r="E89" i="11"/>
  <c r="J89" i="11" s="1"/>
  <c r="AX89" i="13" s="1"/>
  <c r="BD89" i="18" s="1"/>
  <c r="E89" i="12"/>
  <c r="I89" i="17"/>
  <c r="D89" i="17"/>
  <c r="E89" i="17"/>
  <c r="D89" i="2"/>
  <c r="D89" i="3"/>
  <c r="D89" i="5"/>
  <c r="I89" i="5" s="1"/>
  <c r="D89" i="6"/>
  <c r="I89" i="6" s="1"/>
  <c r="X89" i="13" s="1"/>
  <c r="AD89" i="18" s="1"/>
  <c r="D89" i="4"/>
  <c r="D89" i="7"/>
  <c r="D89" i="8"/>
  <c r="I89" i="8" s="1"/>
  <c r="D89" i="10"/>
  <c r="I89" i="10" s="1"/>
  <c r="AM89" i="13" s="1"/>
  <c r="AS89" i="18" s="1"/>
  <c r="D89" i="9"/>
  <c r="D89" i="11"/>
  <c r="D89" i="12"/>
  <c r="I89" i="12" s="1"/>
  <c r="C89" i="2"/>
  <c r="C89" i="3"/>
  <c r="C89" i="5"/>
  <c r="C89" i="6"/>
  <c r="C89" i="4"/>
  <c r="H89" i="4" s="1"/>
  <c r="M89" i="13" s="1"/>
  <c r="S89" i="18" s="1"/>
  <c r="C89" i="7"/>
  <c r="C89" i="8"/>
  <c r="C89" i="10"/>
  <c r="C89" i="9"/>
  <c r="H89" i="9" s="1"/>
  <c r="C89" i="11"/>
  <c r="C89" i="12"/>
  <c r="L89" i="2"/>
  <c r="L89" i="3"/>
  <c r="H89" i="14" s="1"/>
  <c r="L89" i="4"/>
  <c r="L89" i="5"/>
  <c r="L89" i="6"/>
  <c r="L89" i="7"/>
  <c r="L89" i="8"/>
  <c r="L89" i="10"/>
  <c r="L89" i="9"/>
  <c r="L89" i="11"/>
  <c r="L89" i="12"/>
  <c r="E90" i="2"/>
  <c r="E90" i="3"/>
  <c r="E90" i="5"/>
  <c r="J90" i="5" s="1"/>
  <c r="E90" i="6"/>
  <c r="E90" i="4"/>
  <c r="E90" i="7"/>
  <c r="E90" i="8"/>
  <c r="J90" i="8" s="1"/>
  <c r="AI90" i="13" s="1"/>
  <c r="AO90" i="18" s="1"/>
  <c r="E90" i="10"/>
  <c r="E90" i="9"/>
  <c r="E90" i="11"/>
  <c r="E90" i="12"/>
  <c r="J90" i="12" s="1"/>
  <c r="BC90" i="13" s="1"/>
  <c r="BI90" i="18" s="1"/>
  <c r="I90" i="17"/>
  <c r="D90" i="17"/>
  <c r="E90" i="17"/>
  <c r="D90" i="2"/>
  <c r="D90" i="3"/>
  <c r="D90" i="5"/>
  <c r="D90" i="6"/>
  <c r="D90" i="4"/>
  <c r="I90" i="4" s="1"/>
  <c r="D90" i="7"/>
  <c r="D90" i="8"/>
  <c r="D90" i="10"/>
  <c r="D90" i="9"/>
  <c r="I90" i="9" s="1"/>
  <c r="D90" i="11"/>
  <c r="D90" i="12"/>
  <c r="C90" i="2"/>
  <c r="C90" i="3"/>
  <c r="C90" i="5"/>
  <c r="C90" i="6"/>
  <c r="C90" i="4"/>
  <c r="C90" i="7"/>
  <c r="H90" i="7" s="1"/>
  <c r="C90" i="8"/>
  <c r="C90" i="10"/>
  <c r="C90" i="9"/>
  <c r="C90" i="11"/>
  <c r="H90" i="11" s="1"/>
  <c r="C90" i="12"/>
  <c r="L90" i="2"/>
  <c r="L90" i="3"/>
  <c r="L90" i="4"/>
  <c r="H90" i="14" s="1"/>
  <c r="L90" i="5"/>
  <c r="L90" i="6"/>
  <c r="L90" i="7"/>
  <c r="L90" i="8"/>
  <c r="L90" i="10"/>
  <c r="L90" i="9"/>
  <c r="L90" i="11"/>
  <c r="L90" i="12"/>
  <c r="E91" i="2"/>
  <c r="E91" i="3"/>
  <c r="E91" i="5"/>
  <c r="E91" i="6"/>
  <c r="J91" i="6" s="1"/>
  <c r="Y91" i="13" s="1"/>
  <c r="AE91" i="18" s="1"/>
  <c r="E91" i="4"/>
  <c r="E91" i="7"/>
  <c r="E91" i="8"/>
  <c r="E91" i="10"/>
  <c r="J91" i="10" s="1"/>
  <c r="E91" i="9"/>
  <c r="E91" i="11"/>
  <c r="E91" i="12"/>
  <c r="I91" i="17"/>
  <c r="D91" i="17"/>
  <c r="E91" i="17"/>
  <c r="D91" i="2"/>
  <c r="D91" i="3"/>
  <c r="I91" i="3" s="1"/>
  <c r="I91" i="13" s="1"/>
  <c r="O91" i="18" s="1"/>
  <c r="D91" i="5"/>
  <c r="D91" i="6"/>
  <c r="D91" i="4"/>
  <c r="D91" i="7"/>
  <c r="I91" i="7" s="1"/>
  <c r="O91" i="7" s="1"/>
  <c r="D91" i="8"/>
  <c r="D91" i="10"/>
  <c r="D91" i="9"/>
  <c r="D91" i="11"/>
  <c r="I91" i="11" s="1"/>
  <c r="D91" i="12"/>
  <c r="C91" i="2"/>
  <c r="C91" i="3"/>
  <c r="C91" i="5"/>
  <c r="C91" i="6"/>
  <c r="C91" i="4"/>
  <c r="C91" i="7"/>
  <c r="C91" i="8"/>
  <c r="H91" i="8" s="1"/>
  <c r="C91" i="10"/>
  <c r="C91" i="9"/>
  <c r="C91" i="11"/>
  <c r="C91" i="12"/>
  <c r="H91" i="12" s="1"/>
  <c r="L91" i="2"/>
  <c r="L91" i="3"/>
  <c r="L91" i="4"/>
  <c r="L91" i="5"/>
  <c r="H91" i="14" s="1"/>
  <c r="L91" i="6"/>
  <c r="L91" i="7"/>
  <c r="L91" i="8"/>
  <c r="L91" i="10"/>
  <c r="L91" i="9"/>
  <c r="L91" i="11"/>
  <c r="L91" i="12"/>
  <c r="E92" i="2"/>
  <c r="J92" i="2" s="1"/>
  <c r="E92" i="3"/>
  <c r="E92" i="5"/>
  <c r="E92" i="6"/>
  <c r="E92" i="4"/>
  <c r="J92" i="4" s="1"/>
  <c r="O92" i="13" s="1"/>
  <c r="U92" i="18" s="1"/>
  <c r="E92" i="7"/>
  <c r="E92" i="8"/>
  <c r="E92" i="10"/>
  <c r="E92" i="9"/>
  <c r="J92" i="9" s="1"/>
  <c r="E92" i="11"/>
  <c r="E92" i="12"/>
  <c r="I92" i="17"/>
  <c r="D92" i="17"/>
  <c r="E92" i="17"/>
  <c r="D92" i="2"/>
  <c r="D92" i="3"/>
  <c r="D92" i="5"/>
  <c r="I92" i="5" s="1"/>
  <c r="D92" i="6"/>
  <c r="D92" i="4"/>
  <c r="D92" i="7"/>
  <c r="D92" i="8"/>
  <c r="I92" i="8" s="1"/>
  <c r="AH92" i="13" s="1"/>
  <c r="AN92" i="18" s="1"/>
  <c r="D92" i="10"/>
  <c r="D92" i="9"/>
  <c r="D92" i="11"/>
  <c r="D92" i="12"/>
  <c r="I92" i="12" s="1"/>
  <c r="BB92" i="13" s="1"/>
  <c r="BH92" i="18" s="1"/>
  <c r="C92" i="2"/>
  <c r="C92" i="3"/>
  <c r="C92" i="5"/>
  <c r="C92" i="6"/>
  <c r="C92" i="4"/>
  <c r="C92" i="7"/>
  <c r="C92" i="8"/>
  <c r="C92" i="10"/>
  <c r="H92" i="10" s="1"/>
  <c r="C92" i="9"/>
  <c r="C92" i="11"/>
  <c r="C92" i="12"/>
  <c r="L92" i="2"/>
  <c r="H92" i="14" s="1"/>
  <c r="L92" i="3"/>
  <c r="L92" i="4"/>
  <c r="L92" i="5"/>
  <c r="L92" i="6"/>
  <c r="L92" i="7"/>
  <c r="L92" i="8"/>
  <c r="L92" i="10"/>
  <c r="L92" i="9"/>
  <c r="L92" i="11"/>
  <c r="L92" i="12"/>
  <c r="E93" i="2"/>
  <c r="E93" i="3"/>
  <c r="J93" i="3" s="1"/>
  <c r="J93" i="13" s="1"/>
  <c r="P93" i="18" s="1"/>
  <c r="E93" i="5"/>
  <c r="E93" i="6"/>
  <c r="E93" i="4"/>
  <c r="E93" i="7"/>
  <c r="J93" i="7" s="1"/>
  <c r="E93" i="8"/>
  <c r="E93" i="10"/>
  <c r="E93" i="9"/>
  <c r="E93" i="11"/>
  <c r="J93" i="11" s="1"/>
  <c r="E93" i="12"/>
  <c r="I93" i="17"/>
  <c r="D93" i="17"/>
  <c r="K93" i="17" s="1"/>
  <c r="E93" i="17"/>
  <c r="L93" i="17" s="1"/>
  <c r="D93" i="2"/>
  <c r="D93" i="3"/>
  <c r="D93" i="5"/>
  <c r="D93" i="6"/>
  <c r="I93" i="6" s="1"/>
  <c r="D93" i="4"/>
  <c r="D93" i="7"/>
  <c r="D93" i="8"/>
  <c r="D93" i="10"/>
  <c r="I93" i="10" s="1"/>
  <c r="AM93" i="13" s="1"/>
  <c r="AS93" i="18" s="1"/>
  <c r="D93" i="9"/>
  <c r="D93" i="11"/>
  <c r="D93" i="12"/>
  <c r="C93" i="2"/>
  <c r="C93" i="3"/>
  <c r="C93" i="5"/>
  <c r="C93" i="6"/>
  <c r="C93" i="4"/>
  <c r="H93" i="4" s="1"/>
  <c r="M93" i="13" s="1"/>
  <c r="S93" i="18" s="1"/>
  <c r="C93" i="7"/>
  <c r="C93" i="8"/>
  <c r="C93" i="10"/>
  <c r="C93" i="9"/>
  <c r="H93" i="9" s="1"/>
  <c r="C93" i="11"/>
  <c r="C93" i="12"/>
  <c r="L93" i="2"/>
  <c r="L93" i="3"/>
  <c r="H93" i="14" s="1"/>
  <c r="L93" i="4"/>
  <c r="L93" i="5"/>
  <c r="L93" i="6"/>
  <c r="L93" i="7"/>
  <c r="L93" i="8"/>
  <c r="L93" i="10"/>
  <c r="L93" i="9"/>
  <c r="L93" i="11"/>
  <c r="L93" i="12"/>
  <c r="E94" i="2"/>
  <c r="E94" i="3"/>
  <c r="E94" i="5"/>
  <c r="J94" i="5" s="1"/>
  <c r="P94" i="5" s="1"/>
  <c r="E94" i="6"/>
  <c r="E94" i="4"/>
  <c r="E94" i="7"/>
  <c r="E94" i="8"/>
  <c r="J94" i="8" s="1"/>
  <c r="AI94" i="13" s="1"/>
  <c r="AO94" i="18" s="1"/>
  <c r="E94" i="10"/>
  <c r="E94" i="9"/>
  <c r="E94" i="11"/>
  <c r="E94" i="12"/>
  <c r="J94" i="12" s="1"/>
  <c r="I94" i="17"/>
  <c r="D94" i="17"/>
  <c r="K94" i="17" s="1"/>
  <c r="E94" i="17"/>
  <c r="L94" i="17" s="1"/>
  <c r="D94" i="2"/>
  <c r="I94" i="2" s="1"/>
  <c r="D94" i="13" s="1"/>
  <c r="J94" i="18" s="1"/>
  <c r="D94" i="3"/>
  <c r="D94" i="5"/>
  <c r="D94" i="6"/>
  <c r="D94" i="4"/>
  <c r="I94" i="4" s="1"/>
  <c r="O94" i="4" s="1"/>
  <c r="D94" i="7"/>
  <c r="D94" i="8"/>
  <c r="D94" i="10"/>
  <c r="D94" i="9"/>
  <c r="I94" i="9" s="1"/>
  <c r="AR94" i="13" s="1"/>
  <c r="AX94" i="18" s="1"/>
  <c r="D94" i="11"/>
  <c r="D94" i="12"/>
  <c r="C94" i="2"/>
  <c r="C94" i="3"/>
  <c r="C94" i="5"/>
  <c r="C94" i="6"/>
  <c r="C94" i="4"/>
  <c r="C94" i="7"/>
  <c r="H94" i="7" s="1"/>
  <c r="AB94" i="13" s="1"/>
  <c r="AH94" i="18" s="1"/>
  <c r="C94" i="8"/>
  <c r="C94" i="10"/>
  <c r="C94" i="9"/>
  <c r="C94" i="11"/>
  <c r="H94" i="11" s="1"/>
  <c r="AV94" i="13" s="1"/>
  <c r="BB94" i="18" s="1"/>
  <c r="C94" i="12"/>
  <c r="L94" i="2"/>
  <c r="L94" i="3"/>
  <c r="L94" i="4"/>
  <c r="L94" i="5"/>
  <c r="L94" i="6"/>
  <c r="L94" i="7"/>
  <c r="L94" i="8"/>
  <c r="L94" i="10"/>
  <c r="L94" i="9"/>
  <c r="L94" i="11"/>
  <c r="L94" i="12"/>
  <c r="D95" i="2"/>
  <c r="D95" i="3"/>
  <c r="D95" i="5"/>
  <c r="D95" i="6"/>
  <c r="I95" i="6" s="1"/>
  <c r="X95" i="13" s="1"/>
  <c r="AD95" i="18" s="1"/>
  <c r="D95" i="4"/>
  <c r="D95" i="7"/>
  <c r="D95" i="8"/>
  <c r="D95" i="10"/>
  <c r="I95" i="10" s="1"/>
  <c r="D95" i="9"/>
  <c r="D95" i="11"/>
  <c r="D95" i="12"/>
  <c r="I95" i="12" s="1"/>
  <c r="I95" i="17"/>
  <c r="D95" i="17"/>
  <c r="E95" i="17"/>
  <c r="L95" i="2"/>
  <c r="L95" i="3"/>
  <c r="L95" i="4"/>
  <c r="L95" i="5"/>
  <c r="L95" i="6"/>
  <c r="L95" i="7"/>
  <c r="L95" i="8"/>
  <c r="L95" i="10"/>
  <c r="L95" i="9"/>
  <c r="L95" i="11"/>
  <c r="L95" i="12"/>
  <c r="D96" i="2"/>
  <c r="D96" i="3"/>
  <c r="D96" i="5"/>
  <c r="D96" i="6"/>
  <c r="D96" i="4"/>
  <c r="D96" i="7"/>
  <c r="D96" i="8"/>
  <c r="I96" i="8" s="1"/>
  <c r="AH96" i="13" s="1"/>
  <c r="AN96" i="18" s="1"/>
  <c r="D96" i="10"/>
  <c r="D96" i="9"/>
  <c r="D96" i="11"/>
  <c r="D96" i="12"/>
  <c r="I96" i="12" s="1"/>
  <c r="I96" i="17"/>
  <c r="D96" i="17"/>
  <c r="K96" i="17" s="1"/>
  <c r="E96" i="17"/>
  <c r="L96" i="2"/>
  <c r="L96" i="3"/>
  <c r="L96" i="4"/>
  <c r="L96" i="5"/>
  <c r="L96" i="6"/>
  <c r="L96" i="7"/>
  <c r="L96" i="8"/>
  <c r="L96" i="10"/>
  <c r="L96" i="9"/>
  <c r="L96" i="11"/>
  <c r="L96" i="12"/>
  <c r="D97" i="2"/>
  <c r="D97" i="3"/>
  <c r="I97" i="3" s="1"/>
  <c r="I97" i="13" s="1"/>
  <c r="O97" i="18" s="1"/>
  <c r="D97" i="5"/>
  <c r="D97" i="6"/>
  <c r="D97" i="4"/>
  <c r="D97" i="7"/>
  <c r="I97" i="7" s="1"/>
  <c r="D97" i="8"/>
  <c r="D97" i="10"/>
  <c r="D97" i="9"/>
  <c r="D97" i="11"/>
  <c r="I97" i="11" s="1"/>
  <c r="D97" i="12"/>
  <c r="I97" i="17"/>
  <c r="D97" i="17"/>
  <c r="E97" i="17"/>
  <c r="L97" i="17" s="1"/>
  <c r="L97" i="2"/>
  <c r="L97" i="3"/>
  <c r="L97" i="4"/>
  <c r="L97" i="5"/>
  <c r="H97" i="14" s="1"/>
  <c r="L97" i="6"/>
  <c r="L97" i="7"/>
  <c r="L97" i="8"/>
  <c r="L97" i="10"/>
  <c r="L97" i="9"/>
  <c r="L97" i="11"/>
  <c r="L97" i="12"/>
  <c r="D98" i="2"/>
  <c r="I98" i="2" s="1"/>
  <c r="D98" i="13" s="1"/>
  <c r="J98" i="18" s="1"/>
  <c r="D98" i="3"/>
  <c r="D98" i="5"/>
  <c r="D98" i="6"/>
  <c r="D98" i="4"/>
  <c r="I98" i="4" s="1"/>
  <c r="N98" i="13" s="1"/>
  <c r="T98" i="18" s="1"/>
  <c r="D98" i="7"/>
  <c r="D98" i="8"/>
  <c r="D98" i="10"/>
  <c r="D98" i="9"/>
  <c r="I98" i="9" s="1"/>
  <c r="D98" i="11"/>
  <c r="D98" i="12"/>
  <c r="I98" i="17"/>
  <c r="D98" i="17"/>
  <c r="E98" i="17"/>
  <c r="L98" i="2"/>
  <c r="L98" i="3"/>
  <c r="L98" i="4"/>
  <c r="L98" i="5"/>
  <c r="L98" i="6"/>
  <c r="L98" i="7"/>
  <c r="L98" i="8"/>
  <c r="L98" i="10"/>
  <c r="L98" i="9"/>
  <c r="L98" i="11"/>
  <c r="L98" i="12"/>
  <c r="D99" i="2"/>
  <c r="D99" i="3"/>
  <c r="D99" i="5"/>
  <c r="D99" i="6"/>
  <c r="I99" i="6" s="1"/>
  <c r="O99" i="6" s="1"/>
  <c r="D99" i="4"/>
  <c r="D99" i="7"/>
  <c r="D99" i="8"/>
  <c r="D99" i="10"/>
  <c r="I99" i="10" s="1"/>
  <c r="D99" i="9"/>
  <c r="D99" i="11"/>
  <c r="D99" i="12"/>
  <c r="I99" i="17"/>
  <c r="D99" i="17"/>
  <c r="E99" i="17"/>
  <c r="L99" i="17" s="1"/>
  <c r="L99" i="2"/>
  <c r="L99" i="3"/>
  <c r="L99" i="4"/>
  <c r="L99" i="5"/>
  <c r="L99" i="6"/>
  <c r="L99" i="7"/>
  <c r="L99" i="8"/>
  <c r="L99" i="10"/>
  <c r="L99" i="9"/>
  <c r="L99" i="11"/>
  <c r="L99" i="12"/>
  <c r="D100" i="2"/>
  <c r="D100" i="3"/>
  <c r="D100" i="5"/>
  <c r="I100" i="5" s="1"/>
  <c r="D100" i="6"/>
  <c r="D100" i="4"/>
  <c r="D100" i="7"/>
  <c r="D100" i="8"/>
  <c r="I100" i="8" s="1"/>
  <c r="D100" i="10"/>
  <c r="D100" i="9"/>
  <c r="D100" i="11"/>
  <c r="D100" i="12"/>
  <c r="I100" i="12" s="1"/>
  <c r="I100" i="17"/>
  <c r="D100" i="17"/>
  <c r="E100" i="17"/>
  <c r="L100" i="2"/>
  <c r="H100" i="14" s="1"/>
  <c r="L100" i="3"/>
  <c r="L100" i="4"/>
  <c r="L100" i="5"/>
  <c r="L100" i="6"/>
  <c r="L100" i="7"/>
  <c r="L100" i="8"/>
  <c r="L100" i="10"/>
  <c r="L100" i="9"/>
  <c r="L100" i="11"/>
  <c r="L100" i="12"/>
  <c r="D101" i="2"/>
  <c r="D101" i="3"/>
  <c r="I101" i="3" s="1"/>
  <c r="O101" i="3" s="1"/>
  <c r="D101" i="5"/>
  <c r="D101" i="6"/>
  <c r="D101" i="4"/>
  <c r="D101" i="7"/>
  <c r="I101" i="7" s="1"/>
  <c r="AC101" i="13" s="1"/>
  <c r="AI101" i="18" s="1"/>
  <c r="D101" i="8"/>
  <c r="D101" i="10"/>
  <c r="D101" i="9"/>
  <c r="D101" i="11"/>
  <c r="I101" i="11" s="1"/>
  <c r="D101" i="12"/>
  <c r="I101" i="17"/>
  <c r="D101" i="17"/>
  <c r="E101" i="17"/>
  <c r="L101" i="17" s="1"/>
  <c r="L101" i="2"/>
  <c r="L101" i="3"/>
  <c r="L101" i="4"/>
  <c r="L101" i="5"/>
  <c r="L101" i="6"/>
  <c r="L101" i="7"/>
  <c r="L101" i="8"/>
  <c r="L101" i="10"/>
  <c r="L101" i="9"/>
  <c r="L101" i="11"/>
  <c r="L101" i="12"/>
  <c r="D102" i="2"/>
  <c r="D102" i="3"/>
  <c r="D102" i="5"/>
  <c r="D102" i="6"/>
  <c r="D102" i="4"/>
  <c r="I102" i="4" s="1"/>
  <c r="D102" i="7"/>
  <c r="D102" i="8"/>
  <c r="D102" i="10"/>
  <c r="D102" i="9"/>
  <c r="I102" i="9" s="1"/>
  <c r="D102" i="11"/>
  <c r="D102" i="12"/>
  <c r="I102" i="17"/>
  <c r="D102" i="17"/>
  <c r="K102" i="17" s="1"/>
  <c r="E102" i="17"/>
  <c r="L102" i="2"/>
  <c r="L102" i="3"/>
  <c r="L102" i="4"/>
  <c r="L102" i="5"/>
  <c r="L102" i="6"/>
  <c r="L102" i="7"/>
  <c r="L102" i="8"/>
  <c r="L102" i="10"/>
  <c r="L102" i="9"/>
  <c r="L102" i="11"/>
  <c r="L102" i="12"/>
  <c r="D103" i="2"/>
  <c r="D103" i="3"/>
  <c r="D103" i="5"/>
  <c r="D103" i="6"/>
  <c r="I103" i="6" s="1"/>
  <c r="D103" i="4"/>
  <c r="D103" i="7"/>
  <c r="D103" i="8"/>
  <c r="D103" i="10"/>
  <c r="I103" i="10" s="1"/>
  <c r="AM103" i="13" s="1"/>
  <c r="AS103" i="18" s="1"/>
  <c r="D103" i="9"/>
  <c r="D103" i="11"/>
  <c r="D103" i="12"/>
  <c r="I103" i="17"/>
  <c r="D103" i="17"/>
  <c r="E103" i="17"/>
  <c r="L103" i="2"/>
  <c r="L103" i="3"/>
  <c r="L103" i="4"/>
  <c r="L103" i="5"/>
  <c r="L103" i="6"/>
  <c r="L103" i="7"/>
  <c r="L103" i="8"/>
  <c r="L103" i="10"/>
  <c r="L103" i="9"/>
  <c r="L103" i="11"/>
  <c r="L103" i="12"/>
  <c r="D104" i="2"/>
  <c r="D104" i="3"/>
  <c r="D104" i="5"/>
  <c r="I104" i="5" s="1"/>
  <c r="S104" i="13" s="1"/>
  <c r="Y104" i="18" s="1"/>
  <c r="D104" i="6"/>
  <c r="D104" i="4"/>
  <c r="D104" i="7"/>
  <c r="D104" i="8"/>
  <c r="I104" i="8" s="1"/>
  <c r="AH104" i="13" s="1"/>
  <c r="AN104" i="18" s="1"/>
  <c r="D104" i="10"/>
  <c r="D104" i="9"/>
  <c r="D104" i="11"/>
  <c r="D104" i="12"/>
  <c r="I104" i="12" s="1"/>
  <c r="I104" i="17"/>
  <c r="D104" i="17"/>
  <c r="E104" i="17"/>
  <c r="F104" i="17" s="1"/>
  <c r="M104" i="17" s="1"/>
  <c r="L104" i="2"/>
  <c r="H104" i="14" s="1"/>
  <c r="L104" i="3"/>
  <c r="L104" i="4"/>
  <c r="L104" i="5"/>
  <c r="L104" i="6"/>
  <c r="L104" i="7"/>
  <c r="L104" i="8"/>
  <c r="L104" i="10"/>
  <c r="L104" i="9"/>
  <c r="L104" i="11"/>
  <c r="L104" i="12"/>
  <c r="C95" i="2"/>
  <c r="C95" i="3"/>
  <c r="C95" i="5"/>
  <c r="C95" i="6"/>
  <c r="C95" i="4"/>
  <c r="C95" i="7"/>
  <c r="H95" i="7" s="1"/>
  <c r="C95" i="8"/>
  <c r="C95" i="10"/>
  <c r="C95" i="9"/>
  <c r="C95" i="11"/>
  <c r="H95" i="11" s="1"/>
  <c r="AV95" i="13" s="1"/>
  <c r="BB95" i="18" s="1"/>
  <c r="C95" i="12"/>
  <c r="C96" i="2"/>
  <c r="C96" i="3"/>
  <c r="C96" i="5"/>
  <c r="C96" i="6"/>
  <c r="C96" i="4"/>
  <c r="C96" i="7"/>
  <c r="C96" i="8"/>
  <c r="H96" i="8" s="1"/>
  <c r="AG96" i="13" s="1"/>
  <c r="AM96" i="18" s="1"/>
  <c r="C96" i="10"/>
  <c r="C96" i="9"/>
  <c r="C96" i="11"/>
  <c r="C96" i="12"/>
  <c r="H96" i="12" s="1"/>
  <c r="C97" i="2"/>
  <c r="C97" i="3"/>
  <c r="C97" i="5"/>
  <c r="C97" i="6"/>
  <c r="C97" i="4"/>
  <c r="C97" i="7"/>
  <c r="C97" i="8"/>
  <c r="C97" i="10"/>
  <c r="H97" i="10" s="1"/>
  <c r="AL97" i="13" s="1"/>
  <c r="AR97" i="18" s="1"/>
  <c r="C97" i="9"/>
  <c r="C97" i="11"/>
  <c r="C97" i="12"/>
  <c r="C98" i="2"/>
  <c r="C98" i="3"/>
  <c r="C98" i="5"/>
  <c r="C98" i="6"/>
  <c r="C98" i="4"/>
  <c r="H98" i="4" s="1"/>
  <c r="C98" i="7"/>
  <c r="C98" i="8"/>
  <c r="C98" i="10"/>
  <c r="C98" i="9"/>
  <c r="H98" i="9" s="1"/>
  <c r="C98" i="11"/>
  <c r="C98" i="12"/>
  <c r="C99" i="2"/>
  <c r="C99" i="3"/>
  <c r="C99" i="5"/>
  <c r="C99" i="6"/>
  <c r="C99" i="4"/>
  <c r="C99" i="7"/>
  <c r="H99" i="7" s="1"/>
  <c r="C99" i="8"/>
  <c r="C99" i="10"/>
  <c r="C99" i="9"/>
  <c r="C99" i="11"/>
  <c r="H99" i="11" s="1"/>
  <c r="C99" i="12"/>
  <c r="C100" i="2"/>
  <c r="C100" i="3"/>
  <c r="C100" i="5"/>
  <c r="C100" i="6"/>
  <c r="C100" i="4"/>
  <c r="C100" i="7"/>
  <c r="C100" i="8"/>
  <c r="H100" i="8" s="1"/>
  <c r="AG100" i="13" s="1"/>
  <c r="AM100" i="18" s="1"/>
  <c r="C100" i="10"/>
  <c r="C100" i="9"/>
  <c r="C100" i="11"/>
  <c r="C100" i="12"/>
  <c r="H100" i="12" s="1"/>
  <c r="C101" i="2"/>
  <c r="C101" i="3"/>
  <c r="C101" i="5"/>
  <c r="C101" i="6"/>
  <c r="C101" i="4"/>
  <c r="C101" i="7"/>
  <c r="C101" i="8"/>
  <c r="C101" i="10"/>
  <c r="H101" i="10" s="1"/>
  <c r="AL101" i="13" s="1"/>
  <c r="AR101" i="18" s="1"/>
  <c r="C101" i="9"/>
  <c r="C101" i="11"/>
  <c r="C101" i="12"/>
  <c r="C102" i="2"/>
  <c r="C102" i="3"/>
  <c r="C102" i="5"/>
  <c r="C102" i="6"/>
  <c r="C102" i="4"/>
  <c r="H102" i="4" s="1"/>
  <c r="M102" i="13" s="1"/>
  <c r="S102" i="18" s="1"/>
  <c r="C102" i="7"/>
  <c r="C102" i="8"/>
  <c r="C102" i="10"/>
  <c r="C102" i="9"/>
  <c r="H102" i="9" s="1"/>
  <c r="C102" i="11"/>
  <c r="C102" i="12"/>
  <c r="C103" i="2"/>
  <c r="C103" i="3"/>
  <c r="C103" i="5"/>
  <c r="C103" i="6"/>
  <c r="C103" i="4"/>
  <c r="C103" i="7"/>
  <c r="H103" i="7" s="1"/>
  <c r="C103" i="8"/>
  <c r="C103" i="10"/>
  <c r="C103" i="9"/>
  <c r="C103" i="11"/>
  <c r="H103" i="11" s="1"/>
  <c r="C103" i="12"/>
  <c r="C104" i="2"/>
  <c r="C104" i="3"/>
  <c r="C104" i="5"/>
  <c r="C104" i="6"/>
  <c r="C104" i="4"/>
  <c r="C104" i="7"/>
  <c r="C104" i="8"/>
  <c r="H104" i="8" s="1"/>
  <c r="AG104" i="13" s="1"/>
  <c r="AM104" i="18" s="1"/>
  <c r="C104" i="10"/>
  <c r="C104" i="9"/>
  <c r="C104" i="11"/>
  <c r="C104" i="12"/>
  <c r="H104" i="12" s="1"/>
  <c r="E95" i="2"/>
  <c r="E95" i="3"/>
  <c r="E95" i="5"/>
  <c r="E95" i="6"/>
  <c r="J95" i="6" s="1"/>
  <c r="P95" i="6" s="1"/>
  <c r="E95" i="4"/>
  <c r="E95" i="7"/>
  <c r="E95" i="8"/>
  <c r="E95" i="10"/>
  <c r="J95" i="10" s="1"/>
  <c r="E95" i="9"/>
  <c r="E95" i="11"/>
  <c r="E95" i="12"/>
  <c r="E96" i="2"/>
  <c r="J96" i="2" s="1"/>
  <c r="E96" i="13" s="1"/>
  <c r="E96" i="3"/>
  <c r="E96" i="5"/>
  <c r="E96" i="6"/>
  <c r="E96" i="4"/>
  <c r="J96" i="4" s="1"/>
  <c r="O96" i="13" s="1"/>
  <c r="U96" i="18" s="1"/>
  <c r="E96" i="7"/>
  <c r="E96" i="8"/>
  <c r="E96" i="10"/>
  <c r="E96" i="9"/>
  <c r="J96" i="9" s="1"/>
  <c r="AS96" i="13" s="1"/>
  <c r="AY96" i="18" s="1"/>
  <c r="E96" i="11"/>
  <c r="E96" i="12"/>
  <c r="E97" i="2"/>
  <c r="E97" i="3"/>
  <c r="J97" i="3" s="1"/>
  <c r="E97" i="5"/>
  <c r="E97" i="6"/>
  <c r="E97" i="4"/>
  <c r="E97" i="7"/>
  <c r="J97" i="7" s="1"/>
  <c r="E97" i="8"/>
  <c r="E97" i="10"/>
  <c r="E97" i="9"/>
  <c r="E97" i="11"/>
  <c r="J97" i="11" s="1"/>
  <c r="E97" i="12"/>
  <c r="E98" i="2"/>
  <c r="E98" i="3"/>
  <c r="E98" i="5"/>
  <c r="J98" i="5" s="1"/>
  <c r="E98" i="6"/>
  <c r="E98" i="4"/>
  <c r="E98" i="7"/>
  <c r="E98" i="8"/>
  <c r="J98" i="8" s="1"/>
  <c r="E98" i="10"/>
  <c r="E98" i="9"/>
  <c r="E98" i="11"/>
  <c r="E98" i="12"/>
  <c r="J98" i="12" s="1"/>
  <c r="E99" i="2"/>
  <c r="E99" i="3"/>
  <c r="E99" i="5"/>
  <c r="E99" i="6"/>
  <c r="J99" i="6" s="1"/>
  <c r="E99" i="4"/>
  <c r="E99" i="7"/>
  <c r="E99" i="8"/>
  <c r="E99" i="10"/>
  <c r="J99" i="10" s="1"/>
  <c r="E99" i="9"/>
  <c r="E99" i="11"/>
  <c r="E99" i="12"/>
  <c r="E100" i="2"/>
  <c r="J100" i="2" s="1"/>
  <c r="E100" i="3"/>
  <c r="E100" i="5"/>
  <c r="E100" i="6"/>
  <c r="E100" i="4"/>
  <c r="J100" i="4" s="1"/>
  <c r="E100" i="7"/>
  <c r="E100" i="8"/>
  <c r="E100" i="10"/>
  <c r="E100" i="9"/>
  <c r="J100" i="9" s="1"/>
  <c r="E100" i="11"/>
  <c r="J100" i="11" s="1"/>
  <c r="E100" i="12"/>
  <c r="E101" i="2"/>
  <c r="E101" i="3"/>
  <c r="J101" i="3" s="1"/>
  <c r="E101" i="5"/>
  <c r="E101" i="6"/>
  <c r="E101" i="4"/>
  <c r="E101" i="7"/>
  <c r="J101" i="7" s="1"/>
  <c r="AD101" i="13" s="1"/>
  <c r="E101" i="8"/>
  <c r="E101" i="10"/>
  <c r="E101" i="9"/>
  <c r="E101" i="11"/>
  <c r="J101" i="11" s="1"/>
  <c r="AX101" i="13" s="1"/>
  <c r="BD101" i="18" s="1"/>
  <c r="E101" i="12"/>
  <c r="E102" i="2"/>
  <c r="E102" i="3"/>
  <c r="E102" i="5"/>
  <c r="J102" i="5" s="1"/>
  <c r="T102" i="13" s="1"/>
  <c r="E102" i="6"/>
  <c r="E102" i="4"/>
  <c r="E102" i="7"/>
  <c r="E102" i="8"/>
  <c r="J102" i="8" s="1"/>
  <c r="E102" i="10"/>
  <c r="E102" i="9"/>
  <c r="E102" i="11"/>
  <c r="E102" i="12"/>
  <c r="J102" i="12" s="1"/>
  <c r="BC102" i="13" s="1"/>
  <c r="BI102" i="18" s="1"/>
  <c r="E103" i="2"/>
  <c r="E103" i="3"/>
  <c r="E103" i="5"/>
  <c r="E103" i="6"/>
  <c r="J103" i="6" s="1"/>
  <c r="Y103" i="13" s="1"/>
  <c r="E103" i="4"/>
  <c r="E103" i="7"/>
  <c r="E103" i="8"/>
  <c r="E103" i="10"/>
  <c r="J103" i="10" s="1"/>
  <c r="AN103" i="13" s="1"/>
  <c r="AT103" i="18" s="1"/>
  <c r="E103" i="9"/>
  <c r="E103" i="11"/>
  <c r="E103" i="12"/>
  <c r="E104" i="2"/>
  <c r="E104" i="3"/>
  <c r="E104" i="5"/>
  <c r="E104" i="6"/>
  <c r="E104" i="4"/>
  <c r="J104" i="4" s="1"/>
  <c r="E104" i="7"/>
  <c r="E104" i="8"/>
  <c r="E104" i="10"/>
  <c r="E104" i="9"/>
  <c r="J104" i="9" s="1"/>
  <c r="E104" i="11"/>
  <c r="J104" i="11" s="1"/>
  <c r="E104" i="12"/>
  <c r="E4" i="2"/>
  <c r="E4" i="3"/>
  <c r="J4" i="3" s="1"/>
  <c r="E4" i="5"/>
  <c r="E4" i="6"/>
  <c r="E4" i="4"/>
  <c r="E4" i="7"/>
  <c r="J4" i="7" s="1"/>
  <c r="E4" i="8"/>
  <c r="E4" i="9"/>
  <c r="E4" i="11"/>
  <c r="E4" i="12"/>
  <c r="J4" i="12" s="1"/>
  <c r="BC4" i="13" s="1"/>
  <c r="BI4" i="18" s="1"/>
  <c r="I4" i="17"/>
  <c r="D4" i="17"/>
  <c r="K4" i="17" s="1"/>
  <c r="E4" i="17"/>
  <c r="D4" i="2"/>
  <c r="I4" i="2" s="1"/>
  <c r="O4" i="2" s="1"/>
  <c r="D4" i="3"/>
  <c r="D4" i="5"/>
  <c r="D4" i="6"/>
  <c r="D4" i="4"/>
  <c r="I4" i="4" s="1"/>
  <c r="D4" i="7"/>
  <c r="D4" i="8"/>
  <c r="D4" i="9"/>
  <c r="D4" i="11"/>
  <c r="I4" i="11" s="1"/>
  <c r="D4" i="12"/>
  <c r="I4" i="12" s="1"/>
  <c r="F5" i="2"/>
  <c r="F5" i="3"/>
  <c r="F5" i="5"/>
  <c r="F5" i="6"/>
  <c r="F5" i="4"/>
  <c r="F5" i="7"/>
  <c r="F5" i="8"/>
  <c r="K5" i="8" s="1"/>
  <c r="F5" i="10"/>
  <c r="F5" i="9"/>
  <c r="F5" i="11"/>
  <c r="F5" i="12"/>
  <c r="K5" i="12" s="1"/>
  <c r="O5" i="12" s="1"/>
  <c r="F6" i="2"/>
  <c r="F6" i="3"/>
  <c r="F6" i="5"/>
  <c r="F6" i="6"/>
  <c r="G6" i="14" s="1"/>
  <c r="F6" i="4"/>
  <c r="F6" i="7"/>
  <c r="F6" i="8"/>
  <c r="F6" i="10"/>
  <c r="K6" i="10" s="1"/>
  <c r="F6" i="9"/>
  <c r="F6" i="11"/>
  <c r="F6" i="12"/>
  <c r="F7" i="2"/>
  <c r="F7" i="3"/>
  <c r="F7" i="5"/>
  <c r="F7" i="6"/>
  <c r="F7" i="4"/>
  <c r="K7" i="4" s="1"/>
  <c r="F7" i="7"/>
  <c r="F7" i="8"/>
  <c r="F7" i="10"/>
  <c r="F7" i="9"/>
  <c r="K7" i="9" s="1"/>
  <c r="F7" i="11"/>
  <c r="F7" i="12"/>
  <c r="F8" i="2"/>
  <c r="F8" i="3"/>
  <c r="F8" i="5"/>
  <c r="F8" i="6"/>
  <c r="F8" i="4"/>
  <c r="F8" i="7"/>
  <c r="K8" i="7" s="1"/>
  <c r="F8" i="8"/>
  <c r="F8" i="10"/>
  <c r="K8" i="10" s="1"/>
  <c r="F8" i="9"/>
  <c r="F8" i="11"/>
  <c r="K8" i="11" s="1"/>
  <c r="F8" i="12"/>
  <c r="F9" i="2"/>
  <c r="F9" i="3"/>
  <c r="F9" i="5"/>
  <c r="F9" i="6"/>
  <c r="F9" i="4"/>
  <c r="F9" i="7"/>
  <c r="F9" i="8"/>
  <c r="K9" i="8" s="1"/>
  <c r="N9" i="8" s="1"/>
  <c r="F9" i="10"/>
  <c r="F9" i="9"/>
  <c r="F9" i="11"/>
  <c r="F9" i="12"/>
  <c r="K9" i="12" s="1"/>
  <c r="F10" i="2"/>
  <c r="F10" i="3"/>
  <c r="F10" i="5"/>
  <c r="F10" i="6"/>
  <c r="F10" i="4"/>
  <c r="F10" i="7"/>
  <c r="F10" i="8"/>
  <c r="F10" i="10"/>
  <c r="K10" i="10" s="1"/>
  <c r="F10" i="9"/>
  <c r="F10" i="11"/>
  <c r="F10" i="12"/>
  <c r="F11" i="2"/>
  <c r="K11" i="2" s="1"/>
  <c r="F11" i="3"/>
  <c r="F11" i="5"/>
  <c r="F11" i="6"/>
  <c r="F11" i="4"/>
  <c r="K11" i="4" s="1"/>
  <c r="F11" i="7"/>
  <c r="F11" i="8"/>
  <c r="F11" i="10"/>
  <c r="F11" i="9"/>
  <c r="K11" i="9" s="1"/>
  <c r="F11" i="11"/>
  <c r="F11" i="12"/>
  <c r="F12" i="2"/>
  <c r="F12" i="3"/>
  <c r="F12" i="5"/>
  <c r="F12" i="6"/>
  <c r="F12" i="4"/>
  <c r="F12" i="7"/>
  <c r="K12" i="7" s="1"/>
  <c r="N12" i="7" s="1"/>
  <c r="F12" i="8"/>
  <c r="F12" i="10"/>
  <c r="F12" i="9"/>
  <c r="F12" i="11"/>
  <c r="K12" i="11" s="1"/>
  <c r="F12" i="12"/>
  <c r="F13" i="2"/>
  <c r="F13" i="3"/>
  <c r="F13" i="5"/>
  <c r="F13" i="6"/>
  <c r="F13" i="4"/>
  <c r="F13" i="7"/>
  <c r="F13" i="8"/>
  <c r="K13" i="8" s="1"/>
  <c r="F13" i="10"/>
  <c r="F13" i="9"/>
  <c r="F13" i="11"/>
  <c r="K13" i="11" s="1"/>
  <c r="F13" i="12"/>
  <c r="K13" i="12" s="1"/>
  <c r="F14" i="2"/>
  <c r="F14" i="3"/>
  <c r="F14" i="5"/>
  <c r="F14" i="6"/>
  <c r="F14" i="4"/>
  <c r="F14" i="7"/>
  <c r="F14" i="8"/>
  <c r="F14" i="10"/>
  <c r="K14" i="10" s="1"/>
  <c r="F14" i="9"/>
  <c r="F14" i="11"/>
  <c r="F14" i="12"/>
  <c r="F15" i="2"/>
  <c r="F15" i="3"/>
  <c r="F15" i="5"/>
  <c r="F15" i="6"/>
  <c r="F15" i="4"/>
  <c r="K15" i="4" s="1"/>
  <c r="N15" i="4" s="1"/>
  <c r="F15" i="7"/>
  <c r="F15" i="8"/>
  <c r="F15" i="10"/>
  <c r="F15" i="9"/>
  <c r="K15" i="9" s="1"/>
  <c r="F15" i="11"/>
  <c r="F15" i="12"/>
  <c r="F16" i="2"/>
  <c r="F16" i="3"/>
  <c r="F16" i="5"/>
  <c r="F16" i="6"/>
  <c r="F16" i="4"/>
  <c r="F16" i="7"/>
  <c r="K16" i="7" s="1"/>
  <c r="F16" i="8"/>
  <c r="F16" i="10"/>
  <c r="F16" i="9"/>
  <c r="F16" i="11"/>
  <c r="K16" i="11" s="1"/>
  <c r="F16" i="12"/>
  <c r="F17" i="2"/>
  <c r="F17" i="3"/>
  <c r="F17" i="5"/>
  <c r="F17" i="6"/>
  <c r="F17" i="4"/>
  <c r="F17" i="7"/>
  <c r="F17" i="8"/>
  <c r="K17" i="8" s="1"/>
  <c r="F17" i="10"/>
  <c r="F17" i="9"/>
  <c r="F17" i="11"/>
  <c r="F17" i="12"/>
  <c r="K17" i="12" s="1"/>
  <c r="F18" i="2"/>
  <c r="F18" i="3"/>
  <c r="F18" i="5"/>
  <c r="F18" i="6"/>
  <c r="F18" i="4"/>
  <c r="F18" i="7"/>
  <c r="F18" i="8"/>
  <c r="F18" i="10"/>
  <c r="K18" i="10" s="1"/>
  <c r="F18" i="9"/>
  <c r="F18" i="11"/>
  <c r="F18" i="12"/>
  <c r="F19" i="2"/>
  <c r="H19" i="16" s="1"/>
  <c r="F19" i="3"/>
  <c r="F19" i="5"/>
  <c r="F19" i="6"/>
  <c r="F19" i="4"/>
  <c r="K19" i="4" s="1"/>
  <c r="F19" i="7"/>
  <c r="F19" i="8"/>
  <c r="F19" i="10"/>
  <c r="F19" i="9"/>
  <c r="K19" i="9" s="1"/>
  <c r="F19" i="11"/>
  <c r="F19" i="12"/>
  <c r="F20" i="2"/>
  <c r="F20" i="3"/>
  <c r="F20" i="5"/>
  <c r="F20" i="6"/>
  <c r="F20" i="4"/>
  <c r="F20" i="7"/>
  <c r="F20" i="8"/>
  <c r="F20" i="10"/>
  <c r="K20" i="10" s="1"/>
  <c r="F20" i="9"/>
  <c r="F20" i="11"/>
  <c r="K20" i="11" s="1"/>
  <c r="F20" i="12"/>
  <c r="F21" i="2"/>
  <c r="F21" i="3"/>
  <c r="F21" i="5"/>
  <c r="F21" i="6"/>
  <c r="F21" i="4"/>
  <c r="F21" i="7"/>
  <c r="F21" i="8"/>
  <c r="K21" i="8" s="1"/>
  <c r="F21" i="10"/>
  <c r="F21" i="9"/>
  <c r="F21" i="11"/>
  <c r="F21" i="12"/>
  <c r="K21" i="12" s="1"/>
  <c r="F22" i="2"/>
  <c r="F22" i="3"/>
  <c r="F22" i="5"/>
  <c r="F22" i="6"/>
  <c r="F22" i="4"/>
  <c r="F22" i="7"/>
  <c r="F22" i="8"/>
  <c r="F22" i="10"/>
  <c r="K22" i="10" s="1"/>
  <c r="F22" i="9"/>
  <c r="F22" i="11"/>
  <c r="F22" i="12"/>
  <c r="K22" i="12" s="1"/>
  <c r="F23" i="2"/>
  <c r="F23" i="3"/>
  <c r="F23" i="5"/>
  <c r="F23" i="6"/>
  <c r="F23" i="4"/>
  <c r="K23" i="4" s="1"/>
  <c r="F23" i="7"/>
  <c r="F23" i="8"/>
  <c r="F23" i="10"/>
  <c r="F23" i="9"/>
  <c r="K23" i="9" s="1"/>
  <c r="F23" i="11"/>
  <c r="F23" i="12"/>
  <c r="F24" i="2"/>
  <c r="F24" i="3"/>
  <c r="F24" i="5"/>
  <c r="F24" i="6"/>
  <c r="F24" i="4"/>
  <c r="F24" i="7"/>
  <c r="K24" i="7" s="1"/>
  <c r="F24" i="8"/>
  <c r="F24" i="10"/>
  <c r="K24" i="10" s="1"/>
  <c r="F24" i="9"/>
  <c r="F24" i="11"/>
  <c r="K24" i="11" s="1"/>
  <c r="O24" i="11" s="1"/>
  <c r="F24" i="12"/>
  <c r="F25" i="2"/>
  <c r="F25" i="3"/>
  <c r="F25" i="5"/>
  <c r="F25" i="6"/>
  <c r="F25" i="4"/>
  <c r="F25" i="7"/>
  <c r="F25" i="8"/>
  <c r="K25" i="8" s="1"/>
  <c r="F25" i="10"/>
  <c r="F25" i="9"/>
  <c r="F25" i="11"/>
  <c r="F25" i="12"/>
  <c r="K25" i="12" s="1"/>
  <c r="F26" i="2"/>
  <c r="F26" i="3"/>
  <c r="F26" i="5"/>
  <c r="F26" i="6"/>
  <c r="F26" i="4"/>
  <c r="F26" i="7"/>
  <c r="F26" i="8"/>
  <c r="F26" i="10"/>
  <c r="K26" i="10" s="1"/>
  <c r="F26" i="9"/>
  <c r="F26" i="11"/>
  <c r="F26" i="12"/>
  <c r="F27" i="2"/>
  <c r="F27" i="3"/>
  <c r="F27" i="5"/>
  <c r="F27" i="6"/>
  <c r="F27" i="4"/>
  <c r="K27" i="4" s="1"/>
  <c r="F27" i="7"/>
  <c r="F27" i="8"/>
  <c r="F27" i="10"/>
  <c r="F27" i="9"/>
  <c r="K27" i="9" s="1"/>
  <c r="F27" i="11"/>
  <c r="F27" i="12"/>
  <c r="F28" i="2"/>
  <c r="F28" i="3"/>
  <c r="F28" i="5"/>
  <c r="F28" i="6"/>
  <c r="F28" i="4"/>
  <c r="F28" i="7"/>
  <c r="K28" i="7" s="1"/>
  <c r="F28" i="8"/>
  <c r="F28" i="10"/>
  <c r="F28" i="9"/>
  <c r="F28" i="11"/>
  <c r="K28" i="11" s="1"/>
  <c r="O28" i="11" s="1"/>
  <c r="F28" i="12"/>
  <c r="F29" i="2"/>
  <c r="F29" i="3"/>
  <c r="F29" i="5"/>
  <c r="F29" i="6"/>
  <c r="F29" i="4"/>
  <c r="F29" i="7"/>
  <c r="F29" i="8"/>
  <c r="K29" i="8" s="1"/>
  <c r="F29" i="10"/>
  <c r="F29" i="9"/>
  <c r="F29" i="11"/>
  <c r="F29" i="12"/>
  <c r="K29" i="12" s="1"/>
  <c r="F30" i="2"/>
  <c r="F30" i="3"/>
  <c r="F30" i="5"/>
  <c r="F30" i="6"/>
  <c r="F30" i="4"/>
  <c r="F30" i="7"/>
  <c r="F30" i="8"/>
  <c r="F30" i="10"/>
  <c r="K30" i="10" s="1"/>
  <c r="F30" i="9"/>
  <c r="F30" i="11"/>
  <c r="F30" i="12"/>
  <c r="F31" i="2"/>
  <c r="F31" i="3"/>
  <c r="F31" i="5"/>
  <c r="F31" i="6"/>
  <c r="F31" i="4"/>
  <c r="K31" i="4" s="1"/>
  <c r="P31" i="13" s="1"/>
  <c r="V31" i="18" s="1"/>
  <c r="F31" i="7"/>
  <c r="F31" i="8"/>
  <c r="F31" i="10"/>
  <c r="F31" i="9"/>
  <c r="K31" i="9" s="1"/>
  <c r="F31" i="11"/>
  <c r="F31" i="12"/>
  <c r="F32" i="2"/>
  <c r="F32" i="3"/>
  <c r="F32" i="5"/>
  <c r="F32" i="6"/>
  <c r="F32" i="4"/>
  <c r="F32" i="7"/>
  <c r="K32" i="7" s="1"/>
  <c r="F32" i="8"/>
  <c r="F32" i="10"/>
  <c r="F32" i="9"/>
  <c r="F32" i="11"/>
  <c r="K32" i="11" s="1"/>
  <c r="M32" i="11" s="1"/>
  <c r="F32" i="12"/>
  <c r="F33" i="2"/>
  <c r="F33" i="3"/>
  <c r="F33" i="5"/>
  <c r="F33" i="6"/>
  <c r="F33" i="4"/>
  <c r="F33" i="7"/>
  <c r="F33" i="8"/>
  <c r="K33" i="8" s="1"/>
  <c r="F33" i="10"/>
  <c r="F33" i="9"/>
  <c r="F33" i="11"/>
  <c r="F33" i="12"/>
  <c r="K33" i="12" s="1"/>
  <c r="F34" i="2"/>
  <c r="F34" i="3"/>
  <c r="F34" i="5"/>
  <c r="F34" i="6"/>
  <c r="K34" i="6" s="1"/>
  <c r="F34" i="4"/>
  <c r="F34" i="7"/>
  <c r="F34" i="8"/>
  <c r="F34" i="10"/>
  <c r="K34" i="10" s="1"/>
  <c r="F34" i="9"/>
  <c r="F34" i="11"/>
  <c r="F34" i="12"/>
  <c r="F35" i="2"/>
  <c r="K35" i="2" s="1"/>
  <c r="F35" i="13" s="1"/>
  <c r="L35" i="18" s="1"/>
  <c r="F35" i="3"/>
  <c r="F35" i="5"/>
  <c r="F35" i="6"/>
  <c r="F35" i="4"/>
  <c r="K35" i="4" s="1"/>
  <c r="P35" i="4" s="1"/>
  <c r="F35" i="7"/>
  <c r="F35" i="8"/>
  <c r="F35" i="10"/>
  <c r="F35" i="9"/>
  <c r="K35" i="9" s="1"/>
  <c r="F35" i="11"/>
  <c r="F35" i="12"/>
  <c r="F36" i="2"/>
  <c r="F36" i="3"/>
  <c r="F36" i="5"/>
  <c r="F36" i="6"/>
  <c r="F36" i="4"/>
  <c r="F36" i="7"/>
  <c r="K36" i="7" s="1"/>
  <c r="F36" i="8"/>
  <c r="F36" i="10"/>
  <c r="K36" i="10" s="1"/>
  <c r="F36" i="9"/>
  <c r="F36" i="11"/>
  <c r="K36" i="11" s="1"/>
  <c r="F36" i="12"/>
  <c r="F37" i="2"/>
  <c r="F37" i="3"/>
  <c r="F37" i="5"/>
  <c r="F37" i="6"/>
  <c r="F37" i="4"/>
  <c r="F37" i="7"/>
  <c r="F37" i="8"/>
  <c r="K37" i="8" s="1"/>
  <c r="F37" i="10"/>
  <c r="F37" i="9"/>
  <c r="F37" i="11"/>
  <c r="F37" i="12"/>
  <c r="K37" i="12" s="1"/>
  <c r="F38" i="2"/>
  <c r="F38" i="3"/>
  <c r="F38" i="5"/>
  <c r="F38" i="6"/>
  <c r="F38" i="4"/>
  <c r="F38" i="7"/>
  <c r="F38" i="8"/>
  <c r="F38" i="10"/>
  <c r="K38" i="10" s="1"/>
  <c r="F38" i="9"/>
  <c r="F38" i="11"/>
  <c r="F38" i="12"/>
  <c r="F39" i="2"/>
  <c r="G39" i="14" s="1"/>
  <c r="N39" i="14" s="1"/>
  <c r="F39" i="3"/>
  <c r="F39" i="5"/>
  <c r="F39" i="6"/>
  <c r="F39" i="4"/>
  <c r="K39" i="4" s="1"/>
  <c r="O39" i="4" s="1"/>
  <c r="F39" i="7"/>
  <c r="F39" i="8"/>
  <c r="F39" i="10"/>
  <c r="F39" i="9"/>
  <c r="K39" i="9" s="1"/>
  <c r="F39" i="11"/>
  <c r="F39" i="12"/>
  <c r="F40" i="2"/>
  <c r="F40" i="3"/>
  <c r="F40" i="5"/>
  <c r="F40" i="6"/>
  <c r="F40" i="4"/>
  <c r="F40" i="7"/>
  <c r="K40" i="7" s="1"/>
  <c r="F40" i="8"/>
  <c r="F40" i="10"/>
  <c r="K40" i="10" s="1"/>
  <c r="F40" i="9"/>
  <c r="F40" i="11"/>
  <c r="K40" i="11" s="1"/>
  <c r="F40" i="12"/>
  <c r="F41" i="2"/>
  <c r="F41" i="3"/>
  <c r="F41" i="5"/>
  <c r="F41" i="6"/>
  <c r="F41" i="4"/>
  <c r="F41" i="7"/>
  <c r="F41" i="8"/>
  <c r="K41" i="8" s="1"/>
  <c r="F41" i="10"/>
  <c r="F41" i="9"/>
  <c r="F41" i="11"/>
  <c r="F41" i="12"/>
  <c r="K41" i="12" s="1"/>
  <c r="N41" i="12" s="1"/>
  <c r="F42" i="2"/>
  <c r="F42" i="3"/>
  <c r="F42" i="5"/>
  <c r="F42" i="6"/>
  <c r="F42" i="4"/>
  <c r="F42" i="7"/>
  <c r="F42" i="8"/>
  <c r="F42" i="10"/>
  <c r="K42" i="10" s="1"/>
  <c r="F42" i="9"/>
  <c r="F42" i="11"/>
  <c r="F42" i="12"/>
  <c r="F43" i="2"/>
  <c r="G43" i="14" s="1"/>
  <c r="N43" i="14" s="1"/>
  <c r="P43" i="14" s="1"/>
  <c r="F43" i="3"/>
  <c r="F43" i="5"/>
  <c r="F43" i="6"/>
  <c r="F43" i="4"/>
  <c r="K43" i="4" s="1"/>
  <c r="F43" i="7"/>
  <c r="F43" i="8"/>
  <c r="F43" i="10"/>
  <c r="F43" i="9"/>
  <c r="K43" i="9" s="1"/>
  <c r="F43" i="11"/>
  <c r="F43" i="12"/>
  <c r="K43" i="12" s="1"/>
  <c r="BD43" i="13" s="1"/>
  <c r="BJ43" i="18" s="1"/>
  <c r="F44" i="2"/>
  <c r="F44" i="3"/>
  <c r="F44" i="5"/>
  <c r="F44" i="6"/>
  <c r="F44" i="4"/>
  <c r="F44" i="7"/>
  <c r="K44" i="7" s="1"/>
  <c r="F44" i="8"/>
  <c r="F44" i="10"/>
  <c r="F44" i="9"/>
  <c r="F44" i="11"/>
  <c r="K44" i="11" s="1"/>
  <c r="F44" i="12"/>
  <c r="F45" i="2"/>
  <c r="F45" i="3"/>
  <c r="F45" i="5"/>
  <c r="F45" i="6"/>
  <c r="F45" i="4"/>
  <c r="F45" i="7"/>
  <c r="F45" i="8"/>
  <c r="K45" i="8" s="1"/>
  <c r="F45" i="10"/>
  <c r="F45" i="9"/>
  <c r="F45" i="11"/>
  <c r="K45" i="11" s="1"/>
  <c r="AY45" i="13" s="1"/>
  <c r="F45" i="12"/>
  <c r="K45" i="12" s="1"/>
  <c r="F46" i="2"/>
  <c r="F46" i="3"/>
  <c r="F46" i="5"/>
  <c r="F46" i="6"/>
  <c r="F46" i="4"/>
  <c r="F46" i="7"/>
  <c r="F46" i="8"/>
  <c r="F46" i="10"/>
  <c r="K46" i="10" s="1"/>
  <c r="F46" i="9"/>
  <c r="F46" i="11"/>
  <c r="F46" i="12"/>
  <c r="F47" i="2"/>
  <c r="F47" i="3"/>
  <c r="F47" i="5"/>
  <c r="F47" i="6"/>
  <c r="F47" i="4"/>
  <c r="K47" i="4" s="1"/>
  <c r="F47" i="7"/>
  <c r="F47" i="8"/>
  <c r="F47" i="10"/>
  <c r="F47" i="9"/>
  <c r="K47" i="9" s="1"/>
  <c r="F47" i="11"/>
  <c r="K47" i="11" s="1"/>
  <c r="AY47" i="13" s="1"/>
  <c r="BE47" i="18" s="1"/>
  <c r="F47" i="12"/>
  <c r="F48" i="2"/>
  <c r="F48" i="3"/>
  <c r="F48" i="5"/>
  <c r="F48" i="6"/>
  <c r="F48" i="4"/>
  <c r="F48" i="7"/>
  <c r="K48" i="7" s="1"/>
  <c r="P48" i="7" s="1"/>
  <c r="F48" i="8"/>
  <c r="F48" i="10"/>
  <c r="F48" i="9"/>
  <c r="F48" i="11"/>
  <c r="K48" i="11" s="1"/>
  <c r="F48" i="12"/>
  <c r="F49" i="2"/>
  <c r="F49" i="3"/>
  <c r="F49" i="5"/>
  <c r="F49" i="6"/>
  <c r="F49" i="4"/>
  <c r="F49" i="7"/>
  <c r="F49" i="8"/>
  <c r="K49" i="8" s="1"/>
  <c r="F49" i="10"/>
  <c r="F49" i="9"/>
  <c r="F49" i="11"/>
  <c r="K49" i="11" s="1"/>
  <c r="AY49" i="13" s="1"/>
  <c r="F49" i="12"/>
  <c r="K49" i="12" s="1"/>
  <c r="M49" i="12" s="1"/>
  <c r="F50" i="2"/>
  <c r="F50" i="3"/>
  <c r="F50" i="5"/>
  <c r="F50" i="6"/>
  <c r="F50" i="4"/>
  <c r="F50" i="7"/>
  <c r="F50" i="8"/>
  <c r="F50" i="10"/>
  <c r="K50" i="10" s="1"/>
  <c r="F50" i="9"/>
  <c r="F50" i="11"/>
  <c r="F50" i="12"/>
  <c r="F51" i="2"/>
  <c r="G51" i="14" s="1"/>
  <c r="N51" i="14" s="1"/>
  <c r="F51" i="3"/>
  <c r="F51" i="5"/>
  <c r="F51" i="6"/>
  <c r="F51" i="4"/>
  <c r="K51" i="4" s="1"/>
  <c r="F51" i="7"/>
  <c r="F51" i="8"/>
  <c r="F51" i="10"/>
  <c r="F51" i="9"/>
  <c r="K51" i="9" s="1"/>
  <c r="F51" i="11"/>
  <c r="F51" i="12"/>
  <c r="F52" i="2"/>
  <c r="F52" i="3"/>
  <c r="F52" i="5"/>
  <c r="F52" i="6"/>
  <c r="F52" i="4"/>
  <c r="F52" i="7"/>
  <c r="K52" i="7" s="1"/>
  <c r="F52" i="8"/>
  <c r="F52" i="10"/>
  <c r="K52" i="10" s="1"/>
  <c r="F52" i="9"/>
  <c r="F52" i="11"/>
  <c r="K52" i="11" s="1"/>
  <c r="F52" i="12"/>
  <c r="F53" i="2"/>
  <c r="F53" i="3"/>
  <c r="F53" i="5"/>
  <c r="F53" i="6"/>
  <c r="F53" i="4"/>
  <c r="F53" i="7"/>
  <c r="F53" i="8"/>
  <c r="K53" i="8" s="1"/>
  <c r="P53" i="8" s="1"/>
  <c r="F53" i="10"/>
  <c r="F53" i="9"/>
  <c r="F53" i="11"/>
  <c r="F53" i="12"/>
  <c r="K53" i="12" s="1"/>
  <c r="F54" i="2"/>
  <c r="F54" i="3"/>
  <c r="F54" i="5"/>
  <c r="F54" i="6"/>
  <c r="F54" i="4"/>
  <c r="F54" i="7"/>
  <c r="F54" i="8"/>
  <c r="F54" i="10"/>
  <c r="K54" i="10" s="1"/>
  <c r="F54" i="9"/>
  <c r="F54" i="11"/>
  <c r="F54" i="12"/>
  <c r="F55" i="2"/>
  <c r="G55" i="14" s="1"/>
  <c r="F55" i="3"/>
  <c r="F55" i="5"/>
  <c r="F55" i="6"/>
  <c r="F55" i="4"/>
  <c r="K55" i="4" s="1"/>
  <c r="F55" i="7"/>
  <c r="F55" i="8"/>
  <c r="F55" i="10"/>
  <c r="F55" i="9"/>
  <c r="K55" i="9" s="1"/>
  <c r="F55" i="11"/>
  <c r="F55" i="12"/>
  <c r="F56" i="2"/>
  <c r="F56" i="3"/>
  <c r="F56" i="5"/>
  <c r="F56" i="6"/>
  <c r="F56" i="4"/>
  <c r="F56" i="7"/>
  <c r="K56" i="7" s="1"/>
  <c r="F56" i="8"/>
  <c r="F56" i="10"/>
  <c r="K56" i="10" s="1"/>
  <c r="F56" i="9"/>
  <c r="F56" i="11"/>
  <c r="K56" i="11" s="1"/>
  <c r="F56" i="12"/>
  <c r="F57" i="2"/>
  <c r="F57" i="3"/>
  <c r="F57" i="5"/>
  <c r="F57" i="6"/>
  <c r="F57" i="4"/>
  <c r="F57" i="7"/>
  <c r="F57" i="8"/>
  <c r="K57" i="8" s="1"/>
  <c r="F57" i="10"/>
  <c r="F57" i="9"/>
  <c r="F57" i="11"/>
  <c r="F57" i="12"/>
  <c r="K57" i="12" s="1"/>
  <c r="F58" i="2"/>
  <c r="F58" i="3"/>
  <c r="F58" i="5"/>
  <c r="F58" i="6"/>
  <c r="F58" i="4"/>
  <c r="F58" i="7"/>
  <c r="F58" i="8"/>
  <c r="F58" i="10"/>
  <c r="K58" i="10" s="1"/>
  <c r="F58" i="9"/>
  <c r="F58" i="11"/>
  <c r="F58" i="12"/>
  <c r="F59" i="2"/>
  <c r="F59" i="3"/>
  <c r="F59" i="5"/>
  <c r="F59" i="6"/>
  <c r="F59" i="4"/>
  <c r="K59" i="4" s="1"/>
  <c r="N59" i="4" s="1"/>
  <c r="F59" i="7"/>
  <c r="F59" i="8"/>
  <c r="F59" i="10"/>
  <c r="F59" i="9"/>
  <c r="K59" i="9" s="1"/>
  <c r="F59" i="11"/>
  <c r="F59" i="12"/>
  <c r="F60" i="2"/>
  <c r="F60" i="3"/>
  <c r="F60" i="5"/>
  <c r="F60" i="6"/>
  <c r="F60" i="4"/>
  <c r="F60" i="7"/>
  <c r="K60" i="7" s="1"/>
  <c r="F60" i="8"/>
  <c r="F60" i="10"/>
  <c r="F60" i="9"/>
  <c r="F60" i="11"/>
  <c r="K60" i="11" s="1"/>
  <c r="F60" i="12"/>
  <c r="F61" i="2"/>
  <c r="F61" i="3"/>
  <c r="F61" i="5"/>
  <c r="F61" i="6"/>
  <c r="F61" i="4"/>
  <c r="F61" i="7"/>
  <c r="F61" i="8"/>
  <c r="K61" i="8" s="1"/>
  <c r="F61" i="10"/>
  <c r="F61" i="9"/>
  <c r="F61" i="11"/>
  <c r="K61" i="11" s="1"/>
  <c r="AY61" i="13" s="1"/>
  <c r="F61" i="12"/>
  <c r="K61" i="12" s="1"/>
  <c r="N61" i="12" s="1"/>
  <c r="F62" i="2"/>
  <c r="F62" i="3"/>
  <c r="F62" i="5"/>
  <c r="F62" i="6"/>
  <c r="F62" i="4"/>
  <c r="F62" i="7"/>
  <c r="F62" i="8"/>
  <c r="F62" i="10"/>
  <c r="K62" i="10" s="1"/>
  <c r="F62" i="9"/>
  <c r="F62" i="11"/>
  <c r="F62" i="12"/>
  <c r="F63" i="2"/>
  <c r="F63" i="3"/>
  <c r="F63" i="5"/>
  <c r="F63" i="6"/>
  <c r="F63" i="4"/>
  <c r="K63" i="4" s="1"/>
  <c r="P63" i="13" s="1"/>
  <c r="V63" i="18" s="1"/>
  <c r="F63" i="7"/>
  <c r="F63" i="8"/>
  <c r="F63" i="10"/>
  <c r="F63" i="9"/>
  <c r="K63" i="9" s="1"/>
  <c r="F63" i="11"/>
  <c r="F63" i="12"/>
  <c r="F64" i="2"/>
  <c r="F64" i="3"/>
  <c r="F64" i="5"/>
  <c r="F64" i="6"/>
  <c r="F64" i="4"/>
  <c r="F64" i="7"/>
  <c r="K64" i="7" s="1"/>
  <c r="F64" i="8"/>
  <c r="F64" i="10"/>
  <c r="F64" i="9"/>
  <c r="F64" i="11"/>
  <c r="K64" i="11" s="1"/>
  <c r="F64" i="12"/>
  <c r="F65" i="2"/>
  <c r="F65" i="3"/>
  <c r="F65" i="5"/>
  <c r="F65" i="6"/>
  <c r="F65" i="4"/>
  <c r="F65" i="7"/>
  <c r="F65" i="8"/>
  <c r="K65" i="8" s="1"/>
  <c r="F65" i="10"/>
  <c r="F65" i="9"/>
  <c r="F65" i="11"/>
  <c r="K65" i="11" s="1"/>
  <c r="AY65" i="13" s="1"/>
  <c r="F65" i="12"/>
  <c r="K65" i="12" s="1"/>
  <c r="F66" i="2"/>
  <c r="F66" i="3"/>
  <c r="F66" i="5"/>
  <c r="F66" i="6"/>
  <c r="F66" i="4"/>
  <c r="F66" i="7"/>
  <c r="F66" i="8"/>
  <c r="F66" i="10"/>
  <c r="K66" i="10" s="1"/>
  <c r="F66" i="9"/>
  <c r="F66" i="11"/>
  <c r="F66" i="12"/>
  <c r="F67" i="2"/>
  <c r="K67" i="2" s="1"/>
  <c r="F67" i="13" s="1"/>
  <c r="L67" i="18" s="1"/>
  <c r="F67" i="3"/>
  <c r="F67" i="5"/>
  <c r="F67" i="6"/>
  <c r="F67" i="4"/>
  <c r="K67" i="4" s="1"/>
  <c r="P67" i="13" s="1"/>
  <c r="V67" i="18" s="1"/>
  <c r="F67" i="7"/>
  <c r="F67" i="8"/>
  <c r="F67" i="10"/>
  <c r="F67" i="9"/>
  <c r="K67" i="9" s="1"/>
  <c r="F67" i="11"/>
  <c r="F67" i="12"/>
  <c r="F68" i="2"/>
  <c r="F68" i="3"/>
  <c r="K68" i="3" s="1"/>
  <c r="M68" i="3" s="1"/>
  <c r="F68" i="5"/>
  <c r="F68" i="6"/>
  <c r="F68" i="4"/>
  <c r="F68" i="7"/>
  <c r="K68" i="7" s="1"/>
  <c r="F68" i="8"/>
  <c r="F68" i="10"/>
  <c r="K68" i="10" s="1"/>
  <c r="F68" i="9"/>
  <c r="F68" i="11"/>
  <c r="K68" i="11" s="1"/>
  <c r="F68" i="12"/>
  <c r="F69" i="2"/>
  <c r="F69" i="3"/>
  <c r="F69" i="5"/>
  <c r="F69" i="6"/>
  <c r="F69" i="4"/>
  <c r="F69" i="7"/>
  <c r="F69" i="8"/>
  <c r="K69" i="8" s="1"/>
  <c r="F69" i="10"/>
  <c r="F69" i="9"/>
  <c r="F69" i="11"/>
  <c r="F69" i="12"/>
  <c r="K69" i="12" s="1"/>
  <c r="F70" i="2"/>
  <c r="F70" i="3"/>
  <c r="F70" i="5"/>
  <c r="F70" i="6"/>
  <c r="F70" i="4"/>
  <c r="F70" i="7"/>
  <c r="F70" i="8"/>
  <c r="F70" i="10"/>
  <c r="K70" i="10" s="1"/>
  <c r="F70" i="9"/>
  <c r="F70" i="11"/>
  <c r="F70" i="12"/>
  <c r="F71" i="2"/>
  <c r="F71" i="3"/>
  <c r="F71" i="5"/>
  <c r="F71" i="6"/>
  <c r="F71" i="4"/>
  <c r="K71" i="4" s="1"/>
  <c r="N71" i="4" s="1"/>
  <c r="F71" i="7"/>
  <c r="F71" i="8"/>
  <c r="F71" i="10"/>
  <c r="F71" i="9"/>
  <c r="K71" i="9" s="1"/>
  <c r="F71" i="11"/>
  <c r="F71" i="12"/>
  <c r="F72" i="2"/>
  <c r="F72" i="3"/>
  <c r="F72" i="5"/>
  <c r="F72" i="6"/>
  <c r="F72" i="4"/>
  <c r="F72" i="7"/>
  <c r="K72" i="7" s="1"/>
  <c r="AE72" i="13" s="1"/>
  <c r="AK72" i="18" s="1"/>
  <c r="F72" i="8"/>
  <c r="F72" i="10"/>
  <c r="K72" i="10" s="1"/>
  <c r="F72" i="9"/>
  <c r="F72" i="11"/>
  <c r="K72" i="11" s="1"/>
  <c r="F72" i="12"/>
  <c r="F73" i="2"/>
  <c r="F73" i="3"/>
  <c r="F73" i="5"/>
  <c r="F73" i="6"/>
  <c r="F73" i="4"/>
  <c r="F73" i="7"/>
  <c r="F73" i="8"/>
  <c r="K73" i="8" s="1"/>
  <c r="F73" i="10"/>
  <c r="F73" i="9"/>
  <c r="F73" i="11"/>
  <c r="F73" i="12"/>
  <c r="K73" i="12" s="1"/>
  <c r="F74" i="2"/>
  <c r="F74" i="3"/>
  <c r="F74" i="5"/>
  <c r="F74" i="6"/>
  <c r="F74" i="4"/>
  <c r="F74" i="7"/>
  <c r="F74" i="8"/>
  <c r="F74" i="10"/>
  <c r="K74" i="10" s="1"/>
  <c r="F74" i="9"/>
  <c r="F74" i="11"/>
  <c r="F74" i="12"/>
  <c r="F75" i="2"/>
  <c r="F75" i="3"/>
  <c r="F75" i="5"/>
  <c r="F75" i="6"/>
  <c r="F75" i="4"/>
  <c r="K75" i="4" s="1"/>
  <c r="F75" i="7"/>
  <c r="F75" i="8"/>
  <c r="F75" i="10"/>
  <c r="F75" i="9"/>
  <c r="K75" i="9" s="1"/>
  <c r="F75" i="11"/>
  <c r="F75" i="12"/>
  <c r="F76" i="2"/>
  <c r="F76" i="3"/>
  <c r="F76" i="5"/>
  <c r="F76" i="6"/>
  <c r="F76" i="4"/>
  <c r="F76" i="7"/>
  <c r="K76" i="7" s="1"/>
  <c r="F76" i="8"/>
  <c r="F76" i="10"/>
  <c r="F76" i="9"/>
  <c r="F76" i="11"/>
  <c r="K76" i="11" s="1"/>
  <c r="F76" i="12"/>
  <c r="F77" i="2"/>
  <c r="F77" i="3"/>
  <c r="F77" i="5"/>
  <c r="F77" i="6"/>
  <c r="F77" i="4"/>
  <c r="F77" i="7"/>
  <c r="F77" i="8"/>
  <c r="F77" i="10"/>
  <c r="F77" i="9"/>
  <c r="F77" i="11"/>
  <c r="K77" i="11" s="1"/>
  <c r="AY77" i="13" s="1"/>
  <c r="BE77" i="18" s="1"/>
  <c r="F77" i="12"/>
  <c r="F78" i="2"/>
  <c r="F78" i="3"/>
  <c r="F78" i="5"/>
  <c r="F78" i="6"/>
  <c r="F78" i="4"/>
  <c r="F78" i="7"/>
  <c r="F78" i="8"/>
  <c r="F78" i="10"/>
  <c r="F78" i="9"/>
  <c r="F78" i="11"/>
  <c r="F78" i="12"/>
  <c r="F79" i="2"/>
  <c r="F79" i="3"/>
  <c r="F79" i="5"/>
  <c r="F79" i="6"/>
  <c r="F79" i="4"/>
  <c r="F79" i="7"/>
  <c r="F79" i="8"/>
  <c r="F79" i="10"/>
  <c r="K79" i="10" s="1"/>
  <c r="F79" i="9"/>
  <c r="F79" i="11"/>
  <c r="F79" i="12"/>
  <c r="F80" i="2"/>
  <c r="F80" i="3"/>
  <c r="F80" i="5"/>
  <c r="F80" i="6"/>
  <c r="F80" i="4"/>
  <c r="F80" i="7"/>
  <c r="F80" i="8"/>
  <c r="F80" i="10"/>
  <c r="F80" i="9"/>
  <c r="F80" i="11"/>
  <c r="F80" i="12"/>
  <c r="F81" i="2"/>
  <c r="F81" i="3"/>
  <c r="F81" i="5"/>
  <c r="F81" i="6"/>
  <c r="F81" i="4"/>
  <c r="F81" i="7"/>
  <c r="F81" i="8"/>
  <c r="F81" i="10"/>
  <c r="F81" i="9"/>
  <c r="F81" i="11"/>
  <c r="K81" i="11" s="1"/>
  <c r="AY81" i="13" s="1"/>
  <c r="F81" i="12"/>
  <c r="F82" i="2"/>
  <c r="F82" i="3"/>
  <c r="F82" i="5"/>
  <c r="F82" i="6"/>
  <c r="F82" i="4"/>
  <c r="F82" i="7"/>
  <c r="F82" i="8"/>
  <c r="F82" i="10"/>
  <c r="F82" i="9"/>
  <c r="F82" i="11"/>
  <c r="F82" i="12"/>
  <c r="K82" i="12" s="1"/>
  <c r="F83" i="2"/>
  <c r="F83" i="3"/>
  <c r="F83" i="5"/>
  <c r="F83" i="6"/>
  <c r="F83" i="4"/>
  <c r="F83" i="7"/>
  <c r="F83" i="8"/>
  <c r="F83" i="10"/>
  <c r="F83" i="9"/>
  <c r="F83" i="11"/>
  <c r="F83" i="12"/>
  <c r="F84" i="2"/>
  <c r="F84" i="3"/>
  <c r="F84" i="5"/>
  <c r="F84" i="6"/>
  <c r="F84" i="4"/>
  <c r="F84" i="7"/>
  <c r="F84" i="8"/>
  <c r="F84" i="10"/>
  <c r="K84" i="10" s="1"/>
  <c r="F84" i="9"/>
  <c r="K84" i="9" s="1"/>
  <c r="F84" i="11"/>
  <c r="F84" i="12"/>
  <c r="F85" i="2"/>
  <c r="F85" i="3"/>
  <c r="F85" i="5"/>
  <c r="F85" i="6"/>
  <c r="F85" i="4"/>
  <c r="F85" i="7"/>
  <c r="F85" i="8"/>
  <c r="F85" i="10"/>
  <c r="F85" i="9"/>
  <c r="F85" i="11"/>
  <c r="F85" i="12"/>
  <c r="F86" i="2"/>
  <c r="F86" i="3"/>
  <c r="F86" i="5"/>
  <c r="F86" i="6"/>
  <c r="F86" i="4"/>
  <c r="F86" i="7"/>
  <c r="F86" i="8"/>
  <c r="F86" i="10"/>
  <c r="F86" i="9"/>
  <c r="F86" i="11"/>
  <c r="F86" i="12"/>
  <c r="F87" i="2"/>
  <c r="F87" i="3"/>
  <c r="F87" i="5"/>
  <c r="F87" i="6"/>
  <c r="F87" i="4"/>
  <c r="F87" i="7"/>
  <c r="F87" i="8"/>
  <c r="F87" i="10"/>
  <c r="F87" i="9"/>
  <c r="F87" i="11"/>
  <c r="F87" i="12"/>
  <c r="F88" i="2"/>
  <c r="F88" i="3"/>
  <c r="F88" i="5"/>
  <c r="F88" i="6"/>
  <c r="F88" i="4"/>
  <c r="F88" i="7"/>
  <c r="F88" i="8"/>
  <c r="F88" i="10"/>
  <c r="K88" i="10" s="1"/>
  <c r="F88" i="9"/>
  <c r="F88" i="11"/>
  <c r="F88" i="12"/>
  <c r="F89" i="2"/>
  <c r="F89" i="3"/>
  <c r="F89" i="5"/>
  <c r="F89" i="6"/>
  <c r="F89" i="4"/>
  <c r="F89" i="7"/>
  <c r="F89" i="8"/>
  <c r="F89" i="10"/>
  <c r="F89" i="9"/>
  <c r="F89" i="11"/>
  <c r="K89" i="11" s="1"/>
  <c r="F89" i="12"/>
  <c r="F90" i="2"/>
  <c r="F90" i="3"/>
  <c r="F90" i="5"/>
  <c r="F90" i="6"/>
  <c r="F90" i="4"/>
  <c r="F90" i="7"/>
  <c r="F90" i="8"/>
  <c r="F90" i="10"/>
  <c r="F90" i="9"/>
  <c r="F90" i="11"/>
  <c r="F90" i="12"/>
  <c r="K90" i="12" s="1"/>
  <c r="F91" i="2"/>
  <c r="F91" i="3"/>
  <c r="F91" i="5"/>
  <c r="F91" i="6"/>
  <c r="F91" i="4"/>
  <c r="F91" i="7"/>
  <c r="F91" i="8"/>
  <c r="F91" i="10"/>
  <c r="K91" i="10" s="1"/>
  <c r="F91" i="9"/>
  <c r="F91" i="11"/>
  <c r="F91" i="12"/>
  <c r="F92" i="2"/>
  <c r="F92" i="3"/>
  <c r="F92" i="5"/>
  <c r="F92" i="6"/>
  <c r="F92" i="4"/>
  <c r="F92" i="7"/>
  <c r="F92" i="8"/>
  <c r="F92" i="10"/>
  <c r="F92" i="9"/>
  <c r="F92" i="11"/>
  <c r="F92" i="12"/>
  <c r="F93" i="2"/>
  <c r="F93" i="3"/>
  <c r="F93" i="5"/>
  <c r="F93" i="6"/>
  <c r="F93" i="4"/>
  <c r="F93" i="7"/>
  <c r="F93" i="8"/>
  <c r="F93" i="10"/>
  <c r="F93" i="9"/>
  <c r="F93" i="11"/>
  <c r="K93" i="11" s="1"/>
  <c r="AY93" i="13" s="1"/>
  <c r="BE93" i="18" s="1"/>
  <c r="F93" i="12"/>
  <c r="F94" i="2"/>
  <c r="F94" i="3"/>
  <c r="F94" i="5"/>
  <c r="F94" i="6"/>
  <c r="F94" i="4"/>
  <c r="F94" i="7"/>
  <c r="F94" i="8"/>
  <c r="F94" i="10"/>
  <c r="F94" i="9"/>
  <c r="F94" i="11"/>
  <c r="F94" i="12"/>
  <c r="K94" i="12" s="1"/>
  <c r="M94" i="12" s="1"/>
  <c r="F95" i="2"/>
  <c r="F95" i="3"/>
  <c r="F95" i="5"/>
  <c r="F95" i="6"/>
  <c r="F95" i="4"/>
  <c r="F95" i="7"/>
  <c r="F95" i="8"/>
  <c r="F95" i="10"/>
  <c r="F95" i="9"/>
  <c r="F95" i="11"/>
  <c r="F95" i="12"/>
  <c r="F96" i="2"/>
  <c r="F96" i="3"/>
  <c r="F96" i="5"/>
  <c r="F96" i="6"/>
  <c r="F96" i="4"/>
  <c r="F96" i="7"/>
  <c r="F96" i="8"/>
  <c r="F96" i="10"/>
  <c r="F96" i="9"/>
  <c r="F96" i="11"/>
  <c r="F96" i="12"/>
  <c r="F97" i="2"/>
  <c r="F97" i="3"/>
  <c r="F97" i="5"/>
  <c r="F97" i="6"/>
  <c r="F97" i="4"/>
  <c r="F97" i="7"/>
  <c r="F97" i="8"/>
  <c r="F97" i="10"/>
  <c r="F97" i="9"/>
  <c r="F97" i="11"/>
  <c r="K97" i="11" s="1"/>
  <c r="AY97" i="13" s="1"/>
  <c r="BE97" i="18" s="1"/>
  <c r="F97" i="12"/>
  <c r="F98" i="2"/>
  <c r="F98" i="3"/>
  <c r="F98" i="5"/>
  <c r="F98" i="6"/>
  <c r="F98" i="4"/>
  <c r="F98" i="7"/>
  <c r="F98" i="8"/>
  <c r="F98" i="10"/>
  <c r="F98" i="9"/>
  <c r="F98" i="11"/>
  <c r="F98" i="12"/>
  <c r="K98" i="12" s="1"/>
  <c r="F99" i="2"/>
  <c r="F99" i="3"/>
  <c r="F99" i="5"/>
  <c r="F99" i="6"/>
  <c r="F99" i="4"/>
  <c r="F99" i="7"/>
  <c r="F99" i="8"/>
  <c r="F99" i="10"/>
  <c r="F99" i="9"/>
  <c r="F99" i="11"/>
  <c r="F99" i="12"/>
  <c r="F100" i="2"/>
  <c r="F100" i="3"/>
  <c r="F100" i="5"/>
  <c r="F100" i="6"/>
  <c r="F100" i="4"/>
  <c r="F100" i="7"/>
  <c r="F100" i="8"/>
  <c r="F100" i="10"/>
  <c r="K100" i="10" s="1"/>
  <c r="F100" i="9"/>
  <c r="K100" i="9" s="1"/>
  <c r="F100" i="11"/>
  <c r="F100" i="12"/>
  <c r="F101" i="2"/>
  <c r="F101" i="3"/>
  <c r="F101" i="5"/>
  <c r="F101" i="6"/>
  <c r="F101" i="4"/>
  <c r="F101" i="7"/>
  <c r="F101" i="8"/>
  <c r="F101" i="10"/>
  <c r="F101" i="9"/>
  <c r="K101" i="9" s="1"/>
  <c r="AT101" i="13" s="1"/>
  <c r="AZ101" i="18" s="1"/>
  <c r="F101" i="11"/>
  <c r="F101" i="12"/>
  <c r="F102" i="2"/>
  <c r="F102" i="3"/>
  <c r="F102" i="5"/>
  <c r="F102" i="6"/>
  <c r="F102" i="4"/>
  <c r="F102" i="7"/>
  <c r="F102" i="8"/>
  <c r="F102" i="10"/>
  <c r="F102" i="9"/>
  <c r="F102" i="11"/>
  <c r="F102" i="12"/>
  <c r="F103" i="2"/>
  <c r="F103" i="3"/>
  <c r="F103" i="5"/>
  <c r="F103" i="6"/>
  <c r="F103" i="4"/>
  <c r="F103" i="7"/>
  <c r="F103" i="8"/>
  <c r="F103" i="10"/>
  <c r="K103" i="10" s="1"/>
  <c r="F103" i="9"/>
  <c r="F103" i="11"/>
  <c r="F103" i="12"/>
  <c r="K103" i="12" s="1"/>
  <c r="BD103" i="13" s="1"/>
  <c r="BJ103" i="18" s="1"/>
  <c r="F104" i="2"/>
  <c r="F104" i="3"/>
  <c r="F104" i="5"/>
  <c r="F104" i="6"/>
  <c r="F104" i="4"/>
  <c r="G104" i="14" s="1"/>
  <c r="F104" i="7"/>
  <c r="F104" i="8"/>
  <c r="F104" i="10"/>
  <c r="K104" i="10" s="1"/>
  <c r="AO104" i="13" s="1"/>
  <c r="F104" i="9"/>
  <c r="K104" i="9" s="1"/>
  <c r="F104" i="11"/>
  <c r="F104" i="12"/>
  <c r="B50" i="17"/>
  <c r="B51" i="17"/>
  <c r="B52" i="17"/>
  <c r="B53" i="17"/>
  <c r="B54" i="17"/>
  <c r="G54" i="17" s="1"/>
  <c r="H54" i="17" s="1"/>
  <c r="B55" i="17"/>
  <c r="B56" i="17"/>
  <c r="B57" i="17"/>
  <c r="B58" i="17"/>
  <c r="G58" i="17" s="1"/>
  <c r="H58" i="17" s="1"/>
  <c r="B59" i="17"/>
  <c r="B60" i="17"/>
  <c r="B61" i="17"/>
  <c r="B62" i="17"/>
  <c r="B63" i="17"/>
  <c r="B64" i="17"/>
  <c r="B65" i="17"/>
  <c r="B66" i="17"/>
  <c r="B67" i="17"/>
  <c r="B68" i="17"/>
  <c r="B69" i="17"/>
  <c r="B70" i="17"/>
  <c r="G70" i="17" s="1"/>
  <c r="H70" i="17" s="1"/>
  <c r="B71" i="17"/>
  <c r="B72" i="17"/>
  <c r="B73" i="17"/>
  <c r="B74" i="17"/>
  <c r="B75" i="17"/>
  <c r="B76" i="17"/>
  <c r="B77" i="17"/>
  <c r="B78" i="17"/>
  <c r="G78" i="17" s="1"/>
  <c r="H78" i="17" s="1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4" i="17"/>
  <c r="L4" i="2"/>
  <c r="L4" i="3"/>
  <c r="L4" i="4"/>
  <c r="L4" i="5"/>
  <c r="L4" i="6"/>
  <c r="L4" i="7"/>
  <c r="L4" i="8"/>
  <c r="L4" i="10"/>
  <c r="L4" i="9"/>
  <c r="L4" i="11"/>
  <c r="L4" i="12"/>
  <c r="F4" i="2"/>
  <c r="F4" i="3"/>
  <c r="F4" i="5"/>
  <c r="K4" i="5" s="1"/>
  <c r="F4" i="6"/>
  <c r="F4" i="4"/>
  <c r="F4" i="7"/>
  <c r="F4" i="8"/>
  <c r="K4" i="8" s="1"/>
  <c r="P4" i="8" s="1"/>
  <c r="F4" i="9"/>
  <c r="F4" i="11"/>
  <c r="F4" i="12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G25" i="17" s="1"/>
  <c r="H25" i="17" s="1"/>
  <c r="B26" i="17"/>
  <c r="B27" i="17"/>
  <c r="B28" i="17"/>
  <c r="B29" i="17"/>
  <c r="G29" i="17" s="1"/>
  <c r="H29" i="17" s="1"/>
  <c r="B30" i="17"/>
  <c r="B31" i="17"/>
  <c r="B32" i="17"/>
  <c r="B33" i="17"/>
  <c r="B34" i="17"/>
  <c r="B35" i="17"/>
  <c r="B36" i="17"/>
  <c r="B37" i="17"/>
  <c r="B38" i="17"/>
  <c r="B39" i="17"/>
  <c r="G39" i="17" s="1"/>
  <c r="H39" i="17" s="1"/>
  <c r="B40" i="17"/>
  <c r="B41" i="17"/>
  <c r="B42" i="17"/>
  <c r="B43" i="17"/>
  <c r="B44" i="17"/>
  <c r="B45" i="17"/>
  <c r="B46" i="17"/>
  <c r="B47" i="17"/>
  <c r="B48" i="17"/>
  <c r="B49" i="17"/>
  <c r="C4" i="2"/>
  <c r="C4" i="3"/>
  <c r="C4" i="5"/>
  <c r="C4" i="6"/>
  <c r="C4" i="4"/>
  <c r="C4" i="7"/>
  <c r="C4" i="8"/>
  <c r="C4" i="9"/>
  <c r="H4" i="9" s="1"/>
  <c r="AQ4" i="13" s="1"/>
  <c r="AW4" i="18" s="1"/>
  <c r="C4" i="11"/>
  <c r="C4" i="12"/>
  <c r="I50" i="16"/>
  <c r="C51" i="16"/>
  <c r="I74" i="16"/>
  <c r="C6" i="16"/>
  <c r="I12" i="16"/>
  <c r="I18" i="16"/>
  <c r="I21" i="16"/>
  <c r="C22" i="16"/>
  <c r="C25" i="16"/>
  <c r="I30" i="16"/>
  <c r="C31" i="16"/>
  <c r="I34" i="16"/>
  <c r="I36" i="16"/>
  <c r="C37" i="16"/>
  <c r="C40" i="16"/>
  <c r="I40" i="16"/>
  <c r="I48" i="16"/>
  <c r="I49" i="16"/>
  <c r="B104" i="2"/>
  <c r="B104" i="3"/>
  <c r="B104" i="5"/>
  <c r="B104" i="6"/>
  <c r="B104" i="4"/>
  <c r="B104" i="7"/>
  <c r="B104" i="8"/>
  <c r="B104" i="10"/>
  <c r="G104" i="10" s="1"/>
  <c r="AK104" i="13" s="1"/>
  <c r="AQ104" i="18" s="1"/>
  <c r="B104" i="9"/>
  <c r="G104" i="9" s="1"/>
  <c r="B104" i="11"/>
  <c r="B104" i="12"/>
  <c r="B103" i="2"/>
  <c r="B103" i="3"/>
  <c r="B103" i="5"/>
  <c r="B103" i="6"/>
  <c r="B103" i="4"/>
  <c r="B103" i="7"/>
  <c r="B103" i="8"/>
  <c r="B103" i="10"/>
  <c r="G103" i="10" s="1"/>
  <c r="B103" i="9"/>
  <c r="B103" i="11"/>
  <c r="B103" i="12"/>
  <c r="B102" i="2"/>
  <c r="B102" i="3"/>
  <c r="B102" i="5"/>
  <c r="B102" i="6"/>
  <c r="B102" i="4"/>
  <c r="B102" i="7"/>
  <c r="B102" i="8"/>
  <c r="B102" i="10"/>
  <c r="B102" i="9"/>
  <c r="B102" i="11"/>
  <c r="B102" i="12"/>
  <c r="B101" i="2"/>
  <c r="B101" i="3"/>
  <c r="B101" i="5"/>
  <c r="B101" i="6"/>
  <c r="B101" i="4"/>
  <c r="B101" i="7"/>
  <c r="B101" i="8"/>
  <c r="G101" i="8" s="1"/>
  <c r="B101" i="10"/>
  <c r="B101" i="9"/>
  <c r="B101" i="11"/>
  <c r="G101" i="11" s="1"/>
  <c r="B101" i="12"/>
  <c r="G101" i="12" s="1"/>
  <c r="B100" i="2"/>
  <c r="B100" i="3"/>
  <c r="B100" i="5"/>
  <c r="B100" i="6"/>
  <c r="B100" i="4"/>
  <c r="B100" i="7"/>
  <c r="B100" i="8"/>
  <c r="B100" i="10"/>
  <c r="G100" i="10" s="1"/>
  <c r="B100" i="9"/>
  <c r="G100" i="9" s="1"/>
  <c r="B100" i="11"/>
  <c r="B100" i="12"/>
  <c r="B99" i="2"/>
  <c r="B99" i="3"/>
  <c r="B99" i="5"/>
  <c r="B99" i="6"/>
  <c r="B99" i="4"/>
  <c r="B99" i="7"/>
  <c r="B99" i="8"/>
  <c r="B99" i="10"/>
  <c r="G99" i="10" s="1"/>
  <c r="B99" i="9"/>
  <c r="B99" i="11"/>
  <c r="B99" i="12"/>
  <c r="B98" i="2"/>
  <c r="B98" i="3"/>
  <c r="B98" i="5"/>
  <c r="B98" i="6"/>
  <c r="B98" i="4"/>
  <c r="B98" i="7"/>
  <c r="B98" i="8"/>
  <c r="B98" i="10"/>
  <c r="B98" i="9"/>
  <c r="B98" i="11"/>
  <c r="B98" i="12"/>
  <c r="B97" i="2"/>
  <c r="B97" i="3"/>
  <c r="B97" i="5"/>
  <c r="B97" i="6"/>
  <c r="B97" i="4"/>
  <c r="B97" i="7"/>
  <c r="B97" i="8"/>
  <c r="B97" i="10"/>
  <c r="B97" i="9"/>
  <c r="B97" i="11"/>
  <c r="G97" i="11" s="1"/>
  <c r="B97" i="12"/>
  <c r="B96" i="2"/>
  <c r="B96" i="3"/>
  <c r="B96" i="5"/>
  <c r="B96" i="6"/>
  <c r="B96" i="4"/>
  <c r="B96" i="7"/>
  <c r="B96" i="8"/>
  <c r="B96" i="10"/>
  <c r="G96" i="10" s="1"/>
  <c r="B96" i="9"/>
  <c r="G96" i="9" s="1"/>
  <c r="B96" i="11"/>
  <c r="B96" i="12"/>
  <c r="B95" i="2"/>
  <c r="B95" i="3"/>
  <c r="B95" i="5"/>
  <c r="B95" i="6"/>
  <c r="B95" i="4"/>
  <c r="B95" i="7"/>
  <c r="B95" i="8"/>
  <c r="B95" i="10"/>
  <c r="B95" i="9"/>
  <c r="G95" i="9" s="1"/>
  <c r="B95" i="11"/>
  <c r="B95" i="12"/>
  <c r="B94" i="2"/>
  <c r="B94" i="3"/>
  <c r="B94" i="5"/>
  <c r="B94" i="6"/>
  <c r="B94" i="4"/>
  <c r="B94" i="7"/>
  <c r="B94" i="8"/>
  <c r="B94" i="10"/>
  <c r="G94" i="10" s="1"/>
  <c r="B94" i="9"/>
  <c r="B94" i="11"/>
  <c r="B94" i="12"/>
  <c r="B93" i="2"/>
  <c r="B93" i="3"/>
  <c r="B93" i="5"/>
  <c r="B93" i="6"/>
  <c r="B93" i="4"/>
  <c r="B93" i="7"/>
  <c r="B93" i="8"/>
  <c r="B93" i="10"/>
  <c r="B93" i="9"/>
  <c r="G93" i="9" s="1"/>
  <c r="B93" i="11"/>
  <c r="B93" i="12"/>
  <c r="B92" i="2"/>
  <c r="B92" i="3"/>
  <c r="B92" i="5"/>
  <c r="B92" i="6"/>
  <c r="B92" i="4"/>
  <c r="B92" i="7"/>
  <c r="B92" i="8"/>
  <c r="B92" i="10"/>
  <c r="G92" i="10" s="1"/>
  <c r="B92" i="9"/>
  <c r="G92" i="9" s="1"/>
  <c r="B92" i="11"/>
  <c r="B92" i="12"/>
  <c r="B91" i="2"/>
  <c r="B91" i="3"/>
  <c r="B91" i="5"/>
  <c r="B91" i="6"/>
  <c r="B91" i="4"/>
  <c r="B91" i="7"/>
  <c r="B91" i="8"/>
  <c r="B91" i="10"/>
  <c r="B91" i="9"/>
  <c r="B91" i="11"/>
  <c r="B91" i="12"/>
  <c r="B90" i="2"/>
  <c r="B90" i="3"/>
  <c r="B90" i="5"/>
  <c r="B90" i="6"/>
  <c r="B90" i="4"/>
  <c r="B90" i="7"/>
  <c r="B90" i="8"/>
  <c r="B90" i="10"/>
  <c r="G90" i="10" s="1"/>
  <c r="AK90" i="13" s="1"/>
  <c r="B90" i="9"/>
  <c r="B90" i="11"/>
  <c r="B90" i="12"/>
  <c r="B89" i="2"/>
  <c r="B89" i="3"/>
  <c r="B89" i="5"/>
  <c r="B89" i="6"/>
  <c r="B89" i="4"/>
  <c r="B89" i="7"/>
  <c r="B89" i="8"/>
  <c r="B89" i="10"/>
  <c r="G89" i="10" s="1"/>
  <c r="B89" i="9"/>
  <c r="B89" i="11"/>
  <c r="B89" i="12"/>
  <c r="B88" i="2"/>
  <c r="B88" i="3"/>
  <c r="B88" i="5"/>
  <c r="B88" i="6"/>
  <c r="B88" i="4"/>
  <c r="B88" i="7"/>
  <c r="B88" i="8"/>
  <c r="B88" i="10"/>
  <c r="G88" i="10" s="1"/>
  <c r="B88" i="9"/>
  <c r="G88" i="9" s="1"/>
  <c r="B88" i="11"/>
  <c r="B88" i="12"/>
  <c r="B87" i="2"/>
  <c r="B87" i="3"/>
  <c r="B87" i="5"/>
  <c r="B87" i="6"/>
  <c r="B87" i="4"/>
  <c r="B87" i="7"/>
  <c r="B87" i="8"/>
  <c r="B87" i="10"/>
  <c r="B87" i="9"/>
  <c r="B87" i="11"/>
  <c r="B87" i="12"/>
  <c r="B86" i="2"/>
  <c r="B86" i="3"/>
  <c r="B86" i="5"/>
  <c r="B86" i="6"/>
  <c r="B86" i="4"/>
  <c r="B86" i="7"/>
  <c r="B86" i="8"/>
  <c r="B86" i="10"/>
  <c r="G86" i="10" s="1"/>
  <c r="B86" i="9"/>
  <c r="G86" i="9" s="1"/>
  <c r="B86" i="11"/>
  <c r="G86" i="11" s="1"/>
  <c r="B86" i="12"/>
  <c r="B85" i="2"/>
  <c r="B85" i="3"/>
  <c r="B85" i="5"/>
  <c r="B85" i="6"/>
  <c r="B85" i="4"/>
  <c r="B85" i="7"/>
  <c r="B85" i="8"/>
  <c r="B85" i="10"/>
  <c r="G85" i="10" s="1"/>
  <c r="B85" i="9"/>
  <c r="B85" i="11"/>
  <c r="G85" i="11" s="1"/>
  <c r="B85" i="12"/>
  <c r="B84" i="2"/>
  <c r="B84" i="3"/>
  <c r="B84" i="5"/>
  <c r="B84" i="6"/>
  <c r="B84" i="4"/>
  <c r="B84" i="7"/>
  <c r="B84" i="8"/>
  <c r="B84" i="10"/>
  <c r="G84" i="10" s="1"/>
  <c r="B84" i="9"/>
  <c r="G84" i="9" s="1"/>
  <c r="B84" i="11"/>
  <c r="B84" i="12"/>
  <c r="B83" i="2"/>
  <c r="B83" i="3"/>
  <c r="B83" i="5"/>
  <c r="B83" i="6"/>
  <c r="B83" i="4"/>
  <c r="B83" i="7"/>
  <c r="B83" i="8"/>
  <c r="B83" i="10"/>
  <c r="B83" i="9"/>
  <c r="G83" i="9" s="1"/>
  <c r="AP83" i="13" s="1"/>
  <c r="B83" i="11"/>
  <c r="B83" i="12"/>
  <c r="B82" i="2"/>
  <c r="B82" i="3"/>
  <c r="B82" i="5"/>
  <c r="B82" i="6"/>
  <c r="B82" i="4"/>
  <c r="B82" i="7"/>
  <c r="B82" i="8"/>
  <c r="B82" i="10"/>
  <c r="G82" i="10" s="1"/>
  <c r="B82" i="9"/>
  <c r="B82" i="11"/>
  <c r="G82" i="11" s="1"/>
  <c r="AU82" i="13" s="1"/>
  <c r="B82" i="12"/>
  <c r="B81" i="2"/>
  <c r="B81" i="3"/>
  <c r="B81" i="5"/>
  <c r="B81" i="6"/>
  <c r="B81" i="4"/>
  <c r="B81" i="7"/>
  <c r="B81" i="8"/>
  <c r="B81" i="10"/>
  <c r="B81" i="9"/>
  <c r="B81" i="11"/>
  <c r="B81" i="12"/>
  <c r="B80" i="2"/>
  <c r="B80" i="3"/>
  <c r="B80" i="5"/>
  <c r="B80" i="6"/>
  <c r="B80" i="4"/>
  <c r="B80" i="7"/>
  <c r="B80" i="8"/>
  <c r="B80" i="10"/>
  <c r="G80" i="10" s="1"/>
  <c r="B80" i="9"/>
  <c r="G80" i="9" s="1"/>
  <c r="B80" i="11"/>
  <c r="B80" i="12"/>
  <c r="B79" i="2"/>
  <c r="B79" i="3"/>
  <c r="B79" i="5"/>
  <c r="B79" i="6"/>
  <c r="B79" i="4"/>
  <c r="B79" i="7"/>
  <c r="B79" i="8"/>
  <c r="B79" i="10"/>
  <c r="G79" i="10" s="1"/>
  <c r="B79" i="9"/>
  <c r="G79" i="9" s="1"/>
  <c r="AP79" i="13" s="1"/>
  <c r="AV79" i="18" s="1"/>
  <c r="B79" i="11"/>
  <c r="B79" i="12"/>
  <c r="B78" i="2"/>
  <c r="B78" i="3"/>
  <c r="B78" i="5"/>
  <c r="B78" i="6"/>
  <c r="B78" i="4"/>
  <c r="B78" i="7"/>
  <c r="B78" i="8"/>
  <c r="B78" i="10"/>
  <c r="B78" i="9"/>
  <c r="B78" i="11"/>
  <c r="G78" i="11" s="1"/>
  <c r="B78" i="12"/>
  <c r="B77" i="2"/>
  <c r="B77" i="3"/>
  <c r="B77" i="5"/>
  <c r="B77" i="6"/>
  <c r="B77" i="4"/>
  <c r="B77" i="7"/>
  <c r="B77" i="8"/>
  <c r="B77" i="10"/>
  <c r="G77" i="10" s="1"/>
  <c r="B77" i="9"/>
  <c r="G77" i="9" s="1"/>
  <c r="B77" i="11"/>
  <c r="B77" i="12"/>
  <c r="G77" i="12" s="1"/>
  <c r="B76" i="2"/>
  <c r="B76" i="3"/>
  <c r="B76" i="5"/>
  <c r="B76" i="6"/>
  <c r="B76" i="4"/>
  <c r="B76" i="7"/>
  <c r="B76" i="8"/>
  <c r="B76" i="10"/>
  <c r="G76" i="10" s="1"/>
  <c r="B76" i="9"/>
  <c r="G76" i="9" s="1"/>
  <c r="B76" i="11"/>
  <c r="B76" i="12"/>
  <c r="B75" i="2"/>
  <c r="B75" i="3"/>
  <c r="B75" i="5"/>
  <c r="B75" i="6"/>
  <c r="B75" i="4"/>
  <c r="B75" i="7"/>
  <c r="B75" i="8"/>
  <c r="B75" i="10"/>
  <c r="G75" i="10" s="1"/>
  <c r="B75" i="9"/>
  <c r="B75" i="11"/>
  <c r="B75" i="12"/>
  <c r="B74" i="2"/>
  <c r="B74" i="3"/>
  <c r="B74" i="5"/>
  <c r="B74" i="6"/>
  <c r="B74" i="4"/>
  <c r="B74" i="7"/>
  <c r="B74" i="8"/>
  <c r="B74" i="10"/>
  <c r="G74" i="10" s="1"/>
  <c r="B74" i="9"/>
  <c r="B74" i="11"/>
  <c r="G74" i="11" s="1"/>
  <c r="B74" i="12"/>
  <c r="B73" i="2"/>
  <c r="B73" i="3"/>
  <c r="B73" i="5"/>
  <c r="B73" i="6"/>
  <c r="B73" i="4"/>
  <c r="B73" i="7"/>
  <c r="B73" i="8"/>
  <c r="B73" i="10"/>
  <c r="G73" i="10" s="1"/>
  <c r="B73" i="9"/>
  <c r="B73" i="11"/>
  <c r="G73" i="11" s="1"/>
  <c r="B73" i="12"/>
  <c r="G73" i="12" s="1"/>
  <c r="AZ73" i="13" s="1"/>
  <c r="BF73" i="18" s="1"/>
  <c r="B72" i="2"/>
  <c r="B72" i="3"/>
  <c r="B72" i="5"/>
  <c r="B72" i="6"/>
  <c r="B72" i="4"/>
  <c r="B72" i="7"/>
  <c r="B72" i="8"/>
  <c r="B72" i="10"/>
  <c r="G72" i="10" s="1"/>
  <c r="B72" i="9"/>
  <c r="G72" i="9" s="1"/>
  <c r="B72" i="11"/>
  <c r="B72" i="12"/>
  <c r="B71" i="2"/>
  <c r="B71" i="3"/>
  <c r="B71" i="5"/>
  <c r="B71" i="6"/>
  <c r="B71" i="4"/>
  <c r="B71" i="7"/>
  <c r="B71" i="8"/>
  <c r="B71" i="10"/>
  <c r="G71" i="10" s="1"/>
  <c r="B71" i="9"/>
  <c r="B71" i="11"/>
  <c r="B71" i="12"/>
  <c r="B70" i="2"/>
  <c r="B70" i="3"/>
  <c r="B70" i="5"/>
  <c r="B70" i="6"/>
  <c r="B70" i="4"/>
  <c r="B70" i="7"/>
  <c r="B70" i="8"/>
  <c r="B70" i="10"/>
  <c r="G70" i="10" s="1"/>
  <c r="B70" i="9"/>
  <c r="G70" i="9" s="1"/>
  <c r="B70" i="11"/>
  <c r="G70" i="11" s="1"/>
  <c r="B70" i="12"/>
  <c r="B69" i="2"/>
  <c r="B69" i="3"/>
  <c r="B69" i="5"/>
  <c r="B69" i="6"/>
  <c r="B69" i="4"/>
  <c r="B69" i="7"/>
  <c r="B69" i="8"/>
  <c r="B69" i="10"/>
  <c r="G69" i="10" s="1"/>
  <c r="B69" i="9"/>
  <c r="B69" i="11"/>
  <c r="B69" i="12"/>
  <c r="G69" i="12" s="1"/>
  <c r="B68" i="2"/>
  <c r="B68" i="3"/>
  <c r="B68" i="5"/>
  <c r="B68" i="6"/>
  <c r="B68" i="4"/>
  <c r="B68" i="7"/>
  <c r="B68" i="8"/>
  <c r="B68" i="10"/>
  <c r="G68" i="10" s="1"/>
  <c r="B68" i="9"/>
  <c r="G68" i="9" s="1"/>
  <c r="B68" i="11"/>
  <c r="B68" i="12"/>
  <c r="B67" i="2"/>
  <c r="B67" i="3"/>
  <c r="B67" i="5"/>
  <c r="B67" i="6"/>
  <c r="B67" i="4"/>
  <c r="B67" i="7"/>
  <c r="B67" i="8"/>
  <c r="B67" i="10"/>
  <c r="G67" i="10" s="1"/>
  <c r="B67" i="9"/>
  <c r="G67" i="9" s="1"/>
  <c r="B67" i="11"/>
  <c r="B67" i="12"/>
  <c r="B66" i="2"/>
  <c r="B66" i="3"/>
  <c r="B66" i="5"/>
  <c r="B66" i="6"/>
  <c r="B66" i="4"/>
  <c r="B66" i="7"/>
  <c r="B66" i="8"/>
  <c r="B66" i="10"/>
  <c r="G66" i="10" s="1"/>
  <c r="B66" i="9"/>
  <c r="B66" i="11"/>
  <c r="G66" i="11" s="1"/>
  <c r="B66" i="12"/>
  <c r="B65" i="2"/>
  <c r="B65" i="3"/>
  <c r="B65" i="5"/>
  <c r="B65" i="6"/>
  <c r="B65" i="4"/>
  <c r="B65" i="7"/>
  <c r="B65" i="8"/>
  <c r="B65" i="10"/>
  <c r="G65" i="10" s="1"/>
  <c r="B65" i="9"/>
  <c r="B65" i="11"/>
  <c r="B65" i="12"/>
  <c r="B64" i="2"/>
  <c r="B64" i="3"/>
  <c r="B64" i="5"/>
  <c r="B64" i="6"/>
  <c r="B64" i="4"/>
  <c r="B64" i="7"/>
  <c r="B64" i="8"/>
  <c r="B64" i="10"/>
  <c r="G64" i="10" s="1"/>
  <c r="B64" i="9"/>
  <c r="G64" i="9" s="1"/>
  <c r="B64" i="11"/>
  <c r="B64" i="12"/>
  <c r="B63" i="2"/>
  <c r="B63" i="3"/>
  <c r="B63" i="5"/>
  <c r="B63" i="6"/>
  <c r="B63" i="4"/>
  <c r="B63" i="7"/>
  <c r="B63" i="8"/>
  <c r="B63" i="10"/>
  <c r="B63" i="9"/>
  <c r="G63" i="9" s="1"/>
  <c r="AP63" i="13" s="1"/>
  <c r="AV63" i="18" s="1"/>
  <c r="B63" i="11"/>
  <c r="B63" i="12"/>
  <c r="G63" i="12" s="1"/>
  <c r="B62" i="2"/>
  <c r="B62" i="3"/>
  <c r="B62" i="5"/>
  <c r="B62" i="6"/>
  <c r="B62" i="4"/>
  <c r="B62" i="7"/>
  <c r="B62" i="8"/>
  <c r="B62" i="10"/>
  <c r="B62" i="9"/>
  <c r="B62" i="11"/>
  <c r="G62" i="11" s="1"/>
  <c r="AU62" i="13" s="1"/>
  <c r="B62" i="12"/>
  <c r="G62" i="12" s="1"/>
  <c r="AZ62" i="13" s="1"/>
  <c r="BF62" i="18" s="1"/>
  <c r="B61" i="2"/>
  <c r="B61" i="3"/>
  <c r="B61" i="5"/>
  <c r="B61" i="6"/>
  <c r="B61" i="4"/>
  <c r="B61" i="7"/>
  <c r="B61" i="8"/>
  <c r="G61" i="8" s="1"/>
  <c r="B61" i="10"/>
  <c r="B61" i="9"/>
  <c r="B61" i="11"/>
  <c r="G61" i="11" s="1"/>
  <c r="B61" i="12"/>
  <c r="G61" i="12" s="1"/>
  <c r="B60" i="2"/>
  <c r="B60" i="3"/>
  <c r="B60" i="5"/>
  <c r="B60" i="6"/>
  <c r="B60" i="4"/>
  <c r="B60" i="7"/>
  <c r="B60" i="8"/>
  <c r="B60" i="10"/>
  <c r="G60" i="10" s="1"/>
  <c r="B60" i="9"/>
  <c r="B60" i="11"/>
  <c r="G60" i="11" s="1"/>
  <c r="B60" i="12"/>
  <c r="G60" i="12" s="1"/>
  <c r="B59" i="2"/>
  <c r="B59" i="3"/>
  <c r="B59" i="5"/>
  <c r="B59" i="6"/>
  <c r="B59" i="4"/>
  <c r="B59" i="7"/>
  <c r="B59" i="8"/>
  <c r="B59" i="10"/>
  <c r="G59" i="10" s="1"/>
  <c r="B59" i="9"/>
  <c r="G59" i="9" s="1"/>
  <c r="AP59" i="13" s="1"/>
  <c r="AV59" i="18" s="1"/>
  <c r="B59" i="11"/>
  <c r="B59" i="12"/>
  <c r="B58" i="2"/>
  <c r="B58" i="3"/>
  <c r="B58" i="5"/>
  <c r="B58" i="6"/>
  <c r="B58" i="4"/>
  <c r="B58" i="7"/>
  <c r="B58" i="8"/>
  <c r="B58" i="10"/>
  <c r="G58" i="10" s="1"/>
  <c r="B58" i="9"/>
  <c r="B58" i="11"/>
  <c r="B58" i="12"/>
  <c r="G58" i="12" s="1"/>
  <c r="B57" i="2"/>
  <c r="B57" i="3"/>
  <c r="B57" i="5"/>
  <c r="B57" i="6"/>
  <c r="B57" i="4"/>
  <c r="B57" i="7"/>
  <c r="B57" i="8"/>
  <c r="B57" i="10"/>
  <c r="G57" i="10" s="1"/>
  <c r="B57" i="9"/>
  <c r="B57" i="11"/>
  <c r="B57" i="12"/>
  <c r="G57" i="12" s="1"/>
  <c r="B56" i="2"/>
  <c r="B56" i="3"/>
  <c r="B56" i="5"/>
  <c r="B56" i="6"/>
  <c r="B56" i="4"/>
  <c r="B56" i="7"/>
  <c r="B56" i="8"/>
  <c r="B56" i="10"/>
  <c r="G56" i="10" s="1"/>
  <c r="B56" i="9"/>
  <c r="B56" i="11"/>
  <c r="B56" i="12"/>
  <c r="G56" i="12" s="1"/>
  <c r="B55" i="2"/>
  <c r="B55" i="3"/>
  <c r="B55" i="5"/>
  <c r="B55" i="6"/>
  <c r="B55" i="4"/>
  <c r="B55" i="7"/>
  <c r="B55" i="8"/>
  <c r="B55" i="10"/>
  <c r="G55" i="10" s="1"/>
  <c r="B55" i="9"/>
  <c r="B55" i="11"/>
  <c r="B55" i="12"/>
  <c r="G55" i="12" s="1"/>
  <c r="B54" i="2"/>
  <c r="B54" i="3"/>
  <c r="B54" i="5"/>
  <c r="B54" i="6"/>
  <c r="B54" i="4"/>
  <c r="B54" i="7"/>
  <c r="B54" i="8"/>
  <c r="B54" i="10"/>
  <c r="G54" i="10" s="1"/>
  <c r="B54" i="9"/>
  <c r="B54" i="11"/>
  <c r="G54" i="11" s="1"/>
  <c r="B54" i="12"/>
  <c r="B53" i="2"/>
  <c r="B53" i="3"/>
  <c r="B53" i="5"/>
  <c r="B53" i="6"/>
  <c r="B53" i="4"/>
  <c r="B53" i="7"/>
  <c r="B53" i="8"/>
  <c r="B53" i="10"/>
  <c r="G53" i="10" s="1"/>
  <c r="B53" i="9"/>
  <c r="B53" i="11"/>
  <c r="B53" i="12"/>
  <c r="G53" i="12" s="1"/>
  <c r="B52" i="2"/>
  <c r="B52" i="3"/>
  <c r="B52" i="5"/>
  <c r="B52" i="6"/>
  <c r="B52" i="4"/>
  <c r="B52" i="7"/>
  <c r="B52" i="8"/>
  <c r="B52" i="10"/>
  <c r="G52" i="10" s="1"/>
  <c r="B52" i="9"/>
  <c r="B52" i="11"/>
  <c r="B52" i="12"/>
  <c r="G52" i="12" s="1"/>
  <c r="B51" i="2"/>
  <c r="B51" i="3"/>
  <c r="B51" i="5"/>
  <c r="B51" i="6"/>
  <c r="B51" i="4"/>
  <c r="B51" i="7"/>
  <c r="B51" i="8"/>
  <c r="B51" i="10"/>
  <c r="B51" i="9"/>
  <c r="B51" i="11"/>
  <c r="B51" i="12"/>
  <c r="G51" i="12" s="1"/>
  <c r="B50" i="2"/>
  <c r="B50" i="3"/>
  <c r="B50" i="5"/>
  <c r="B50" i="6"/>
  <c r="B50" i="4"/>
  <c r="B50" i="7"/>
  <c r="B50" i="8"/>
  <c r="B50" i="10"/>
  <c r="B50" i="9"/>
  <c r="B50" i="11"/>
  <c r="B50" i="12"/>
  <c r="G50" i="12" s="1"/>
  <c r="B49" i="2"/>
  <c r="B49" i="3"/>
  <c r="B49" i="5"/>
  <c r="B49" i="6"/>
  <c r="B49" i="4"/>
  <c r="B49" i="7"/>
  <c r="B49" i="8"/>
  <c r="B49" i="10"/>
  <c r="B49" i="9"/>
  <c r="B49" i="11"/>
  <c r="G49" i="11" s="1"/>
  <c r="B49" i="12"/>
  <c r="B48" i="2"/>
  <c r="B48" i="3"/>
  <c r="B48" i="5"/>
  <c r="B48" i="6"/>
  <c r="B48" i="4"/>
  <c r="B48" i="7"/>
  <c r="B48" i="8"/>
  <c r="B48" i="10"/>
  <c r="B48" i="9"/>
  <c r="G48" i="9" s="1"/>
  <c r="B48" i="11"/>
  <c r="G48" i="11" s="1"/>
  <c r="B48" i="12"/>
  <c r="B47" i="2"/>
  <c r="B47" i="3"/>
  <c r="B47" i="5"/>
  <c r="B47" i="6"/>
  <c r="B47" i="4"/>
  <c r="B47" i="7"/>
  <c r="B47" i="8"/>
  <c r="B47" i="10"/>
  <c r="B47" i="9"/>
  <c r="B47" i="11"/>
  <c r="B47" i="12"/>
  <c r="G47" i="12" s="1"/>
  <c r="B46" i="2"/>
  <c r="B46" i="3"/>
  <c r="B46" i="5"/>
  <c r="B46" i="6"/>
  <c r="B46" i="4"/>
  <c r="B46" i="7"/>
  <c r="B46" i="8"/>
  <c r="B46" i="10"/>
  <c r="B46" i="9"/>
  <c r="G46" i="9" s="1"/>
  <c r="B46" i="11"/>
  <c r="B46" i="12"/>
  <c r="B45" i="2"/>
  <c r="B45" i="3"/>
  <c r="B45" i="5"/>
  <c r="B45" i="6"/>
  <c r="B45" i="4"/>
  <c r="B45" i="7"/>
  <c r="B45" i="8"/>
  <c r="B45" i="10"/>
  <c r="B45" i="9"/>
  <c r="B45" i="11"/>
  <c r="G45" i="11" s="1"/>
  <c r="B45" i="12"/>
  <c r="G45" i="12" s="1"/>
  <c r="B44" i="2"/>
  <c r="B44" i="3"/>
  <c r="B44" i="5"/>
  <c r="B44" i="6"/>
  <c r="B44" i="4"/>
  <c r="B44" i="7"/>
  <c r="B44" i="8"/>
  <c r="B44" i="10"/>
  <c r="B44" i="9"/>
  <c r="G44" i="9" s="1"/>
  <c r="B44" i="11"/>
  <c r="G44" i="11" s="1"/>
  <c r="B44" i="12"/>
  <c r="B43" i="2"/>
  <c r="B43" i="3"/>
  <c r="B43" i="5"/>
  <c r="B43" i="6"/>
  <c r="B43" i="4"/>
  <c r="B43" i="7"/>
  <c r="B43" i="8"/>
  <c r="B43" i="10"/>
  <c r="B43" i="9"/>
  <c r="G43" i="9" s="1"/>
  <c r="B43" i="11"/>
  <c r="B43" i="12"/>
  <c r="G43" i="12" s="1"/>
  <c r="B42" i="2"/>
  <c r="B42" i="3"/>
  <c r="B42" i="5"/>
  <c r="B42" i="6"/>
  <c r="B42" i="4"/>
  <c r="B42" i="7"/>
  <c r="B42" i="8"/>
  <c r="B42" i="10"/>
  <c r="B42" i="9"/>
  <c r="B42" i="11"/>
  <c r="G42" i="11" s="1"/>
  <c r="B42" i="12"/>
  <c r="B41" i="2"/>
  <c r="B41" i="3"/>
  <c r="B41" i="5"/>
  <c r="B41" i="6"/>
  <c r="B41" i="4"/>
  <c r="B41" i="7"/>
  <c r="B41" i="8"/>
  <c r="B41" i="10"/>
  <c r="B41" i="9"/>
  <c r="G41" i="9" s="1"/>
  <c r="B41" i="11"/>
  <c r="G41" i="11" s="1"/>
  <c r="B41" i="12"/>
  <c r="B40" i="2"/>
  <c r="B40" i="3"/>
  <c r="B40" i="5"/>
  <c r="B40" i="6"/>
  <c r="B40" i="4"/>
  <c r="B40" i="7"/>
  <c r="B40" i="8"/>
  <c r="B40" i="10"/>
  <c r="B40" i="9"/>
  <c r="G40" i="9" s="1"/>
  <c r="B40" i="11"/>
  <c r="G40" i="11" s="1"/>
  <c r="B40" i="12"/>
  <c r="B39" i="2"/>
  <c r="B39" i="3"/>
  <c r="B39" i="5"/>
  <c r="B39" i="6"/>
  <c r="B39" i="4"/>
  <c r="B39" i="7"/>
  <c r="B39" i="8"/>
  <c r="B39" i="10"/>
  <c r="B39" i="9"/>
  <c r="B39" i="11"/>
  <c r="G39" i="11" s="1"/>
  <c r="B39" i="12"/>
  <c r="B38" i="2"/>
  <c r="B38" i="3"/>
  <c r="B38" i="5"/>
  <c r="B38" i="6"/>
  <c r="B38" i="4"/>
  <c r="B38" i="7"/>
  <c r="B38" i="8"/>
  <c r="B38" i="10"/>
  <c r="B38" i="9"/>
  <c r="B38" i="11"/>
  <c r="G38" i="11" s="1"/>
  <c r="B38" i="12"/>
  <c r="G38" i="12" s="1"/>
  <c r="B37" i="2"/>
  <c r="B37" i="3"/>
  <c r="B37" i="5"/>
  <c r="B37" i="6"/>
  <c r="B37" i="4"/>
  <c r="B37" i="7"/>
  <c r="B37" i="8"/>
  <c r="B37" i="10"/>
  <c r="B37" i="9"/>
  <c r="G37" i="9" s="1"/>
  <c r="B37" i="11"/>
  <c r="G37" i="11" s="1"/>
  <c r="B37" i="12"/>
  <c r="G37" i="12" s="1"/>
  <c r="B36" i="2"/>
  <c r="B36" i="3"/>
  <c r="B36" i="5"/>
  <c r="B36" i="6"/>
  <c r="B36" i="4"/>
  <c r="B36" i="7"/>
  <c r="B36" i="8"/>
  <c r="B36" i="10"/>
  <c r="G36" i="10" s="1"/>
  <c r="B36" i="9"/>
  <c r="G36" i="9" s="1"/>
  <c r="B36" i="11"/>
  <c r="B36" i="12"/>
  <c r="B35" i="2"/>
  <c r="B35" i="3"/>
  <c r="B35" i="5"/>
  <c r="B35" i="6"/>
  <c r="B35" i="4"/>
  <c r="B35" i="7"/>
  <c r="B35" i="8"/>
  <c r="B35" i="10"/>
  <c r="G35" i="10" s="1"/>
  <c r="B35" i="9"/>
  <c r="B35" i="11"/>
  <c r="B35" i="12"/>
  <c r="G35" i="12" s="1"/>
  <c r="B34" i="2"/>
  <c r="B34" i="3"/>
  <c r="B34" i="5"/>
  <c r="B34" i="6"/>
  <c r="B34" i="4"/>
  <c r="B34" i="7"/>
  <c r="B34" i="8"/>
  <c r="B34" i="10"/>
  <c r="B34" i="9"/>
  <c r="B34" i="11"/>
  <c r="G34" i="11" s="1"/>
  <c r="AU34" i="13" s="1"/>
  <c r="BA34" i="18" s="1"/>
  <c r="B34" i="12"/>
  <c r="B33" i="2"/>
  <c r="B33" i="3"/>
  <c r="B33" i="5"/>
  <c r="B33" i="6"/>
  <c r="B33" i="4"/>
  <c r="B33" i="7"/>
  <c r="B33" i="8"/>
  <c r="G33" i="8" s="1"/>
  <c r="B33" i="10"/>
  <c r="G33" i="10" s="1"/>
  <c r="B33" i="9"/>
  <c r="B33" i="11"/>
  <c r="B33" i="12"/>
  <c r="G33" i="12" s="1"/>
  <c r="B32" i="2"/>
  <c r="B32" i="3"/>
  <c r="B32" i="5"/>
  <c r="B32" i="6"/>
  <c r="B32" i="4"/>
  <c r="B32" i="7"/>
  <c r="B32" i="8"/>
  <c r="B32" i="10"/>
  <c r="G32" i="10" s="1"/>
  <c r="B32" i="9"/>
  <c r="B32" i="11"/>
  <c r="B32" i="12"/>
  <c r="G32" i="12" s="1"/>
  <c r="B31" i="2"/>
  <c r="B31" i="3"/>
  <c r="B31" i="5"/>
  <c r="B31" i="6"/>
  <c r="B31" i="4"/>
  <c r="B31" i="7"/>
  <c r="B31" i="8"/>
  <c r="B31" i="10"/>
  <c r="B31" i="9"/>
  <c r="B31" i="11"/>
  <c r="B31" i="12"/>
  <c r="G31" i="12" s="1"/>
  <c r="B30" i="2"/>
  <c r="B30" i="3"/>
  <c r="B30" i="5"/>
  <c r="B30" i="6"/>
  <c r="B30" i="4"/>
  <c r="B30" i="7"/>
  <c r="B30" i="8"/>
  <c r="B30" i="10"/>
  <c r="G30" i="10" s="1"/>
  <c r="B30" i="9"/>
  <c r="B30" i="11"/>
  <c r="G30" i="11" s="1"/>
  <c r="B30" i="12"/>
  <c r="B29" i="2"/>
  <c r="B29" i="3"/>
  <c r="B29" i="5"/>
  <c r="B29" i="6"/>
  <c r="B29" i="4"/>
  <c r="B29" i="7"/>
  <c r="B29" i="8"/>
  <c r="B29" i="10"/>
  <c r="B29" i="9"/>
  <c r="B29" i="11"/>
  <c r="B29" i="12"/>
  <c r="G29" i="12" s="1"/>
  <c r="B28" i="2"/>
  <c r="B28" i="3"/>
  <c r="B28" i="5"/>
  <c r="B28" i="6"/>
  <c r="B28" i="4"/>
  <c r="B28" i="7"/>
  <c r="B28" i="8"/>
  <c r="B28" i="10"/>
  <c r="G28" i="10" s="1"/>
  <c r="B28" i="9"/>
  <c r="B28" i="11"/>
  <c r="B28" i="12"/>
  <c r="G28" i="12" s="1"/>
  <c r="B27" i="2"/>
  <c r="B27" i="3"/>
  <c r="B27" i="5"/>
  <c r="B27" i="6"/>
  <c r="B27" i="4"/>
  <c r="B27" i="7"/>
  <c r="B27" i="8"/>
  <c r="B27" i="10"/>
  <c r="B27" i="9"/>
  <c r="B27" i="11"/>
  <c r="B27" i="12"/>
  <c r="G27" i="12" s="1"/>
  <c r="B26" i="2"/>
  <c r="B26" i="3"/>
  <c r="B26" i="5"/>
  <c r="B26" i="6"/>
  <c r="B26" i="4"/>
  <c r="B26" i="7"/>
  <c r="B26" i="8"/>
  <c r="B26" i="10"/>
  <c r="G26" i="10" s="1"/>
  <c r="B26" i="9"/>
  <c r="B26" i="11"/>
  <c r="G26" i="11" s="1"/>
  <c r="B26" i="12"/>
  <c r="B25" i="2"/>
  <c r="B25" i="3"/>
  <c r="B25" i="5"/>
  <c r="B25" i="6"/>
  <c r="B25" i="4"/>
  <c r="B25" i="7"/>
  <c r="B25" i="8"/>
  <c r="B25" i="10"/>
  <c r="B25" i="9"/>
  <c r="B25" i="11"/>
  <c r="B25" i="12"/>
  <c r="G25" i="12" s="1"/>
  <c r="B24" i="2"/>
  <c r="B24" i="3"/>
  <c r="B24" i="5"/>
  <c r="B24" i="6"/>
  <c r="B24" i="4"/>
  <c r="B24" i="7"/>
  <c r="B24" i="8"/>
  <c r="B24" i="10"/>
  <c r="G24" i="10" s="1"/>
  <c r="B24" i="9"/>
  <c r="B24" i="11"/>
  <c r="B24" i="12"/>
  <c r="G24" i="12" s="1"/>
  <c r="B23" i="2"/>
  <c r="B23" i="3"/>
  <c r="B23" i="5"/>
  <c r="B23" i="6"/>
  <c r="B23" i="4"/>
  <c r="B23" i="7"/>
  <c r="B23" i="8"/>
  <c r="B23" i="10"/>
  <c r="B23" i="9"/>
  <c r="G23" i="9" s="1"/>
  <c r="B23" i="11"/>
  <c r="B23" i="12"/>
  <c r="G23" i="12" s="1"/>
  <c r="B22" i="2"/>
  <c r="B22" i="3"/>
  <c r="B22" i="5"/>
  <c r="B22" i="6"/>
  <c r="B22" i="4"/>
  <c r="B22" i="7"/>
  <c r="B22" i="8"/>
  <c r="B22" i="10"/>
  <c r="G22" i="10" s="1"/>
  <c r="B22" i="9"/>
  <c r="B22" i="11"/>
  <c r="G22" i="11" s="1"/>
  <c r="B22" i="12"/>
  <c r="B21" i="2"/>
  <c r="B21" i="3"/>
  <c r="B21" i="5"/>
  <c r="B21" i="6"/>
  <c r="B21" i="4"/>
  <c r="B21" i="7"/>
  <c r="B21" i="8"/>
  <c r="G21" i="8" s="1"/>
  <c r="B21" i="10"/>
  <c r="B21" i="9"/>
  <c r="B21" i="11"/>
  <c r="B21" i="12"/>
  <c r="G21" i="12" s="1"/>
  <c r="B20" i="2"/>
  <c r="B20" i="3"/>
  <c r="B20" i="5"/>
  <c r="B20" i="6"/>
  <c r="B20" i="4"/>
  <c r="B20" i="7"/>
  <c r="B20" i="8"/>
  <c r="B20" i="10"/>
  <c r="G20" i="10" s="1"/>
  <c r="B20" i="9"/>
  <c r="B20" i="11"/>
  <c r="B20" i="12"/>
  <c r="G20" i="12" s="1"/>
  <c r="B19" i="2"/>
  <c r="B19" i="3"/>
  <c r="B19" i="5"/>
  <c r="B19" i="6"/>
  <c r="B19" i="4"/>
  <c r="B19" i="7"/>
  <c r="B19" i="8"/>
  <c r="G19" i="8" s="1"/>
  <c r="B19" i="10"/>
  <c r="B19" i="9"/>
  <c r="B19" i="11"/>
  <c r="B19" i="12"/>
  <c r="G19" i="12" s="1"/>
  <c r="B18" i="2"/>
  <c r="B18" i="3"/>
  <c r="B18" i="5"/>
  <c r="B18" i="6"/>
  <c r="B18" i="4"/>
  <c r="B18" i="7"/>
  <c r="B18" i="8"/>
  <c r="B18" i="10"/>
  <c r="G18" i="10" s="1"/>
  <c r="B18" i="9"/>
  <c r="B18" i="11"/>
  <c r="G18" i="11" s="1"/>
  <c r="B18" i="12"/>
  <c r="G18" i="12" s="1"/>
  <c r="B17" i="2"/>
  <c r="B17" i="3"/>
  <c r="B17" i="5"/>
  <c r="B17" i="6"/>
  <c r="B17" i="4"/>
  <c r="B17" i="7"/>
  <c r="B17" i="8"/>
  <c r="G17" i="8" s="1"/>
  <c r="B17" i="10"/>
  <c r="B17" i="9"/>
  <c r="B17" i="11"/>
  <c r="B17" i="12"/>
  <c r="G17" i="12" s="1"/>
  <c r="B16" i="2"/>
  <c r="B16" i="3"/>
  <c r="B16" i="5"/>
  <c r="B16" i="6"/>
  <c r="B16" i="4"/>
  <c r="B16" i="7"/>
  <c r="B16" i="8"/>
  <c r="B16" i="10"/>
  <c r="G16" i="10" s="1"/>
  <c r="B16" i="9"/>
  <c r="B16" i="11"/>
  <c r="B16" i="12"/>
  <c r="G16" i="12" s="1"/>
  <c r="B15" i="2"/>
  <c r="B15" i="3"/>
  <c r="B15" i="5"/>
  <c r="B15" i="6"/>
  <c r="B15" i="4"/>
  <c r="B15" i="7"/>
  <c r="B15" i="8"/>
  <c r="G15" i="8" s="1"/>
  <c r="B15" i="10"/>
  <c r="B15" i="9"/>
  <c r="B15" i="11"/>
  <c r="B15" i="12"/>
  <c r="G15" i="12" s="1"/>
  <c r="B14" i="2"/>
  <c r="B14" i="3"/>
  <c r="B14" i="5"/>
  <c r="B14" i="6"/>
  <c r="B14" i="4"/>
  <c r="B14" i="7"/>
  <c r="B14" i="8"/>
  <c r="B14" i="10"/>
  <c r="G14" i="10" s="1"/>
  <c r="B14" i="9"/>
  <c r="B14" i="11"/>
  <c r="G14" i="11" s="1"/>
  <c r="B14" i="12"/>
  <c r="B13" i="2"/>
  <c r="B13" i="3"/>
  <c r="B13" i="5"/>
  <c r="B13" i="6"/>
  <c r="B13" i="4"/>
  <c r="B13" i="7"/>
  <c r="B13" i="8"/>
  <c r="G13" i="8" s="1"/>
  <c r="B13" i="10"/>
  <c r="B13" i="9"/>
  <c r="B13" i="11"/>
  <c r="G13" i="11" s="1"/>
  <c r="B13" i="12"/>
  <c r="G13" i="12" s="1"/>
  <c r="B12" i="2"/>
  <c r="B12" i="3"/>
  <c r="B12" i="5"/>
  <c r="B12" i="6"/>
  <c r="B12" i="4"/>
  <c r="B12" i="7"/>
  <c r="B12" i="8"/>
  <c r="B12" i="10"/>
  <c r="G12" i="10" s="1"/>
  <c r="B12" i="9"/>
  <c r="B12" i="11"/>
  <c r="B12" i="12"/>
  <c r="G12" i="12" s="1"/>
  <c r="B11" i="2"/>
  <c r="B11" i="3"/>
  <c r="B11" i="5"/>
  <c r="B11" i="6"/>
  <c r="B11" i="4"/>
  <c r="B11" i="7"/>
  <c r="B11" i="8"/>
  <c r="G11" i="8" s="1"/>
  <c r="B11" i="10"/>
  <c r="B11" i="9"/>
  <c r="B11" i="11"/>
  <c r="G11" i="11" s="1"/>
  <c r="B11" i="12"/>
  <c r="G11" i="12" s="1"/>
  <c r="B10" i="2"/>
  <c r="B10" i="3"/>
  <c r="B10" i="5"/>
  <c r="B10" i="6"/>
  <c r="B10" i="4"/>
  <c r="B10" i="7"/>
  <c r="B10" i="8"/>
  <c r="B10" i="10"/>
  <c r="B10" i="9"/>
  <c r="B10" i="11"/>
  <c r="G10" i="11" s="1"/>
  <c r="B10" i="12"/>
  <c r="G10" i="12" s="1"/>
  <c r="B9" i="2"/>
  <c r="B9" i="3"/>
  <c r="B9" i="5"/>
  <c r="B9" i="6"/>
  <c r="B9" i="4"/>
  <c r="B9" i="7"/>
  <c r="B9" i="8"/>
  <c r="B9" i="10"/>
  <c r="B9" i="9"/>
  <c r="B9" i="11"/>
  <c r="B9" i="12"/>
  <c r="G9" i="12" s="1"/>
  <c r="B8" i="2"/>
  <c r="B8" i="3"/>
  <c r="B8" i="5"/>
  <c r="B8" i="6"/>
  <c r="B8" i="4"/>
  <c r="B8" i="7"/>
  <c r="B8" i="8"/>
  <c r="B8" i="10"/>
  <c r="B8" i="9"/>
  <c r="G8" i="9" s="1"/>
  <c r="B8" i="11"/>
  <c r="B8" i="12"/>
  <c r="B7" i="2"/>
  <c r="B7" i="3"/>
  <c r="B7" i="5"/>
  <c r="B7" i="6"/>
  <c r="B7" i="4"/>
  <c r="B7" i="7"/>
  <c r="B7" i="8"/>
  <c r="B7" i="10"/>
  <c r="B7" i="9"/>
  <c r="G7" i="9" s="1"/>
  <c r="B7" i="11"/>
  <c r="G7" i="11" s="1"/>
  <c r="B7" i="12"/>
  <c r="G7" i="12" s="1"/>
  <c r="B6" i="2"/>
  <c r="B6" i="3"/>
  <c r="B6" i="5"/>
  <c r="B6" i="6"/>
  <c r="B6" i="4"/>
  <c r="B6" i="7"/>
  <c r="B6" i="8"/>
  <c r="B6" i="10"/>
  <c r="B6" i="9"/>
  <c r="G6" i="9" s="1"/>
  <c r="B6" i="11"/>
  <c r="G6" i="11" s="1"/>
  <c r="B6" i="12"/>
  <c r="G6" i="12" s="1"/>
  <c r="B5" i="2"/>
  <c r="B5" i="3"/>
  <c r="B5" i="5"/>
  <c r="B5" i="6"/>
  <c r="B5" i="4"/>
  <c r="B5" i="7"/>
  <c r="B5" i="8"/>
  <c r="G5" i="8" s="1"/>
  <c r="B5" i="10"/>
  <c r="G5" i="10" s="1"/>
  <c r="B5" i="9"/>
  <c r="B5" i="11"/>
  <c r="G5" i="11" s="1"/>
  <c r="B5" i="12"/>
  <c r="B4" i="2"/>
  <c r="B4" i="3"/>
  <c r="B4" i="5"/>
  <c r="B4" i="6"/>
  <c r="B4" i="4"/>
  <c r="B4" i="7"/>
  <c r="B4" i="8"/>
  <c r="B4" i="9"/>
  <c r="B4" i="11"/>
  <c r="B4" i="12"/>
  <c r="G4" i="12" s="1"/>
  <c r="L5" i="17"/>
  <c r="L6" i="17"/>
  <c r="L7" i="17"/>
  <c r="L8" i="17"/>
  <c r="L16" i="17"/>
  <c r="L17" i="17"/>
  <c r="L18" i="17"/>
  <c r="L19" i="17"/>
  <c r="L20" i="17"/>
  <c r="L21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40" i="17"/>
  <c r="L41" i="17"/>
  <c r="L42" i="17"/>
  <c r="L43" i="17"/>
  <c r="L44" i="17"/>
  <c r="L45" i="17"/>
  <c r="L46" i="17"/>
  <c r="L48" i="17"/>
  <c r="L49" i="17"/>
  <c r="L50" i="17"/>
  <c r="L51" i="17"/>
  <c r="L52" i="17"/>
  <c r="L53" i="17"/>
  <c r="L56" i="17"/>
  <c r="L57" i="17"/>
  <c r="L58" i="17"/>
  <c r="L59" i="17"/>
  <c r="L62" i="17"/>
  <c r="L63" i="17"/>
  <c r="L65" i="17"/>
  <c r="L66" i="17"/>
  <c r="L69" i="17"/>
  <c r="L70" i="17"/>
  <c r="L74" i="17"/>
  <c r="L75" i="17"/>
  <c r="L76" i="17"/>
  <c r="L78" i="17"/>
  <c r="L79" i="17"/>
  <c r="L80" i="17"/>
  <c r="L83" i="17"/>
  <c r="L84" i="17"/>
  <c r="L86" i="17"/>
  <c r="L87" i="17"/>
  <c r="L88" i="17"/>
  <c r="L90" i="17"/>
  <c r="L91" i="17"/>
  <c r="L92" i="17"/>
  <c r="L95" i="17"/>
  <c r="L96" i="17"/>
  <c r="L98" i="17"/>
  <c r="L100" i="17"/>
  <c r="L103" i="17"/>
  <c r="L104" i="17"/>
  <c r="L4" i="17"/>
  <c r="K5" i="17"/>
  <c r="K6" i="17"/>
  <c r="K11" i="17"/>
  <c r="K12" i="17"/>
  <c r="K13" i="17"/>
  <c r="K14" i="17"/>
  <c r="K15" i="17"/>
  <c r="K16" i="17"/>
  <c r="K17" i="17"/>
  <c r="K18" i="17"/>
  <c r="K19" i="17"/>
  <c r="K20" i="17"/>
  <c r="K23" i="17"/>
  <c r="K24" i="17"/>
  <c r="K25" i="17"/>
  <c r="K26" i="17"/>
  <c r="K27" i="17"/>
  <c r="K28" i="17"/>
  <c r="K29" i="17"/>
  <c r="K30" i="17"/>
  <c r="K31" i="17"/>
  <c r="K32" i="17"/>
  <c r="K33" i="17"/>
  <c r="K35" i="17"/>
  <c r="K36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5" i="17"/>
  <c r="K56" i="17"/>
  <c r="K57" i="17"/>
  <c r="K58" i="17"/>
  <c r="K60" i="17"/>
  <c r="K61" i="17"/>
  <c r="K62" i="17"/>
  <c r="K64" i="17"/>
  <c r="K68" i="17"/>
  <c r="K69" i="17"/>
  <c r="K73" i="17"/>
  <c r="K74" i="17"/>
  <c r="K75" i="17"/>
  <c r="K76" i="17"/>
  <c r="K77" i="17"/>
  <c r="K78" i="17"/>
  <c r="K79" i="17"/>
  <c r="K82" i="17"/>
  <c r="K85" i="17"/>
  <c r="K86" i="17"/>
  <c r="K87" i="17"/>
  <c r="K89" i="17"/>
  <c r="K90" i="17"/>
  <c r="K91" i="17"/>
  <c r="K95" i="17"/>
  <c r="K97" i="17"/>
  <c r="K99" i="17"/>
  <c r="K101" i="17"/>
  <c r="K104" i="17"/>
  <c r="BF2" i="18"/>
  <c r="BA2" i="18"/>
  <c r="AV2" i="18"/>
  <c r="AQ2" i="18"/>
  <c r="AL2" i="18"/>
  <c r="AG2" i="18"/>
  <c r="AB2" i="18"/>
  <c r="W2" i="18"/>
  <c r="R2" i="18"/>
  <c r="M2" i="18"/>
  <c r="AK4" i="13"/>
  <c r="AQ4" i="18" s="1"/>
  <c r="AL4" i="13"/>
  <c r="AR4" i="18" s="1"/>
  <c r="AM4" i="13"/>
  <c r="AS4" i="18" s="1"/>
  <c r="AN4" i="13"/>
  <c r="AT4" i="18"/>
  <c r="AO4" i="13"/>
  <c r="AU4" i="18" s="1"/>
  <c r="AQ1" i="18"/>
  <c r="AV1" i="18"/>
  <c r="BA1" i="18"/>
  <c r="BF1" i="18"/>
  <c r="AQ3" i="18"/>
  <c r="AR3" i="18"/>
  <c r="AS3" i="18"/>
  <c r="AT3" i="18"/>
  <c r="AU3" i="18"/>
  <c r="AV3" i="18"/>
  <c r="AW3" i="18"/>
  <c r="AX3" i="18"/>
  <c r="AY3" i="18"/>
  <c r="AZ3" i="18"/>
  <c r="BA3" i="18"/>
  <c r="BB3" i="18"/>
  <c r="BC3" i="18"/>
  <c r="BD3" i="18"/>
  <c r="BE3" i="18"/>
  <c r="BF3" i="18"/>
  <c r="BG3" i="18"/>
  <c r="BH3" i="18"/>
  <c r="BI3" i="18"/>
  <c r="BJ3" i="18"/>
  <c r="R1" i="18"/>
  <c r="W1" i="18"/>
  <c r="AB1" i="18"/>
  <c r="AG1" i="18"/>
  <c r="AL1" i="18"/>
  <c r="O3" i="18"/>
  <c r="P3" i="18"/>
  <c r="Q3" i="18"/>
  <c r="R3" i="18"/>
  <c r="S3" i="18"/>
  <c r="T3" i="18"/>
  <c r="U3" i="18"/>
  <c r="V3" i="18"/>
  <c r="W3" i="18"/>
  <c r="X3" i="18"/>
  <c r="Y3" i="18"/>
  <c r="Z3" i="18"/>
  <c r="AA3" i="18"/>
  <c r="AB3" i="18"/>
  <c r="AC3" i="18"/>
  <c r="AD3" i="18"/>
  <c r="AE3" i="18"/>
  <c r="AF3" i="18"/>
  <c r="AG3" i="18"/>
  <c r="AH3" i="18"/>
  <c r="AI3" i="18"/>
  <c r="AJ3" i="18"/>
  <c r="AK3" i="18"/>
  <c r="AL3" i="18"/>
  <c r="AM3" i="18"/>
  <c r="AN3" i="18"/>
  <c r="AO3" i="18"/>
  <c r="AP3" i="18"/>
  <c r="M1" i="18"/>
  <c r="I3" i="18"/>
  <c r="J3" i="18"/>
  <c r="K3" i="18"/>
  <c r="L3" i="18"/>
  <c r="M3" i="18"/>
  <c r="N3" i="18"/>
  <c r="H2" i="18"/>
  <c r="H3" i="18"/>
  <c r="H1" i="18"/>
  <c r="P4" i="10"/>
  <c r="O4" i="10"/>
  <c r="N4" i="10"/>
  <c r="M4" i="10"/>
  <c r="H75" i="14"/>
  <c r="H59" i="14"/>
  <c r="H51" i="14"/>
  <c r="H47" i="14"/>
  <c r="H43" i="14"/>
  <c r="H39" i="14"/>
  <c r="H35" i="14"/>
  <c r="H31" i="14"/>
  <c r="H27" i="14"/>
  <c r="H23" i="14"/>
  <c r="H19" i="14"/>
  <c r="H7" i="14"/>
  <c r="H72" i="14"/>
  <c r="H64" i="14"/>
  <c r="H52" i="14"/>
  <c r="H48" i="14"/>
  <c r="H44" i="14"/>
  <c r="H40" i="14"/>
  <c r="H36" i="14"/>
  <c r="H32" i="14"/>
  <c r="H28" i="14"/>
  <c r="H24" i="14"/>
  <c r="H20" i="14"/>
  <c r="H16" i="14"/>
  <c r="H8" i="14"/>
  <c r="H74" i="14"/>
  <c r="H54" i="14"/>
  <c r="H46" i="14"/>
  <c r="H38" i="14"/>
  <c r="H18" i="14"/>
  <c r="H14" i="14"/>
  <c r="H6" i="14"/>
  <c r="H66" i="14"/>
  <c r="H50" i="14"/>
  <c r="H34" i="14"/>
  <c r="H30" i="14"/>
  <c r="H22" i="14"/>
  <c r="H69" i="14"/>
  <c r="H49" i="14"/>
  <c r="H41" i="14"/>
  <c r="H37" i="14"/>
  <c r="H33" i="14"/>
  <c r="H29" i="14"/>
  <c r="H25" i="14"/>
  <c r="H21" i="14"/>
  <c r="H17" i="14"/>
  <c r="G5" i="12"/>
  <c r="I5" i="12"/>
  <c r="J5" i="12"/>
  <c r="BC5" i="13" s="1"/>
  <c r="BI5" i="18" s="1"/>
  <c r="H6" i="12"/>
  <c r="I6" i="12"/>
  <c r="J6" i="12"/>
  <c r="K6" i="12"/>
  <c r="H7" i="12"/>
  <c r="BA7" i="13" s="1"/>
  <c r="BG7" i="18" s="1"/>
  <c r="I7" i="12"/>
  <c r="J7" i="12"/>
  <c r="P7" i="12" s="1"/>
  <c r="K7" i="12"/>
  <c r="BD7" i="13" s="1"/>
  <c r="BJ7" i="18" s="1"/>
  <c r="G8" i="12"/>
  <c r="H8" i="12"/>
  <c r="I8" i="12"/>
  <c r="J8" i="12"/>
  <c r="K8" i="12"/>
  <c r="BD8" i="13" s="1"/>
  <c r="BJ8" i="18" s="1"/>
  <c r="H9" i="12"/>
  <c r="I9" i="12"/>
  <c r="BB9" i="13" s="1"/>
  <c r="BH9" i="18" s="1"/>
  <c r="J9" i="12"/>
  <c r="H10" i="12"/>
  <c r="I10" i="12"/>
  <c r="J10" i="12"/>
  <c r="K10" i="12"/>
  <c r="BD10" i="13" s="1"/>
  <c r="BJ10" i="18" s="1"/>
  <c r="H11" i="12"/>
  <c r="I11" i="12"/>
  <c r="J11" i="12"/>
  <c r="K11" i="12"/>
  <c r="BD11" i="13" s="1"/>
  <c r="BJ11" i="18" s="1"/>
  <c r="H12" i="12"/>
  <c r="I12" i="12"/>
  <c r="K12" i="12"/>
  <c r="BD12" i="13" s="1"/>
  <c r="BJ12" i="18" s="1"/>
  <c r="H13" i="12"/>
  <c r="I13" i="12"/>
  <c r="J13" i="12"/>
  <c r="G14" i="12"/>
  <c r="AZ14" i="13" s="1"/>
  <c r="BF14" i="18" s="1"/>
  <c r="H14" i="12"/>
  <c r="BA14" i="13" s="1"/>
  <c r="BG14" i="18" s="1"/>
  <c r="I14" i="12"/>
  <c r="J14" i="12"/>
  <c r="K14" i="12"/>
  <c r="H15" i="12"/>
  <c r="I15" i="12"/>
  <c r="J15" i="12"/>
  <c r="K15" i="12"/>
  <c r="H16" i="12"/>
  <c r="I16" i="12"/>
  <c r="J16" i="12"/>
  <c r="K16" i="12"/>
  <c r="I17" i="12"/>
  <c r="J17" i="12"/>
  <c r="H18" i="12"/>
  <c r="I18" i="12"/>
  <c r="J18" i="12"/>
  <c r="BC18" i="13" s="1"/>
  <c r="BI18" i="18" s="1"/>
  <c r="K18" i="12"/>
  <c r="H19" i="12"/>
  <c r="I19" i="12"/>
  <c r="J19" i="12"/>
  <c r="K19" i="12"/>
  <c r="H20" i="12"/>
  <c r="I20" i="12"/>
  <c r="J20" i="12"/>
  <c r="K20" i="12"/>
  <c r="BD20" i="13" s="1"/>
  <c r="BJ20" i="18" s="1"/>
  <c r="H21" i="12"/>
  <c r="I21" i="12"/>
  <c r="J21" i="12"/>
  <c r="G22" i="12"/>
  <c r="M22" i="12" s="1"/>
  <c r="H22" i="12"/>
  <c r="BA22" i="13" s="1"/>
  <c r="BG22" i="18" s="1"/>
  <c r="I22" i="12"/>
  <c r="J22" i="12"/>
  <c r="BD22" i="13"/>
  <c r="BJ22" i="18" s="1"/>
  <c r="H23" i="12"/>
  <c r="I23" i="12"/>
  <c r="J23" i="12"/>
  <c r="K23" i="12"/>
  <c r="H24" i="12"/>
  <c r="I24" i="12"/>
  <c r="J24" i="12"/>
  <c r="K24" i="12"/>
  <c r="BD24" i="13" s="1"/>
  <c r="BJ24" i="18" s="1"/>
  <c r="H25" i="12"/>
  <c r="I25" i="12"/>
  <c r="BB25" i="13" s="1"/>
  <c r="BH25" i="18" s="1"/>
  <c r="J25" i="12"/>
  <c r="G26" i="12"/>
  <c r="H26" i="12"/>
  <c r="I26" i="12"/>
  <c r="BB26" i="13" s="1"/>
  <c r="BH26" i="18" s="1"/>
  <c r="J26" i="12"/>
  <c r="K26" i="12"/>
  <c r="BD26" i="13" s="1"/>
  <c r="BJ26" i="18" s="1"/>
  <c r="H27" i="12"/>
  <c r="BA27" i="13" s="1"/>
  <c r="BG27" i="18" s="1"/>
  <c r="I27" i="12"/>
  <c r="J27" i="12"/>
  <c r="K27" i="12"/>
  <c r="BD27" i="13" s="1"/>
  <c r="BJ27" i="18" s="1"/>
  <c r="H28" i="12"/>
  <c r="BA28" i="13" s="1"/>
  <c r="BG28" i="18" s="1"/>
  <c r="I28" i="12"/>
  <c r="J28" i="12"/>
  <c r="K28" i="12"/>
  <c r="H29" i="12"/>
  <c r="I29" i="12"/>
  <c r="J29" i="12"/>
  <c r="G30" i="12"/>
  <c r="I30" i="12"/>
  <c r="J30" i="12"/>
  <c r="K30" i="12"/>
  <c r="BD30" i="13" s="1"/>
  <c r="BJ30" i="18" s="1"/>
  <c r="H31" i="12"/>
  <c r="I31" i="12"/>
  <c r="J31" i="12"/>
  <c r="K31" i="12"/>
  <c r="BD31" i="13" s="1"/>
  <c r="BJ31" i="18" s="1"/>
  <c r="H32" i="12"/>
  <c r="I32" i="12"/>
  <c r="BB32" i="13" s="1"/>
  <c r="BH32" i="18" s="1"/>
  <c r="J32" i="12"/>
  <c r="K32" i="12"/>
  <c r="BD32" i="13"/>
  <c r="BJ32" i="18" s="1"/>
  <c r="H33" i="12"/>
  <c r="I33" i="12"/>
  <c r="J33" i="12"/>
  <c r="G34" i="12"/>
  <c r="H34" i="12"/>
  <c r="I34" i="12"/>
  <c r="J34" i="12"/>
  <c r="BC34" i="13" s="1"/>
  <c r="BI34" i="18" s="1"/>
  <c r="K34" i="12"/>
  <c r="BD34" i="13" s="1"/>
  <c r="BJ34" i="18" s="1"/>
  <c r="H35" i="12"/>
  <c r="I35" i="12"/>
  <c r="J35" i="12"/>
  <c r="K35" i="12"/>
  <c r="BD35" i="13" s="1"/>
  <c r="BJ35" i="18" s="1"/>
  <c r="G36" i="12"/>
  <c r="H36" i="12"/>
  <c r="I36" i="12"/>
  <c r="J36" i="12"/>
  <c r="K36" i="12"/>
  <c r="H37" i="12"/>
  <c r="I37" i="12"/>
  <c r="BB37" i="13" s="1"/>
  <c r="BH37" i="18" s="1"/>
  <c r="J37" i="12"/>
  <c r="H38" i="12"/>
  <c r="I38" i="12"/>
  <c r="J38" i="12"/>
  <c r="K38" i="12"/>
  <c r="G39" i="12"/>
  <c r="H39" i="12"/>
  <c r="I39" i="12"/>
  <c r="J39" i="12"/>
  <c r="K39" i="12"/>
  <c r="BD39" i="13" s="1"/>
  <c r="BJ39" i="18" s="1"/>
  <c r="G40" i="12"/>
  <c r="H40" i="12"/>
  <c r="I40" i="12"/>
  <c r="J40" i="12"/>
  <c r="K40" i="12"/>
  <c r="G41" i="12"/>
  <c r="H41" i="12"/>
  <c r="I41" i="12"/>
  <c r="J41" i="12"/>
  <c r="G42" i="12"/>
  <c r="H42" i="12"/>
  <c r="J42" i="12"/>
  <c r="K42" i="12"/>
  <c r="H43" i="12"/>
  <c r="I43" i="12"/>
  <c r="J43" i="12"/>
  <c r="G44" i="12"/>
  <c r="H44" i="12"/>
  <c r="I44" i="12"/>
  <c r="J44" i="12"/>
  <c r="K44" i="12"/>
  <c r="H45" i="12"/>
  <c r="I45" i="12"/>
  <c r="J45" i="12"/>
  <c r="G46" i="12"/>
  <c r="H46" i="12"/>
  <c r="BA46" i="13" s="1"/>
  <c r="BG46" i="18" s="1"/>
  <c r="I46" i="12"/>
  <c r="K46" i="12"/>
  <c r="H47" i="12"/>
  <c r="I47" i="12"/>
  <c r="J47" i="12"/>
  <c r="P47" i="12" s="1"/>
  <c r="K47" i="12"/>
  <c r="BD47" i="13" s="1"/>
  <c r="BJ47" i="18" s="1"/>
  <c r="G48" i="12"/>
  <c r="H48" i="12"/>
  <c r="I48" i="12"/>
  <c r="J48" i="12"/>
  <c r="K48" i="12"/>
  <c r="G49" i="12"/>
  <c r="H49" i="12"/>
  <c r="I49" i="12"/>
  <c r="J49" i="12"/>
  <c r="H50" i="12"/>
  <c r="I50" i="12"/>
  <c r="J50" i="12"/>
  <c r="K50" i="12"/>
  <c r="H51" i="12"/>
  <c r="I51" i="12"/>
  <c r="J51" i="12"/>
  <c r="K51" i="12"/>
  <c r="BD51" i="13" s="1"/>
  <c r="BJ51" i="18" s="1"/>
  <c r="H52" i="12"/>
  <c r="I52" i="12"/>
  <c r="J52" i="12"/>
  <c r="K52" i="12"/>
  <c r="BD52" i="13" s="1"/>
  <c r="BJ52" i="18" s="1"/>
  <c r="H53" i="12"/>
  <c r="I53" i="12"/>
  <c r="J53" i="12"/>
  <c r="G54" i="12"/>
  <c r="H54" i="12"/>
  <c r="I54" i="12"/>
  <c r="BB54" i="13" s="1"/>
  <c r="BH54" i="18" s="1"/>
  <c r="J54" i="12"/>
  <c r="K54" i="12"/>
  <c r="BD54" i="13" s="1"/>
  <c r="BJ54" i="18" s="1"/>
  <c r="H55" i="12"/>
  <c r="BA55" i="13" s="1"/>
  <c r="BG55" i="18" s="1"/>
  <c r="I55" i="12"/>
  <c r="J55" i="12"/>
  <c r="K55" i="12"/>
  <c r="H56" i="12"/>
  <c r="I56" i="12"/>
  <c r="O56" i="12" s="1"/>
  <c r="K56" i="12"/>
  <c r="I57" i="12"/>
  <c r="J57" i="12"/>
  <c r="I58" i="12"/>
  <c r="J58" i="12"/>
  <c r="K58" i="12"/>
  <c r="G59" i="12"/>
  <c r="H59" i="12"/>
  <c r="J59" i="12"/>
  <c r="K59" i="12"/>
  <c r="H60" i="12"/>
  <c r="BA60" i="13" s="1"/>
  <c r="BG60" i="18" s="1"/>
  <c r="I60" i="12"/>
  <c r="J60" i="12"/>
  <c r="K60" i="12"/>
  <c r="P60" i="12" s="1"/>
  <c r="H61" i="12"/>
  <c r="I61" i="12"/>
  <c r="J61" i="12"/>
  <c r="H62" i="12"/>
  <c r="I62" i="12"/>
  <c r="J62" i="12"/>
  <c r="K62" i="12"/>
  <c r="I63" i="12"/>
  <c r="O63" i="12" s="1"/>
  <c r="J63" i="12"/>
  <c r="K63" i="12"/>
  <c r="BD63" i="13" s="1"/>
  <c r="BJ63" i="18" s="1"/>
  <c r="G64" i="12"/>
  <c r="H64" i="12"/>
  <c r="BA64" i="13" s="1"/>
  <c r="BG64" i="18" s="1"/>
  <c r="I64" i="12"/>
  <c r="J64" i="12"/>
  <c r="K64" i="12"/>
  <c r="G65" i="12"/>
  <c r="H65" i="12"/>
  <c r="I65" i="12"/>
  <c r="J65" i="12"/>
  <c r="BC65" i="13" s="1"/>
  <c r="BI65" i="18" s="1"/>
  <c r="G66" i="12"/>
  <c r="I66" i="12"/>
  <c r="J66" i="12"/>
  <c r="BC66" i="13" s="1"/>
  <c r="BI66" i="18" s="1"/>
  <c r="K66" i="12"/>
  <c r="G67" i="12"/>
  <c r="H67" i="12"/>
  <c r="I67" i="12"/>
  <c r="O67" i="12" s="1"/>
  <c r="J67" i="12"/>
  <c r="P67" i="12" s="1"/>
  <c r="K67" i="12"/>
  <c r="BD67" i="13" s="1"/>
  <c r="BJ67" i="18" s="1"/>
  <c r="G68" i="12"/>
  <c r="H68" i="12"/>
  <c r="N68" i="12" s="1"/>
  <c r="J68" i="12"/>
  <c r="K68" i="12"/>
  <c r="BD68" i="13" s="1"/>
  <c r="BJ68" i="18" s="1"/>
  <c r="H69" i="12"/>
  <c r="BA69" i="13" s="1"/>
  <c r="I69" i="12"/>
  <c r="G70" i="12"/>
  <c r="H70" i="12"/>
  <c r="I70" i="12"/>
  <c r="J70" i="12"/>
  <c r="K70" i="12"/>
  <c r="G71" i="12"/>
  <c r="H71" i="12"/>
  <c r="I71" i="12"/>
  <c r="J71" i="12"/>
  <c r="K71" i="12"/>
  <c r="BD71" i="13" s="1"/>
  <c r="BJ71" i="18" s="1"/>
  <c r="G72" i="12"/>
  <c r="H72" i="12"/>
  <c r="J72" i="12"/>
  <c r="K72" i="12"/>
  <c r="H73" i="12"/>
  <c r="I73" i="12"/>
  <c r="BB73" i="13" s="1"/>
  <c r="BH73" i="18" s="1"/>
  <c r="J73" i="12"/>
  <c r="G74" i="12"/>
  <c r="H74" i="12"/>
  <c r="I74" i="12"/>
  <c r="J74" i="12"/>
  <c r="K74" i="12"/>
  <c r="G75" i="12"/>
  <c r="M75" i="12" s="1"/>
  <c r="H75" i="12"/>
  <c r="J75" i="12"/>
  <c r="K75" i="12"/>
  <c r="BD75" i="13" s="1"/>
  <c r="BJ75" i="18" s="1"/>
  <c r="G76" i="12"/>
  <c r="H76" i="12"/>
  <c r="J76" i="12"/>
  <c r="K76" i="12"/>
  <c r="BD76" i="13" s="1"/>
  <c r="BJ76" i="18" s="1"/>
  <c r="H77" i="12"/>
  <c r="I77" i="12"/>
  <c r="J77" i="12"/>
  <c r="P77" i="12" s="1"/>
  <c r="K77" i="12"/>
  <c r="BD77" i="13" s="1"/>
  <c r="BJ77" i="18" s="1"/>
  <c r="G78" i="12"/>
  <c r="H78" i="12"/>
  <c r="I78" i="12"/>
  <c r="BB78" i="13" s="1"/>
  <c r="BH78" i="18" s="1"/>
  <c r="K78" i="12"/>
  <c r="BD78" i="13" s="1"/>
  <c r="BJ78" i="18" s="1"/>
  <c r="G79" i="12"/>
  <c r="I79" i="12"/>
  <c r="BB79" i="13" s="1"/>
  <c r="BH79" i="18" s="1"/>
  <c r="J79" i="12"/>
  <c r="K79" i="12"/>
  <c r="BD79" i="13" s="1"/>
  <c r="BJ79" i="18" s="1"/>
  <c r="G80" i="12"/>
  <c r="H80" i="12"/>
  <c r="N80" i="12" s="1"/>
  <c r="J80" i="12"/>
  <c r="K80" i="12"/>
  <c r="BD80" i="13" s="1"/>
  <c r="BJ80" i="18" s="1"/>
  <c r="G81" i="12"/>
  <c r="H81" i="12"/>
  <c r="I81" i="12"/>
  <c r="J81" i="12"/>
  <c r="K81" i="12"/>
  <c r="G82" i="12"/>
  <c r="I82" i="12"/>
  <c r="G83" i="12"/>
  <c r="AZ83" i="13" s="1"/>
  <c r="BF83" i="18" s="1"/>
  <c r="I83" i="12"/>
  <c r="J83" i="12"/>
  <c r="K83" i="12"/>
  <c r="BD83" i="13" s="1"/>
  <c r="BJ83" i="18" s="1"/>
  <c r="G84" i="12"/>
  <c r="AZ84" i="13" s="1"/>
  <c r="H84" i="12"/>
  <c r="J84" i="12"/>
  <c r="K84" i="12"/>
  <c r="BD84" i="13" s="1"/>
  <c r="BJ84" i="18" s="1"/>
  <c r="G85" i="12"/>
  <c r="H85" i="12"/>
  <c r="I85" i="12"/>
  <c r="J85" i="12"/>
  <c r="K85" i="12"/>
  <c r="G86" i="12"/>
  <c r="H86" i="12"/>
  <c r="I86" i="12"/>
  <c r="K86" i="12"/>
  <c r="G87" i="12"/>
  <c r="I87" i="12"/>
  <c r="J87" i="12"/>
  <c r="K87" i="12"/>
  <c r="G88" i="12"/>
  <c r="AZ88" i="13" s="1"/>
  <c r="BF88" i="18" s="1"/>
  <c r="J88" i="12"/>
  <c r="BC88" i="13" s="1"/>
  <c r="BI88" i="18" s="1"/>
  <c r="K88" i="12"/>
  <c r="BD88" i="13" s="1"/>
  <c r="BJ88" i="18" s="1"/>
  <c r="G89" i="12"/>
  <c r="H89" i="12"/>
  <c r="J89" i="12"/>
  <c r="K89" i="12"/>
  <c r="G90" i="12"/>
  <c r="H90" i="12"/>
  <c r="I90" i="12"/>
  <c r="G91" i="12"/>
  <c r="I91" i="12"/>
  <c r="J91" i="12"/>
  <c r="K91" i="12"/>
  <c r="BD91" i="13"/>
  <c r="BJ91" i="18" s="1"/>
  <c r="G92" i="12"/>
  <c r="H92" i="12"/>
  <c r="J92" i="12"/>
  <c r="BC92" i="13" s="1"/>
  <c r="BI92" i="18" s="1"/>
  <c r="K92" i="12"/>
  <c r="G93" i="12"/>
  <c r="H93" i="12"/>
  <c r="I93" i="12"/>
  <c r="J93" i="12"/>
  <c r="K93" i="12"/>
  <c r="BD93" i="13" s="1"/>
  <c r="BJ93" i="18" s="1"/>
  <c r="G94" i="12"/>
  <c r="H94" i="12"/>
  <c r="BA94" i="13" s="1"/>
  <c r="BG94" i="18" s="1"/>
  <c r="I94" i="12"/>
  <c r="G95" i="12"/>
  <c r="H95" i="12"/>
  <c r="J95" i="12"/>
  <c r="K95" i="12"/>
  <c r="G96" i="12"/>
  <c r="J96" i="12"/>
  <c r="K96" i="12"/>
  <c r="BD96" i="13" s="1"/>
  <c r="BJ96" i="18" s="1"/>
  <c r="G97" i="12"/>
  <c r="H97" i="12"/>
  <c r="I97" i="12"/>
  <c r="BB97" i="13" s="1"/>
  <c r="BH97" i="18" s="1"/>
  <c r="J97" i="12"/>
  <c r="K97" i="12"/>
  <c r="G98" i="12"/>
  <c r="H98" i="12"/>
  <c r="I98" i="12"/>
  <c r="G99" i="12"/>
  <c r="H99" i="12"/>
  <c r="I99" i="12"/>
  <c r="J99" i="12"/>
  <c r="K99" i="12"/>
  <c r="BD99" i="13" s="1"/>
  <c r="BJ99" i="18" s="1"/>
  <c r="G100" i="12"/>
  <c r="J100" i="12"/>
  <c r="K100" i="12"/>
  <c r="M100" i="12" s="1"/>
  <c r="H101" i="12"/>
  <c r="I101" i="12"/>
  <c r="J101" i="12"/>
  <c r="K101" i="12"/>
  <c r="G102" i="12"/>
  <c r="H102" i="12"/>
  <c r="I102" i="12"/>
  <c r="K102" i="12"/>
  <c r="G103" i="12"/>
  <c r="H103" i="12"/>
  <c r="I103" i="12"/>
  <c r="J103" i="12"/>
  <c r="BC103" i="13" s="1"/>
  <c r="G104" i="12"/>
  <c r="J104" i="12"/>
  <c r="K104" i="12"/>
  <c r="BD104" i="13" s="1"/>
  <c r="BJ104" i="18" s="1"/>
  <c r="H4" i="12"/>
  <c r="K4" i="12"/>
  <c r="O4" i="12" s="1"/>
  <c r="I5" i="11"/>
  <c r="AW5" i="13" s="1"/>
  <c r="BC5" i="18" s="1"/>
  <c r="J5" i="11"/>
  <c r="K5" i="11"/>
  <c r="H6" i="11"/>
  <c r="J6" i="11"/>
  <c r="K6" i="11"/>
  <c r="AY6" i="13" s="1"/>
  <c r="BE6" i="18" s="1"/>
  <c r="H7" i="11"/>
  <c r="I7" i="11"/>
  <c r="AW7" i="13" s="1"/>
  <c r="BC7" i="18" s="1"/>
  <c r="J7" i="11"/>
  <c r="K7" i="11"/>
  <c r="AY7" i="13" s="1"/>
  <c r="BE7" i="18" s="1"/>
  <c r="G8" i="11"/>
  <c r="H8" i="11"/>
  <c r="I8" i="11"/>
  <c r="J8" i="11"/>
  <c r="G9" i="11"/>
  <c r="H9" i="11"/>
  <c r="AV9" i="13" s="1"/>
  <c r="BB9" i="18" s="1"/>
  <c r="I9" i="11"/>
  <c r="J9" i="11"/>
  <c r="K9" i="11"/>
  <c r="H10" i="11"/>
  <c r="N10" i="11" s="1"/>
  <c r="I10" i="11"/>
  <c r="K10" i="11"/>
  <c r="AY10" i="13" s="1"/>
  <c r="BE10" i="18" s="1"/>
  <c r="H11" i="11"/>
  <c r="I11" i="11"/>
  <c r="O11" i="11" s="1"/>
  <c r="K11" i="11"/>
  <c r="AY11" i="13" s="1"/>
  <c r="BE11" i="18" s="1"/>
  <c r="G12" i="11"/>
  <c r="I12" i="11"/>
  <c r="J12" i="11"/>
  <c r="H13" i="11"/>
  <c r="I13" i="11"/>
  <c r="J13" i="11"/>
  <c r="AY13" i="13"/>
  <c r="BE13" i="18" s="1"/>
  <c r="H14" i="11"/>
  <c r="I14" i="11"/>
  <c r="K14" i="11"/>
  <c r="AY14" i="13" s="1"/>
  <c r="BE14" i="18" s="1"/>
  <c r="G15" i="11"/>
  <c r="H15" i="11"/>
  <c r="N15" i="11" s="1"/>
  <c r="I15" i="11"/>
  <c r="J15" i="11"/>
  <c r="AX15" i="13" s="1"/>
  <c r="K15" i="11"/>
  <c r="AY15" i="13" s="1"/>
  <c r="BE15" i="18" s="1"/>
  <c r="G16" i="11"/>
  <c r="H16" i="11"/>
  <c r="I16" i="11"/>
  <c r="J16" i="11"/>
  <c r="G17" i="11"/>
  <c r="AU17" i="13" s="1"/>
  <c r="BA17" i="18" s="1"/>
  <c r="H17" i="11"/>
  <c r="J17" i="11"/>
  <c r="K17" i="11"/>
  <c r="H18" i="11"/>
  <c r="I18" i="11"/>
  <c r="J18" i="11"/>
  <c r="K18" i="11"/>
  <c r="G19" i="11"/>
  <c r="AU19" i="13" s="1"/>
  <c r="BA19" i="18" s="1"/>
  <c r="H19" i="11"/>
  <c r="I19" i="11"/>
  <c r="J19" i="11"/>
  <c r="AX19" i="13" s="1"/>
  <c r="K19" i="11"/>
  <c r="G20" i="11"/>
  <c r="H20" i="11"/>
  <c r="AV20" i="13" s="1"/>
  <c r="BB20" i="18" s="1"/>
  <c r="I20" i="11"/>
  <c r="AW20" i="13" s="1"/>
  <c r="BC20" i="18" s="1"/>
  <c r="J20" i="11"/>
  <c r="G21" i="11"/>
  <c r="AU21" i="13" s="1"/>
  <c r="BA21" i="18" s="1"/>
  <c r="H21" i="11"/>
  <c r="I21" i="11"/>
  <c r="AW21" i="13" s="1"/>
  <c r="BC21" i="18" s="1"/>
  <c r="J21" i="11"/>
  <c r="K21" i="11"/>
  <c r="H22" i="11"/>
  <c r="I22" i="11"/>
  <c r="J22" i="11"/>
  <c r="K22" i="11"/>
  <c r="G23" i="11"/>
  <c r="H23" i="11"/>
  <c r="I23" i="11"/>
  <c r="J23" i="11"/>
  <c r="K23" i="11"/>
  <c r="AY23" i="13" s="1"/>
  <c r="BE23" i="18" s="1"/>
  <c r="G24" i="11"/>
  <c r="H24" i="11"/>
  <c r="AV24" i="13" s="1"/>
  <c r="BB24" i="18" s="1"/>
  <c r="I24" i="11"/>
  <c r="J24" i="11"/>
  <c r="AX24" i="13" s="1"/>
  <c r="BD24" i="18" s="1"/>
  <c r="G25" i="11"/>
  <c r="H25" i="11"/>
  <c r="I25" i="11"/>
  <c r="J25" i="11"/>
  <c r="K25" i="11"/>
  <c r="H26" i="11"/>
  <c r="I26" i="11"/>
  <c r="O26" i="11" s="1"/>
  <c r="J26" i="11"/>
  <c r="K26" i="11"/>
  <c r="AY26" i="13" s="1"/>
  <c r="BE26" i="18" s="1"/>
  <c r="G27" i="11"/>
  <c r="H27" i="11"/>
  <c r="I27" i="11"/>
  <c r="J27" i="11"/>
  <c r="K27" i="11"/>
  <c r="AY27" i="13" s="1"/>
  <c r="BE27" i="18" s="1"/>
  <c r="G28" i="11"/>
  <c r="H28" i="11"/>
  <c r="AV28" i="13" s="1"/>
  <c r="BB28" i="18" s="1"/>
  <c r="I28" i="11"/>
  <c r="J28" i="11"/>
  <c r="G29" i="11"/>
  <c r="H29" i="11"/>
  <c r="I29" i="11"/>
  <c r="J29" i="11"/>
  <c r="K29" i="11"/>
  <c r="N29" i="11" s="1"/>
  <c r="H30" i="11"/>
  <c r="I30" i="11"/>
  <c r="J30" i="11"/>
  <c r="AX30" i="13" s="1"/>
  <c r="BD30" i="18" s="1"/>
  <c r="K30" i="11"/>
  <c r="G31" i="11"/>
  <c r="H31" i="11"/>
  <c r="I31" i="11"/>
  <c r="O31" i="11" s="1"/>
  <c r="J31" i="11"/>
  <c r="K31" i="11"/>
  <c r="AY31" i="13" s="1"/>
  <c r="BE31" i="18" s="1"/>
  <c r="G32" i="11"/>
  <c r="AU32" i="13" s="1"/>
  <c r="BA32" i="18" s="1"/>
  <c r="H32" i="11"/>
  <c r="I32" i="11"/>
  <c r="J32" i="11"/>
  <c r="G33" i="11"/>
  <c r="H33" i="11"/>
  <c r="N33" i="11" s="1"/>
  <c r="I33" i="11"/>
  <c r="AW33" i="13" s="1"/>
  <c r="BC33" i="18" s="1"/>
  <c r="J33" i="11"/>
  <c r="K33" i="11"/>
  <c r="AY33" i="13" s="1"/>
  <c r="BE33" i="18" s="1"/>
  <c r="H34" i="11"/>
  <c r="N34" i="11" s="1"/>
  <c r="I34" i="11"/>
  <c r="J34" i="11"/>
  <c r="K34" i="11"/>
  <c r="AY34" i="13" s="1"/>
  <c r="BE34" i="18" s="1"/>
  <c r="G35" i="11"/>
  <c r="H35" i="11"/>
  <c r="AV35" i="13" s="1"/>
  <c r="BB35" i="18" s="1"/>
  <c r="I35" i="11"/>
  <c r="J35" i="11"/>
  <c r="K35" i="11"/>
  <c r="P35" i="11" s="1"/>
  <c r="G36" i="11"/>
  <c r="H36" i="11"/>
  <c r="AV36" i="13" s="1"/>
  <c r="I36" i="11"/>
  <c r="J36" i="11"/>
  <c r="AX36" i="13" s="1"/>
  <c r="BD36" i="18" s="1"/>
  <c r="H37" i="11"/>
  <c r="I37" i="11"/>
  <c r="J37" i="11"/>
  <c r="K37" i="11"/>
  <c r="H38" i="11"/>
  <c r="I38" i="11"/>
  <c r="J38" i="11"/>
  <c r="K38" i="11"/>
  <c r="H39" i="11"/>
  <c r="I39" i="11"/>
  <c r="AW39" i="13"/>
  <c r="BC39" i="18" s="1"/>
  <c r="J39" i="11"/>
  <c r="K39" i="11"/>
  <c r="AY39" i="13" s="1"/>
  <c r="BE39" i="18" s="1"/>
  <c r="H40" i="11"/>
  <c r="I40" i="11"/>
  <c r="J40" i="11"/>
  <c r="H41" i="11"/>
  <c r="I41" i="11"/>
  <c r="O41" i="11" s="1"/>
  <c r="J41" i="11"/>
  <c r="K41" i="11"/>
  <c r="AY41" i="13" s="1"/>
  <c r="BE41" i="18" s="1"/>
  <c r="H42" i="11"/>
  <c r="I42" i="11"/>
  <c r="J42" i="11"/>
  <c r="K42" i="11"/>
  <c r="G43" i="11"/>
  <c r="H43" i="11"/>
  <c r="I43" i="11"/>
  <c r="J43" i="11"/>
  <c r="K43" i="11"/>
  <c r="AY43" i="13" s="1"/>
  <c r="BE43" i="18" s="1"/>
  <c r="H44" i="11"/>
  <c r="I44" i="11"/>
  <c r="J44" i="11"/>
  <c r="H45" i="11"/>
  <c r="AV45" i="13" s="1"/>
  <c r="I45" i="11"/>
  <c r="J45" i="11"/>
  <c r="BE45" i="18"/>
  <c r="G46" i="11"/>
  <c r="H46" i="11"/>
  <c r="I46" i="11"/>
  <c r="J46" i="11"/>
  <c r="K46" i="11"/>
  <c r="G47" i="11"/>
  <c r="H47" i="11"/>
  <c r="I47" i="11"/>
  <c r="J47" i="11"/>
  <c r="H48" i="11"/>
  <c r="I48" i="11"/>
  <c r="J48" i="11"/>
  <c r="H49" i="11"/>
  <c r="I49" i="11"/>
  <c r="O49" i="11" s="1"/>
  <c r="J49" i="11"/>
  <c r="BE49" i="18"/>
  <c r="G50" i="11"/>
  <c r="H50" i="11"/>
  <c r="AV50" i="13" s="1"/>
  <c r="I50" i="11"/>
  <c r="J50" i="11"/>
  <c r="K50" i="11"/>
  <c r="AY50" i="13" s="1"/>
  <c r="BE50" i="18" s="1"/>
  <c r="G51" i="11"/>
  <c r="H51" i="11"/>
  <c r="I51" i="11"/>
  <c r="J51" i="11"/>
  <c r="K51" i="11"/>
  <c r="AY51" i="13" s="1"/>
  <c r="BE51" i="18" s="1"/>
  <c r="G52" i="11"/>
  <c r="AU52" i="13" s="1"/>
  <c r="BA52" i="18" s="1"/>
  <c r="H52" i="11"/>
  <c r="I52" i="11"/>
  <c r="J52" i="11"/>
  <c r="G53" i="11"/>
  <c r="H53" i="11"/>
  <c r="I53" i="11"/>
  <c r="J53" i="11"/>
  <c r="K53" i="11"/>
  <c r="AY53" i="13" s="1"/>
  <c r="BE53" i="18" s="1"/>
  <c r="H54" i="11"/>
  <c r="I54" i="11"/>
  <c r="K54" i="11"/>
  <c r="G55" i="11"/>
  <c r="H55" i="11"/>
  <c r="I55" i="11"/>
  <c r="J55" i="11"/>
  <c r="K55" i="11"/>
  <c r="AY55" i="13" s="1"/>
  <c r="BE55" i="18" s="1"/>
  <c r="G56" i="11"/>
  <c r="I56" i="11"/>
  <c r="J56" i="11"/>
  <c r="G57" i="11"/>
  <c r="AU57" i="13" s="1"/>
  <c r="BA57" i="18" s="1"/>
  <c r="H57" i="11"/>
  <c r="J57" i="11"/>
  <c r="K57" i="11"/>
  <c r="AY57" i="13" s="1"/>
  <c r="BE57" i="18" s="1"/>
  <c r="G58" i="11"/>
  <c r="AU58" i="13" s="1"/>
  <c r="BA58" i="18" s="1"/>
  <c r="H58" i="11"/>
  <c r="J58" i="11"/>
  <c r="K58" i="11"/>
  <c r="G59" i="11"/>
  <c r="H59" i="11"/>
  <c r="I59" i="11"/>
  <c r="J59" i="11"/>
  <c r="K59" i="11"/>
  <c r="AY59" i="13" s="1"/>
  <c r="BE59" i="18" s="1"/>
  <c r="H60" i="11"/>
  <c r="I60" i="11"/>
  <c r="J60" i="11"/>
  <c r="I61" i="11"/>
  <c r="J61" i="11"/>
  <c r="BE61" i="18"/>
  <c r="H62" i="11"/>
  <c r="I62" i="11"/>
  <c r="J62" i="11"/>
  <c r="P62" i="11" s="1"/>
  <c r="K62" i="11"/>
  <c r="AY62" i="13" s="1"/>
  <c r="BE62" i="18" s="1"/>
  <c r="G63" i="11"/>
  <c r="H63" i="11"/>
  <c r="I63" i="11"/>
  <c r="J63" i="11"/>
  <c r="K63" i="11"/>
  <c r="G64" i="11"/>
  <c r="H64" i="11"/>
  <c r="I64" i="11"/>
  <c r="G65" i="11"/>
  <c r="H65" i="11"/>
  <c r="I65" i="11"/>
  <c r="J65" i="11"/>
  <c r="BE65" i="18"/>
  <c r="H66" i="11"/>
  <c r="N66" i="11" s="1"/>
  <c r="I66" i="11"/>
  <c r="J66" i="11"/>
  <c r="K66" i="11"/>
  <c r="AY66" i="13" s="1"/>
  <c r="BE66" i="18" s="1"/>
  <c r="G67" i="11"/>
  <c r="AU67" i="13" s="1"/>
  <c r="BA67" i="18" s="1"/>
  <c r="H67" i="11"/>
  <c r="I67" i="11"/>
  <c r="J67" i="11"/>
  <c r="K67" i="11"/>
  <c r="AY67" i="13" s="1"/>
  <c r="BE67" i="18" s="1"/>
  <c r="G68" i="11"/>
  <c r="AU68" i="13" s="1"/>
  <c r="BA68" i="18" s="1"/>
  <c r="H68" i="11"/>
  <c r="I68" i="11"/>
  <c r="J68" i="11"/>
  <c r="G69" i="11"/>
  <c r="AU69" i="13" s="1"/>
  <c r="BA69" i="18" s="1"/>
  <c r="H69" i="11"/>
  <c r="I69" i="11"/>
  <c r="J69" i="11"/>
  <c r="K69" i="11"/>
  <c r="O69" i="11" s="1"/>
  <c r="H70" i="11"/>
  <c r="I70" i="11"/>
  <c r="J70" i="11"/>
  <c r="K70" i="11"/>
  <c r="G71" i="11"/>
  <c r="H71" i="11"/>
  <c r="I71" i="11"/>
  <c r="J71" i="11"/>
  <c r="K71" i="11"/>
  <c r="AY71" i="13" s="1"/>
  <c r="BE71" i="18" s="1"/>
  <c r="G72" i="11"/>
  <c r="AU72" i="13" s="1"/>
  <c r="BA72" i="18" s="1"/>
  <c r="H72" i="11"/>
  <c r="AV72" i="13" s="1"/>
  <c r="BB72" i="18" s="1"/>
  <c r="I72" i="11"/>
  <c r="J72" i="11"/>
  <c r="H73" i="11"/>
  <c r="I73" i="11"/>
  <c r="J73" i="11"/>
  <c r="K73" i="11"/>
  <c r="AY73" i="13" s="1"/>
  <c r="BE73" i="18" s="1"/>
  <c r="H74" i="11"/>
  <c r="AV74" i="13" s="1"/>
  <c r="BB74" i="18" s="1"/>
  <c r="I74" i="11"/>
  <c r="K74" i="11"/>
  <c r="G75" i="11"/>
  <c r="H75" i="11"/>
  <c r="I75" i="11"/>
  <c r="J75" i="11"/>
  <c r="K75" i="11"/>
  <c r="AY75" i="13" s="1"/>
  <c r="BE75" i="18" s="1"/>
  <c r="G76" i="11"/>
  <c r="H76" i="11"/>
  <c r="AV76" i="13" s="1"/>
  <c r="I76" i="11"/>
  <c r="J76" i="11"/>
  <c r="G77" i="11"/>
  <c r="H77" i="11"/>
  <c r="I77" i="11"/>
  <c r="O77" i="11" s="1"/>
  <c r="I78" i="11"/>
  <c r="J78" i="11"/>
  <c r="K78" i="11"/>
  <c r="G79" i="11"/>
  <c r="H79" i="11"/>
  <c r="J79" i="11"/>
  <c r="K79" i="11"/>
  <c r="G80" i="11"/>
  <c r="M80" i="11" s="1"/>
  <c r="H80" i="11"/>
  <c r="I80" i="11"/>
  <c r="K80" i="11"/>
  <c r="AY80" i="13"/>
  <c r="BE80" i="18" s="1"/>
  <c r="G81" i="11"/>
  <c r="H81" i="11"/>
  <c r="I81" i="11"/>
  <c r="BE81" i="18"/>
  <c r="I82" i="11"/>
  <c r="J82" i="11"/>
  <c r="K82" i="11"/>
  <c r="AY82" i="13" s="1"/>
  <c r="BE82" i="18" s="1"/>
  <c r="G83" i="11"/>
  <c r="H83" i="11"/>
  <c r="AV83" i="13" s="1"/>
  <c r="J83" i="11"/>
  <c r="AX83" i="13" s="1"/>
  <c r="BD83" i="18" s="1"/>
  <c r="K83" i="11"/>
  <c r="G84" i="11"/>
  <c r="H84" i="11"/>
  <c r="I84" i="11"/>
  <c r="J84" i="11"/>
  <c r="K84" i="11"/>
  <c r="AY84" i="13"/>
  <c r="BE84" i="18" s="1"/>
  <c r="H85" i="11"/>
  <c r="I85" i="11"/>
  <c r="AW85" i="13" s="1"/>
  <c r="BC85" i="18" s="1"/>
  <c r="K85" i="11"/>
  <c r="I86" i="11"/>
  <c r="J86" i="11"/>
  <c r="K86" i="11"/>
  <c r="G87" i="11"/>
  <c r="H87" i="11"/>
  <c r="AV87" i="13" s="1"/>
  <c r="BB87" i="18" s="1"/>
  <c r="J87" i="11"/>
  <c r="K87" i="11"/>
  <c r="G88" i="11"/>
  <c r="AU88" i="13" s="1"/>
  <c r="BA88" i="18" s="1"/>
  <c r="H88" i="11"/>
  <c r="I88" i="11"/>
  <c r="AW88" i="13" s="1"/>
  <c r="BC88" i="18" s="1"/>
  <c r="J88" i="11"/>
  <c r="K88" i="11"/>
  <c r="G89" i="11"/>
  <c r="H89" i="11"/>
  <c r="I89" i="11"/>
  <c r="G90" i="11"/>
  <c r="I90" i="11"/>
  <c r="J90" i="11"/>
  <c r="P90" i="11" s="1"/>
  <c r="K90" i="11"/>
  <c r="AY90" i="13" s="1"/>
  <c r="BE90" i="18" s="1"/>
  <c r="G91" i="11"/>
  <c r="AU91" i="13" s="1"/>
  <c r="BA91" i="18" s="1"/>
  <c r="H91" i="11"/>
  <c r="J91" i="11"/>
  <c r="AX91" i="13" s="1"/>
  <c r="BD91" i="18" s="1"/>
  <c r="K91" i="11"/>
  <c r="G92" i="11"/>
  <c r="AU92" i="13" s="1"/>
  <c r="BA92" i="18" s="1"/>
  <c r="H92" i="11"/>
  <c r="I92" i="11"/>
  <c r="J92" i="11"/>
  <c r="K92" i="11"/>
  <c r="AY92" i="13" s="1"/>
  <c r="BE92" i="18" s="1"/>
  <c r="G93" i="11"/>
  <c r="H93" i="11"/>
  <c r="I93" i="11"/>
  <c r="AW93" i="13" s="1"/>
  <c r="BC93" i="18" s="1"/>
  <c r="G94" i="11"/>
  <c r="AU94" i="13" s="1"/>
  <c r="BA94" i="18" s="1"/>
  <c r="I94" i="11"/>
  <c r="J94" i="11"/>
  <c r="AX94" i="13" s="1"/>
  <c r="BD94" i="18" s="1"/>
  <c r="K94" i="11"/>
  <c r="G95" i="11"/>
  <c r="I95" i="11"/>
  <c r="J95" i="11"/>
  <c r="K95" i="11"/>
  <c r="M95" i="11" s="1"/>
  <c r="G96" i="11"/>
  <c r="H96" i="11"/>
  <c r="I96" i="11"/>
  <c r="J96" i="11"/>
  <c r="K96" i="11"/>
  <c r="H97" i="11"/>
  <c r="G98" i="11"/>
  <c r="AU98" i="13" s="1"/>
  <c r="BA98" i="18" s="1"/>
  <c r="H98" i="11"/>
  <c r="I98" i="11"/>
  <c r="AW98" i="13" s="1"/>
  <c r="BC98" i="18" s="1"/>
  <c r="J98" i="11"/>
  <c r="K98" i="11"/>
  <c r="AY98" i="13" s="1"/>
  <c r="BE98" i="18" s="1"/>
  <c r="G99" i="11"/>
  <c r="I99" i="11"/>
  <c r="AW99" i="13" s="1"/>
  <c r="J99" i="11"/>
  <c r="K99" i="11"/>
  <c r="AY99" i="13" s="1"/>
  <c r="BE99" i="18" s="1"/>
  <c r="G100" i="11"/>
  <c r="AU100" i="13" s="1"/>
  <c r="BA100" i="18" s="1"/>
  <c r="H100" i="11"/>
  <c r="AV100" i="13" s="1"/>
  <c r="BB100" i="18" s="1"/>
  <c r="I100" i="11"/>
  <c r="K100" i="11"/>
  <c r="AY100" i="13"/>
  <c r="BE100" i="18" s="1"/>
  <c r="H101" i="11"/>
  <c r="N101" i="11" s="1"/>
  <c r="K101" i="11"/>
  <c r="G102" i="11"/>
  <c r="H102" i="11"/>
  <c r="I102" i="11"/>
  <c r="J102" i="11"/>
  <c r="AX102" i="13" s="1"/>
  <c r="BD102" i="18" s="1"/>
  <c r="K102" i="11"/>
  <c r="G103" i="11"/>
  <c r="I103" i="11"/>
  <c r="J103" i="11"/>
  <c r="AX103" i="13" s="1"/>
  <c r="BD103" i="18" s="1"/>
  <c r="K103" i="11"/>
  <c r="AY103" i="13" s="1"/>
  <c r="BE103" i="18" s="1"/>
  <c r="G104" i="11"/>
  <c r="H104" i="11"/>
  <c r="I104" i="11"/>
  <c r="K104" i="11"/>
  <c r="AY104" i="13" s="1"/>
  <c r="BE104" i="18" s="1"/>
  <c r="H4" i="11"/>
  <c r="AV4" i="13" s="1"/>
  <c r="BB4" i="18" s="1"/>
  <c r="J4" i="11"/>
  <c r="K4" i="11"/>
  <c r="G4" i="11"/>
  <c r="G5" i="9"/>
  <c r="H5" i="9"/>
  <c r="I5" i="9"/>
  <c r="J5" i="9"/>
  <c r="K5" i="9"/>
  <c r="H6" i="9"/>
  <c r="AQ6" i="13" s="1"/>
  <c r="AW6" i="18" s="1"/>
  <c r="I6" i="9"/>
  <c r="AR6" i="13" s="1"/>
  <c r="AX6" i="18" s="1"/>
  <c r="J6" i="9"/>
  <c r="K6" i="9"/>
  <c r="AT6" i="13" s="1"/>
  <c r="AZ6" i="18" s="1"/>
  <c r="H7" i="9"/>
  <c r="I7" i="9"/>
  <c r="J7" i="9"/>
  <c r="H8" i="9"/>
  <c r="I8" i="9"/>
  <c r="J8" i="9"/>
  <c r="K8" i="9"/>
  <c r="G9" i="9"/>
  <c r="AP9" i="13" s="1"/>
  <c r="AV9" i="18" s="1"/>
  <c r="H9" i="9"/>
  <c r="I9" i="9"/>
  <c r="J9" i="9"/>
  <c r="K9" i="9"/>
  <c r="G10" i="9"/>
  <c r="H10" i="9"/>
  <c r="I10" i="9"/>
  <c r="AR10" i="13" s="1"/>
  <c r="AX10" i="18" s="1"/>
  <c r="J10" i="9"/>
  <c r="AS10" i="13" s="1"/>
  <c r="AY10" i="18" s="1"/>
  <c r="K10" i="9"/>
  <c r="G11" i="9"/>
  <c r="H11" i="9"/>
  <c r="I11" i="9"/>
  <c r="J11" i="9"/>
  <c r="AS11" i="13" s="1"/>
  <c r="AY11" i="18" s="1"/>
  <c r="G12" i="9"/>
  <c r="H12" i="9"/>
  <c r="J12" i="9"/>
  <c r="K12" i="9"/>
  <c r="AT12" i="13" s="1"/>
  <c r="AZ12" i="18" s="1"/>
  <c r="G13" i="9"/>
  <c r="H13" i="9"/>
  <c r="I13" i="9"/>
  <c r="J13" i="9"/>
  <c r="K13" i="9"/>
  <c r="G14" i="9"/>
  <c r="H14" i="9"/>
  <c r="AQ14" i="13" s="1"/>
  <c r="AW14" i="18" s="1"/>
  <c r="I14" i="9"/>
  <c r="J14" i="9"/>
  <c r="AS14" i="13" s="1"/>
  <c r="K14" i="9"/>
  <c r="G15" i="9"/>
  <c r="AP15" i="13" s="1"/>
  <c r="AV15" i="18" s="1"/>
  <c r="H15" i="9"/>
  <c r="I15" i="9"/>
  <c r="J15" i="9"/>
  <c r="G16" i="9"/>
  <c r="H16" i="9"/>
  <c r="I16" i="9"/>
  <c r="J16" i="9"/>
  <c r="K16" i="9"/>
  <c r="G17" i="9"/>
  <c r="H17" i="9"/>
  <c r="I17" i="9"/>
  <c r="J17" i="9"/>
  <c r="K17" i="9"/>
  <c r="G18" i="9"/>
  <c r="H18" i="9"/>
  <c r="I18" i="9"/>
  <c r="J18" i="9"/>
  <c r="K18" i="9"/>
  <c r="AT18" i="13" s="1"/>
  <c r="AZ18" i="18" s="1"/>
  <c r="G19" i="9"/>
  <c r="H19" i="9"/>
  <c r="I19" i="9"/>
  <c r="AR19" i="13" s="1"/>
  <c r="AX19" i="18" s="1"/>
  <c r="J19" i="9"/>
  <c r="G20" i="9"/>
  <c r="H20" i="9"/>
  <c r="I20" i="9"/>
  <c r="J20" i="9"/>
  <c r="K20" i="9"/>
  <c r="AT20" i="13"/>
  <c r="AZ20" i="18" s="1"/>
  <c r="G21" i="9"/>
  <c r="H21" i="9"/>
  <c r="I21" i="9"/>
  <c r="AR21" i="13" s="1"/>
  <c r="AX21" i="18" s="1"/>
  <c r="J21" i="9"/>
  <c r="K21" i="9"/>
  <c r="AT21" i="13" s="1"/>
  <c r="AZ21" i="18" s="1"/>
  <c r="G22" i="9"/>
  <c r="AP22" i="13" s="1"/>
  <c r="H22" i="9"/>
  <c r="I22" i="9"/>
  <c r="J22" i="9"/>
  <c r="K22" i="9"/>
  <c r="AT22" i="13" s="1"/>
  <c r="AZ22" i="18" s="1"/>
  <c r="H23" i="9"/>
  <c r="I23" i="9"/>
  <c r="J23" i="9"/>
  <c r="G24" i="9"/>
  <c r="H24" i="9"/>
  <c r="AQ24" i="13" s="1"/>
  <c r="AW24" i="18" s="1"/>
  <c r="I24" i="9"/>
  <c r="J24" i="9"/>
  <c r="K24" i="9"/>
  <c r="G25" i="9"/>
  <c r="H25" i="9"/>
  <c r="I25" i="9"/>
  <c r="AR25" i="13" s="1"/>
  <c r="J25" i="9"/>
  <c r="K25" i="9"/>
  <c r="G26" i="9"/>
  <c r="H26" i="9"/>
  <c r="I26" i="9"/>
  <c r="J26" i="9"/>
  <c r="K26" i="9"/>
  <c r="AT26" i="13" s="1"/>
  <c r="AZ26" i="18" s="1"/>
  <c r="G27" i="9"/>
  <c r="H27" i="9"/>
  <c r="I27" i="9"/>
  <c r="AR27" i="13" s="1"/>
  <c r="AX27" i="18" s="1"/>
  <c r="J27" i="9"/>
  <c r="G28" i="9"/>
  <c r="H28" i="9"/>
  <c r="AQ28" i="13" s="1"/>
  <c r="J28" i="9"/>
  <c r="K28" i="9"/>
  <c r="AT28" i="13" s="1"/>
  <c r="AZ28" i="18" s="1"/>
  <c r="G29" i="9"/>
  <c r="AP29" i="13" s="1"/>
  <c r="AV29" i="18" s="1"/>
  <c r="H29" i="9"/>
  <c r="I29" i="9"/>
  <c r="J29" i="9"/>
  <c r="AS29" i="13" s="1"/>
  <c r="K29" i="9"/>
  <c r="P29" i="9" s="1"/>
  <c r="G30" i="9"/>
  <c r="H30" i="9"/>
  <c r="I30" i="9"/>
  <c r="J30" i="9"/>
  <c r="K30" i="9"/>
  <c r="AT30" i="13" s="1"/>
  <c r="AZ30" i="18" s="1"/>
  <c r="G31" i="9"/>
  <c r="H31" i="9"/>
  <c r="I31" i="9"/>
  <c r="J31" i="9"/>
  <c r="G32" i="9"/>
  <c r="H32" i="9"/>
  <c r="AQ32" i="13" s="1"/>
  <c r="AW32" i="18" s="1"/>
  <c r="I32" i="9"/>
  <c r="J32" i="9"/>
  <c r="K32" i="9"/>
  <c r="G33" i="9"/>
  <c r="AP33" i="13" s="1"/>
  <c r="AV33" i="18" s="1"/>
  <c r="H33" i="9"/>
  <c r="I33" i="9"/>
  <c r="J33" i="9"/>
  <c r="K33" i="9"/>
  <c r="G34" i="9"/>
  <c r="H34" i="9"/>
  <c r="I34" i="9"/>
  <c r="J34" i="9"/>
  <c r="AS34" i="13" s="1"/>
  <c r="K34" i="9"/>
  <c r="AT34" i="13" s="1"/>
  <c r="AZ34" i="18" s="1"/>
  <c r="G35" i="9"/>
  <c r="H35" i="9"/>
  <c r="I35" i="9"/>
  <c r="J35" i="9"/>
  <c r="H36" i="9"/>
  <c r="I36" i="9"/>
  <c r="AR36" i="13" s="1"/>
  <c r="AX36" i="18" s="1"/>
  <c r="J36" i="9"/>
  <c r="AS36" i="13" s="1"/>
  <c r="AY36" i="18" s="1"/>
  <c r="K36" i="9"/>
  <c r="AT36" i="13" s="1"/>
  <c r="AZ36" i="18" s="1"/>
  <c r="H37" i="9"/>
  <c r="I37" i="9"/>
  <c r="J37" i="9"/>
  <c r="K37" i="9"/>
  <c r="AT37" i="13" s="1"/>
  <c r="AZ37" i="18" s="1"/>
  <c r="G38" i="9"/>
  <c r="H38" i="9"/>
  <c r="AQ38" i="13" s="1"/>
  <c r="AW38" i="18" s="1"/>
  <c r="I38" i="9"/>
  <c r="AR38" i="13" s="1"/>
  <c r="AX38" i="18" s="1"/>
  <c r="J38" i="9"/>
  <c r="K38" i="9"/>
  <c r="G39" i="9"/>
  <c r="H39" i="9"/>
  <c r="I39" i="9"/>
  <c r="J39" i="9"/>
  <c r="H40" i="9"/>
  <c r="I40" i="9"/>
  <c r="J40" i="9"/>
  <c r="K40" i="9"/>
  <c r="AT40" i="13" s="1"/>
  <c r="AZ40" i="18" s="1"/>
  <c r="H41" i="9"/>
  <c r="I41" i="9"/>
  <c r="AR41" i="13" s="1"/>
  <c r="AX41" i="18" s="1"/>
  <c r="J41" i="9"/>
  <c r="K41" i="9"/>
  <c r="G42" i="9"/>
  <c r="H42" i="9"/>
  <c r="I42" i="9"/>
  <c r="J42" i="9"/>
  <c r="AS42" i="13" s="1"/>
  <c r="AY42" i="18" s="1"/>
  <c r="K42" i="9"/>
  <c r="H43" i="9"/>
  <c r="AQ43" i="13" s="1"/>
  <c r="I43" i="9"/>
  <c r="J43" i="9"/>
  <c r="H44" i="9"/>
  <c r="I44" i="9"/>
  <c r="J44" i="9"/>
  <c r="K44" i="9"/>
  <c r="AT44" i="13" s="1"/>
  <c r="AZ44" i="18" s="1"/>
  <c r="G45" i="9"/>
  <c r="AP45" i="13" s="1"/>
  <c r="AV45" i="18" s="1"/>
  <c r="H45" i="9"/>
  <c r="I45" i="9"/>
  <c r="AR45" i="13" s="1"/>
  <c r="AX45" i="18" s="1"/>
  <c r="J45" i="9"/>
  <c r="K45" i="9"/>
  <c r="AT45" i="13" s="1"/>
  <c r="AZ45" i="18" s="1"/>
  <c r="I46" i="9"/>
  <c r="J46" i="9"/>
  <c r="K46" i="9"/>
  <c r="AT46" i="13" s="1"/>
  <c r="AZ46" i="18" s="1"/>
  <c r="G47" i="9"/>
  <c r="H47" i="9"/>
  <c r="I47" i="9"/>
  <c r="J47" i="9"/>
  <c r="H48" i="9"/>
  <c r="I48" i="9"/>
  <c r="J48" i="9"/>
  <c r="K48" i="9"/>
  <c r="AT48" i="13"/>
  <c r="AZ48" i="18" s="1"/>
  <c r="G49" i="9"/>
  <c r="H49" i="9"/>
  <c r="I49" i="9"/>
  <c r="J49" i="9"/>
  <c r="K49" i="9"/>
  <c r="AT49" i="13" s="1"/>
  <c r="AZ49" i="18" s="1"/>
  <c r="G50" i="9"/>
  <c r="H50" i="9"/>
  <c r="I50" i="9"/>
  <c r="J50" i="9"/>
  <c r="K50" i="9"/>
  <c r="AT50" i="13" s="1"/>
  <c r="AZ50" i="18" s="1"/>
  <c r="G51" i="9"/>
  <c r="H51" i="9"/>
  <c r="I51" i="9"/>
  <c r="J51" i="9"/>
  <c r="G52" i="9"/>
  <c r="H52" i="9"/>
  <c r="I52" i="9"/>
  <c r="J52" i="9"/>
  <c r="K52" i="9"/>
  <c r="AT52" i="13" s="1"/>
  <c r="AZ52" i="18" s="1"/>
  <c r="G53" i="9"/>
  <c r="AP53" i="13" s="1"/>
  <c r="AV53" i="18" s="1"/>
  <c r="H53" i="9"/>
  <c r="I53" i="9"/>
  <c r="J53" i="9"/>
  <c r="K53" i="9"/>
  <c r="G54" i="9"/>
  <c r="H54" i="9"/>
  <c r="I54" i="9"/>
  <c r="J54" i="9"/>
  <c r="K54" i="9"/>
  <c r="AT54" i="13" s="1"/>
  <c r="AZ54" i="18" s="1"/>
  <c r="G55" i="9"/>
  <c r="H55" i="9"/>
  <c r="I55" i="9"/>
  <c r="J55" i="9"/>
  <c r="G56" i="9"/>
  <c r="H56" i="9"/>
  <c r="I56" i="9"/>
  <c r="AR56" i="13" s="1"/>
  <c r="J56" i="9"/>
  <c r="K56" i="9"/>
  <c r="AT56" i="13" s="1"/>
  <c r="AZ56" i="18" s="1"/>
  <c r="G57" i="9"/>
  <c r="H57" i="9"/>
  <c r="I57" i="9"/>
  <c r="J57" i="9"/>
  <c r="AS57" i="13" s="1"/>
  <c r="AY57" i="18" s="1"/>
  <c r="K57" i="9"/>
  <c r="G58" i="9"/>
  <c r="AP58" i="13" s="1"/>
  <c r="AV58" i="18" s="1"/>
  <c r="H58" i="9"/>
  <c r="I58" i="9"/>
  <c r="J58" i="9"/>
  <c r="K58" i="9"/>
  <c r="AT58" i="13" s="1"/>
  <c r="AZ58" i="18" s="1"/>
  <c r="H59" i="9"/>
  <c r="I59" i="9"/>
  <c r="G60" i="9"/>
  <c r="H60" i="9"/>
  <c r="I60" i="9"/>
  <c r="J60" i="9"/>
  <c r="K60" i="9"/>
  <c r="AT60" i="13" s="1"/>
  <c r="AZ60" i="18" s="1"/>
  <c r="G61" i="9"/>
  <c r="H61" i="9"/>
  <c r="I61" i="9"/>
  <c r="J61" i="9"/>
  <c r="K61" i="9"/>
  <c r="AT61" i="13" s="1"/>
  <c r="AZ61" i="18" s="1"/>
  <c r="G62" i="9"/>
  <c r="H62" i="9"/>
  <c r="I62" i="9"/>
  <c r="J62" i="9"/>
  <c r="K62" i="9"/>
  <c r="H63" i="9"/>
  <c r="I63" i="9"/>
  <c r="J63" i="9"/>
  <c r="H64" i="9"/>
  <c r="I64" i="9"/>
  <c r="J64" i="9"/>
  <c r="K64" i="9"/>
  <c r="AT64" i="13" s="1"/>
  <c r="AZ64" i="18" s="1"/>
  <c r="G65" i="9"/>
  <c r="H65" i="9"/>
  <c r="I65" i="9"/>
  <c r="O65" i="9" s="1"/>
  <c r="J65" i="9"/>
  <c r="K65" i="9"/>
  <c r="AT65" i="13" s="1"/>
  <c r="AZ65" i="18" s="1"/>
  <c r="G66" i="9"/>
  <c r="H66" i="9"/>
  <c r="AQ66" i="13" s="1"/>
  <c r="AW66" i="18" s="1"/>
  <c r="I66" i="9"/>
  <c r="J66" i="9"/>
  <c r="K66" i="9"/>
  <c r="AT66" i="13" s="1"/>
  <c r="AZ66" i="18" s="1"/>
  <c r="H67" i="9"/>
  <c r="I67" i="9"/>
  <c r="J67" i="9"/>
  <c r="H68" i="9"/>
  <c r="I68" i="9"/>
  <c r="J68" i="9"/>
  <c r="AS68" i="13" s="1"/>
  <c r="AY68" i="18" s="1"/>
  <c r="K68" i="9"/>
  <c r="AT68" i="13" s="1"/>
  <c r="AZ68" i="18" s="1"/>
  <c r="G69" i="9"/>
  <c r="H69" i="9"/>
  <c r="I69" i="9"/>
  <c r="J69" i="9"/>
  <c r="K69" i="9"/>
  <c r="O69" i="9" s="1"/>
  <c r="H70" i="9"/>
  <c r="I70" i="9"/>
  <c r="J70" i="9"/>
  <c r="K70" i="9"/>
  <c r="G71" i="9"/>
  <c r="H71" i="9"/>
  <c r="I71" i="9"/>
  <c r="J71" i="9"/>
  <c r="H72" i="9"/>
  <c r="I72" i="9"/>
  <c r="J72" i="9"/>
  <c r="AS72" i="13" s="1"/>
  <c r="AY72" i="18" s="1"/>
  <c r="K72" i="9"/>
  <c r="G73" i="9"/>
  <c r="H73" i="9"/>
  <c r="I73" i="9"/>
  <c r="J73" i="9"/>
  <c r="K73" i="9"/>
  <c r="AT73" i="13" s="1"/>
  <c r="AZ73" i="18" s="1"/>
  <c r="G74" i="9"/>
  <c r="H74" i="9"/>
  <c r="AQ74" i="13" s="1"/>
  <c r="I74" i="9"/>
  <c r="AR74" i="13" s="1"/>
  <c r="AX74" i="18" s="1"/>
  <c r="J74" i="9"/>
  <c r="K74" i="9"/>
  <c r="G75" i="9"/>
  <c r="H75" i="9"/>
  <c r="I75" i="9"/>
  <c r="AR75" i="13" s="1"/>
  <c r="AX75" i="18" s="1"/>
  <c r="J75" i="9"/>
  <c r="H76" i="9"/>
  <c r="I76" i="9"/>
  <c r="J76" i="9"/>
  <c r="K76" i="9"/>
  <c r="I77" i="9"/>
  <c r="J77" i="9"/>
  <c r="K77" i="9"/>
  <c r="AT77" i="13" s="1"/>
  <c r="AZ77" i="18" s="1"/>
  <c r="G78" i="9"/>
  <c r="H78" i="9"/>
  <c r="J78" i="9"/>
  <c r="K78" i="9"/>
  <c r="H79" i="9"/>
  <c r="I79" i="9"/>
  <c r="AR79" i="13" s="1"/>
  <c r="AX79" i="18" s="1"/>
  <c r="J79" i="9"/>
  <c r="K79" i="9"/>
  <c r="H80" i="9"/>
  <c r="I80" i="9"/>
  <c r="K80" i="9"/>
  <c r="AT80" i="13" s="1"/>
  <c r="AZ80" i="18" s="1"/>
  <c r="G81" i="9"/>
  <c r="I81" i="9"/>
  <c r="J81" i="9"/>
  <c r="K81" i="9"/>
  <c r="G82" i="9"/>
  <c r="H82" i="9"/>
  <c r="J82" i="9"/>
  <c r="K82" i="9"/>
  <c r="H83" i="9"/>
  <c r="I83" i="9"/>
  <c r="J83" i="9"/>
  <c r="K83" i="9"/>
  <c r="AT83" i="13" s="1"/>
  <c r="AZ83" i="18" s="1"/>
  <c r="H84" i="9"/>
  <c r="I84" i="9"/>
  <c r="G85" i="9"/>
  <c r="I85" i="9"/>
  <c r="J85" i="9"/>
  <c r="K85" i="9"/>
  <c r="AT85" i="13" s="1"/>
  <c r="AZ85" i="18" s="1"/>
  <c r="H86" i="9"/>
  <c r="AQ86" i="13" s="1"/>
  <c r="AW86" i="18" s="1"/>
  <c r="J86" i="9"/>
  <c r="K86" i="9"/>
  <c r="AT86" i="13" s="1"/>
  <c r="AZ86" i="18" s="1"/>
  <c r="G87" i="9"/>
  <c r="H87" i="9"/>
  <c r="I87" i="9"/>
  <c r="J87" i="9"/>
  <c r="K87" i="9"/>
  <c r="H88" i="9"/>
  <c r="I88" i="9"/>
  <c r="K88" i="9"/>
  <c r="G89" i="9"/>
  <c r="I89" i="9"/>
  <c r="J89" i="9"/>
  <c r="AS89" i="13" s="1"/>
  <c r="K89" i="9"/>
  <c r="G90" i="9"/>
  <c r="H90" i="9"/>
  <c r="J90" i="9"/>
  <c r="K90" i="9"/>
  <c r="AT90" i="13" s="1"/>
  <c r="AZ90" i="18" s="1"/>
  <c r="G91" i="9"/>
  <c r="AP91" i="13" s="1"/>
  <c r="H91" i="9"/>
  <c r="AQ91" i="13" s="1"/>
  <c r="AW91" i="18" s="1"/>
  <c r="I91" i="9"/>
  <c r="J91" i="9"/>
  <c r="AS91" i="13" s="1"/>
  <c r="AY91" i="18" s="1"/>
  <c r="K91" i="9"/>
  <c r="AT91" i="13" s="1"/>
  <c r="AZ91" i="18" s="1"/>
  <c r="H92" i="9"/>
  <c r="I92" i="9"/>
  <c r="K92" i="9"/>
  <c r="I93" i="9"/>
  <c r="J93" i="9"/>
  <c r="K93" i="9"/>
  <c r="G94" i="9"/>
  <c r="H94" i="9"/>
  <c r="J94" i="9"/>
  <c r="K94" i="9"/>
  <c r="N94" i="9" s="1"/>
  <c r="H95" i="9"/>
  <c r="I95" i="9"/>
  <c r="J95" i="9"/>
  <c r="K95" i="9"/>
  <c r="H96" i="9"/>
  <c r="I96" i="9"/>
  <c r="K96" i="9"/>
  <c r="O96" i="9" s="1"/>
  <c r="G97" i="9"/>
  <c r="H97" i="9"/>
  <c r="AQ97" i="13" s="1"/>
  <c r="I97" i="9"/>
  <c r="J97" i="9"/>
  <c r="AS97" i="13" s="1"/>
  <c r="AY97" i="18" s="1"/>
  <c r="K97" i="9"/>
  <c r="G98" i="9"/>
  <c r="J98" i="9"/>
  <c r="K98" i="9"/>
  <c r="AT98" i="13" s="1"/>
  <c r="AZ98" i="18" s="1"/>
  <c r="G99" i="9"/>
  <c r="H99" i="9"/>
  <c r="I99" i="9"/>
  <c r="J99" i="9"/>
  <c r="K99" i="9"/>
  <c r="AT99" i="13" s="1"/>
  <c r="AZ99" i="18" s="1"/>
  <c r="H100" i="9"/>
  <c r="I100" i="9"/>
  <c r="G101" i="9"/>
  <c r="H101" i="9"/>
  <c r="I101" i="9"/>
  <c r="AR101" i="13" s="1"/>
  <c r="AX101" i="18" s="1"/>
  <c r="J101" i="9"/>
  <c r="G102" i="9"/>
  <c r="J102" i="9"/>
  <c r="K102" i="9"/>
  <c r="AT102" i="13" s="1"/>
  <c r="AZ102" i="18" s="1"/>
  <c r="G103" i="9"/>
  <c r="H103" i="9"/>
  <c r="I103" i="9"/>
  <c r="J103" i="9"/>
  <c r="K103" i="9"/>
  <c r="H104" i="9"/>
  <c r="I104" i="9"/>
  <c r="AR104" i="13" s="1"/>
  <c r="AX104" i="18" s="1"/>
  <c r="I4" i="9"/>
  <c r="AR4" i="13" s="1"/>
  <c r="J4" i="9"/>
  <c r="AS4" i="13" s="1"/>
  <c r="AY4" i="18" s="1"/>
  <c r="K4" i="9"/>
  <c r="G4" i="9"/>
  <c r="AP4" i="13" s="1"/>
  <c r="G6" i="10"/>
  <c r="H6" i="10"/>
  <c r="AL6" i="13" s="1"/>
  <c r="AR6" i="18" s="1"/>
  <c r="I6" i="10"/>
  <c r="J6" i="10"/>
  <c r="G7" i="10"/>
  <c r="H7" i="10"/>
  <c r="I7" i="10"/>
  <c r="J7" i="10"/>
  <c r="K7" i="10"/>
  <c r="AO7" i="13" s="1"/>
  <c r="AU7" i="18" s="1"/>
  <c r="G8" i="10"/>
  <c r="H8" i="10"/>
  <c r="I8" i="10"/>
  <c r="J8" i="10"/>
  <c r="AO8" i="13"/>
  <c r="AU8" i="18" s="1"/>
  <c r="G9" i="10"/>
  <c r="H9" i="10"/>
  <c r="I9" i="10"/>
  <c r="J9" i="10"/>
  <c r="K9" i="10"/>
  <c r="G10" i="10"/>
  <c r="I10" i="10"/>
  <c r="J10" i="10"/>
  <c r="G11" i="10"/>
  <c r="H11" i="10"/>
  <c r="I11" i="10"/>
  <c r="J11" i="10"/>
  <c r="K11" i="10"/>
  <c r="AO11" i="13"/>
  <c r="AU11" i="18" s="1"/>
  <c r="H12" i="10"/>
  <c r="I12" i="10"/>
  <c r="AM12" i="13" s="1"/>
  <c r="AS12" i="18" s="1"/>
  <c r="J12" i="10"/>
  <c r="K12" i="10"/>
  <c r="G13" i="10"/>
  <c r="H13" i="10"/>
  <c r="N13" i="10" s="1"/>
  <c r="I13" i="10"/>
  <c r="K13" i="10"/>
  <c r="H14" i="10"/>
  <c r="J14" i="10"/>
  <c r="AN14" i="13" s="1"/>
  <c r="G15" i="10"/>
  <c r="H15" i="10"/>
  <c r="J15" i="10"/>
  <c r="K15" i="10"/>
  <c r="AO15" i="13" s="1"/>
  <c r="AU15" i="18" s="1"/>
  <c r="H16" i="10"/>
  <c r="I16" i="10"/>
  <c r="J16" i="10"/>
  <c r="K16" i="10"/>
  <c r="AO16" i="13" s="1"/>
  <c r="AU16" i="18" s="1"/>
  <c r="G17" i="10"/>
  <c r="H17" i="10"/>
  <c r="I17" i="10"/>
  <c r="J17" i="10"/>
  <c r="K17" i="10"/>
  <c r="H18" i="10"/>
  <c r="I18" i="10"/>
  <c r="J18" i="10"/>
  <c r="G19" i="10"/>
  <c r="H19" i="10"/>
  <c r="I19" i="10"/>
  <c r="J19" i="10"/>
  <c r="K19" i="10"/>
  <c r="AO19" i="13" s="1"/>
  <c r="AU19" i="18" s="1"/>
  <c r="H20" i="10"/>
  <c r="AL20" i="13" s="1"/>
  <c r="AR20" i="18" s="1"/>
  <c r="I20" i="10"/>
  <c r="AM20" i="13" s="1"/>
  <c r="AS20" i="18" s="1"/>
  <c r="J20" i="10"/>
  <c r="AO20" i="13"/>
  <c r="AU20" i="18" s="1"/>
  <c r="G21" i="10"/>
  <c r="AK21" i="13" s="1"/>
  <c r="AQ21" i="18" s="1"/>
  <c r="I21" i="10"/>
  <c r="K21" i="10"/>
  <c r="AO21" i="13" s="1"/>
  <c r="AU21" i="18" s="1"/>
  <c r="H22" i="10"/>
  <c r="I22" i="10"/>
  <c r="AM22" i="13" s="1"/>
  <c r="AS22" i="18" s="1"/>
  <c r="J22" i="10"/>
  <c r="G23" i="10"/>
  <c r="H23" i="10"/>
  <c r="I23" i="10"/>
  <c r="J23" i="10"/>
  <c r="K23" i="10"/>
  <c r="H24" i="10"/>
  <c r="I24" i="10"/>
  <c r="J24" i="10"/>
  <c r="AO24" i="13"/>
  <c r="AU24" i="18" s="1"/>
  <c r="G25" i="10"/>
  <c r="AK25" i="13" s="1"/>
  <c r="AQ25" i="18" s="1"/>
  <c r="H25" i="10"/>
  <c r="I25" i="10"/>
  <c r="J25" i="10"/>
  <c r="K25" i="10"/>
  <c r="M25" i="10" s="1"/>
  <c r="H26" i="10"/>
  <c r="I26" i="10"/>
  <c r="J26" i="10"/>
  <c r="AN26" i="13" s="1"/>
  <c r="G27" i="10"/>
  <c r="H27" i="10"/>
  <c r="I27" i="10"/>
  <c r="J27" i="10"/>
  <c r="P27" i="10" s="1"/>
  <c r="K27" i="10"/>
  <c r="AO27" i="13" s="1"/>
  <c r="AU27" i="18" s="1"/>
  <c r="H28" i="10"/>
  <c r="I28" i="10"/>
  <c r="J28" i="10"/>
  <c r="K28" i="10"/>
  <c r="AO28" i="13" s="1"/>
  <c r="AU28" i="18" s="1"/>
  <c r="G29" i="10"/>
  <c r="AK29" i="13" s="1"/>
  <c r="AQ29" i="18" s="1"/>
  <c r="H29" i="10"/>
  <c r="AL29" i="13" s="1"/>
  <c r="AR29" i="18" s="1"/>
  <c r="I29" i="10"/>
  <c r="AM29" i="13" s="1"/>
  <c r="AS29" i="18" s="1"/>
  <c r="J29" i="10"/>
  <c r="K29" i="10"/>
  <c r="H30" i="10"/>
  <c r="I30" i="10"/>
  <c r="J30" i="10"/>
  <c r="G31" i="10"/>
  <c r="H31" i="10"/>
  <c r="I31" i="10"/>
  <c r="J31" i="10"/>
  <c r="K31" i="10"/>
  <c r="H32" i="10"/>
  <c r="I32" i="10"/>
  <c r="J32" i="10"/>
  <c r="K32" i="10"/>
  <c r="H33" i="10"/>
  <c r="I33" i="10"/>
  <c r="J33" i="10"/>
  <c r="K33" i="10"/>
  <c r="G34" i="10"/>
  <c r="H34" i="10"/>
  <c r="I34" i="10"/>
  <c r="J34" i="10"/>
  <c r="H35" i="10"/>
  <c r="I35" i="10"/>
  <c r="AM35" i="13" s="1"/>
  <c r="AS35" i="18" s="1"/>
  <c r="J35" i="10"/>
  <c r="K35" i="10"/>
  <c r="AO35" i="13" s="1"/>
  <c r="AU35" i="18" s="1"/>
  <c r="H36" i="10"/>
  <c r="N36" i="10" s="1"/>
  <c r="I36" i="10"/>
  <c r="AM36" i="13" s="1"/>
  <c r="AS36" i="18" s="1"/>
  <c r="J36" i="10"/>
  <c r="AO36" i="13"/>
  <c r="AU36" i="18" s="1"/>
  <c r="G37" i="10"/>
  <c r="H37" i="10"/>
  <c r="N37" i="10" s="1"/>
  <c r="I37" i="10"/>
  <c r="J37" i="10"/>
  <c r="K37" i="10"/>
  <c r="AO37" i="13" s="1"/>
  <c r="AU37" i="18" s="1"/>
  <c r="G38" i="10"/>
  <c r="H38" i="10"/>
  <c r="I38" i="10"/>
  <c r="J38" i="10"/>
  <c r="G39" i="10"/>
  <c r="H39" i="10"/>
  <c r="I39" i="10"/>
  <c r="J39" i="10"/>
  <c r="K39" i="10"/>
  <c r="AO39" i="13" s="1"/>
  <c r="AU39" i="18" s="1"/>
  <c r="G40" i="10"/>
  <c r="H40" i="10"/>
  <c r="I40" i="10"/>
  <c r="J40" i="10"/>
  <c r="AO40" i="13"/>
  <c r="AU40" i="18" s="1"/>
  <c r="G41" i="10"/>
  <c r="H41" i="10"/>
  <c r="N41" i="10" s="1"/>
  <c r="I41" i="10"/>
  <c r="J41" i="10"/>
  <c r="K41" i="10"/>
  <c r="AO41" i="13" s="1"/>
  <c r="AU41" i="18"/>
  <c r="G42" i="10"/>
  <c r="H42" i="10"/>
  <c r="I42" i="10"/>
  <c r="J42" i="10"/>
  <c r="G43" i="10"/>
  <c r="H43" i="10"/>
  <c r="I43" i="10"/>
  <c r="AM43" i="13" s="1"/>
  <c r="AS43" i="18" s="1"/>
  <c r="J43" i="10"/>
  <c r="K43" i="10"/>
  <c r="AO43" i="13" s="1"/>
  <c r="AU43" i="18"/>
  <c r="G44" i="10"/>
  <c r="H44" i="10"/>
  <c r="I44" i="10"/>
  <c r="J44" i="10"/>
  <c r="K44" i="10"/>
  <c r="G45" i="10"/>
  <c r="H45" i="10"/>
  <c r="I45" i="10"/>
  <c r="J45" i="10"/>
  <c r="K45" i="10"/>
  <c r="AO45" i="13" s="1"/>
  <c r="AU45" i="18" s="1"/>
  <c r="G46" i="10"/>
  <c r="H46" i="10"/>
  <c r="J46" i="10"/>
  <c r="G47" i="10"/>
  <c r="H47" i="10"/>
  <c r="I47" i="10"/>
  <c r="J47" i="10"/>
  <c r="AN47" i="13" s="1"/>
  <c r="AT47" i="18" s="1"/>
  <c r="K47" i="10"/>
  <c r="G48" i="10"/>
  <c r="H48" i="10"/>
  <c r="I48" i="10"/>
  <c r="J48" i="10"/>
  <c r="AN48" i="13" s="1"/>
  <c r="AT48" i="18" s="1"/>
  <c r="K48" i="10"/>
  <c r="AO48" i="13" s="1"/>
  <c r="AU48" i="18" s="1"/>
  <c r="G49" i="10"/>
  <c r="H49" i="10"/>
  <c r="I49" i="10"/>
  <c r="O49" i="10" s="1"/>
  <c r="J49" i="10"/>
  <c r="K49" i="10"/>
  <c r="G50" i="10"/>
  <c r="H50" i="10"/>
  <c r="I50" i="10"/>
  <c r="J50" i="10"/>
  <c r="G51" i="10"/>
  <c r="H51" i="10"/>
  <c r="AL51" i="13" s="1"/>
  <c r="AR51" i="18" s="1"/>
  <c r="I51" i="10"/>
  <c r="J51" i="10"/>
  <c r="K51" i="10"/>
  <c r="H52" i="10"/>
  <c r="I52" i="10"/>
  <c r="O52" i="10" s="1"/>
  <c r="J52" i="10"/>
  <c r="AO52" i="13"/>
  <c r="AU52" i="18" s="1"/>
  <c r="H53" i="10"/>
  <c r="I53" i="10"/>
  <c r="J53" i="10"/>
  <c r="K53" i="10"/>
  <c r="AO53" i="13" s="1"/>
  <c r="AU53" i="18" s="1"/>
  <c r="H54" i="10"/>
  <c r="AL54" i="13" s="1"/>
  <c r="AR54" i="18" s="1"/>
  <c r="I54" i="10"/>
  <c r="J54" i="10"/>
  <c r="AN54" i="13" s="1"/>
  <c r="H55" i="10"/>
  <c r="I55" i="10"/>
  <c r="J55" i="10"/>
  <c r="K55" i="10"/>
  <c r="AO55" i="13" s="1"/>
  <c r="AU55" i="18" s="1"/>
  <c r="H56" i="10"/>
  <c r="I56" i="10"/>
  <c r="J56" i="10"/>
  <c r="AO56" i="13"/>
  <c r="AU56" i="18" s="1"/>
  <c r="H57" i="10"/>
  <c r="I57" i="10"/>
  <c r="AM57" i="13" s="1"/>
  <c r="AS57" i="18" s="1"/>
  <c r="K57" i="10"/>
  <c r="AO57" i="13" s="1"/>
  <c r="AU57" i="18" s="1"/>
  <c r="H58" i="10"/>
  <c r="I58" i="10"/>
  <c r="AM58" i="13" s="1"/>
  <c r="AS58" i="18" s="1"/>
  <c r="J58" i="10"/>
  <c r="I59" i="10"/>
  <c r="J59" i="10"/>
  <c r="K59" i="10"/>
  <c r="H60" i="10"/>
  <c r="I60" i="10"/>
  <c r="J60" i="10"/>
  <c r="K60" i="10"/>
  <c r="G61" i="10"/>
  <c r="H61" i="10"/>
  <c r="I61" i="10"/>
  <c r="J61" i="10"/>
  <c r="K61" i="10"/>
  <c r="AO61" i="13" s="1"/>
  <c r="AU61" i="18" s="1"/>
  <c r="G62" i="10"/>
  <c r="H62" i="10"/>
  <c r="I62" i="10"/>
  <c r="J62" i="10"/>
  <c r="G63" i="10"/>
  <c r="H63" i="10"/>
  <c r="I63" i="10"/>
  <c r="J63" i="10"/>
  <c r="K63" i="10"/>
  <c r="H64" i="10"/>
  <c r="I64" i="10"/>
  <c r="J64" i="10"/>
  <c r="K64" i="10"/>
  <c r="H65" i="10"/>
  <c r="I65" i="10"/>
  <c r="J65" i="10"/>
  <c r="K65" i="10"/>
  <c r="AO65" i="13" s="1"/>
  <c r="AU65" i="18" s="1"/>
  <c r="H66" i="10"/>
  <c r="I66" i="10"/>
  <c r="J66" i="10"/>
  <c r="AN66" i="13" s="1"/>
  <c r="AT66" i="18" s="1"/>
  <c r="H67" i="10"/>
  <c r="I67" i="10"/>
  <c r="J67" i="10"/>
  <c r="K67" i="10"/>
  <c r="AO67" i="13" s="1"/>
  <c r="AU67" i="18" s="1"/>
  <c r="H68" i="10"/>
  <c r="I68" i="10"/>
  <c r="J68" i="10"/>
  <c r="AO68" i="13"/>
  <c r="AU68" i="18" s="1"/>
  <c r="H69" i="10"/>
  <c r="I69" i="10"/>
  <c r="J69" i="10"/>
  <c r="K69" i="10"/>
  <c r="AO69" i="13" s="1"/>
  <c r="AU69" i="18" s="1"/>
  <c r="H70" i="10"/>
  <c r="I70" i="10"/>
  <c r="J70" i="10"/>
  <c r="H71" i="10"/>
  <c r="I71" i="10"/>
  <c r="AM71" i="13" s="1"/>
  <c r="AS71" i="18" s="1"/>
  <c r="J71" i="10"/>
  <c r="K71" i="10"/>
  <c r="AO71" i="13" s="1"/>
  <c r="AU71" i="18" s="1"/>
  <c r="H72" i="10"/>
  <c r="N72" i="10" s="1"/>
  <c r="I72" i="10"/>
  <c r="J72" i="10"/>
  <c r="AO72" i="13"/>
  <c r="AU72" i="18" s="1"/>
  <c r="H73" i="10"/>
  <c r="I73" i="10"/>
  <c r="J73" i="10"/>
  <c r="K73" i="10"/>
  <c r="AO73" i="13" s="1"/>
  <c r="AU73" i="18" s="1"/>
  <c r="H74" i="10"/>
  <c r="I74" i="10"/>
  <c r="J74" i="10"/>
  <c r="H75" i="10"/>
  <c r="AL75" i="13" s="1"/>
  <c r="AR75" i="18" s="1"/>
  <c r="I75" i="10"/>
  <c r="J75" i="10"/>
  <c r="K75" i="10"/>
  <c r="I76" i="10"/>
  <c r="J76" i="10"/>
  <c r="K76" i="10"/>
  <c r="AO76" i="13" s="1"/>
  <c r="AU76" i="18" s="1"/>
  <c r="H77" i="10"/>
  <c r="J77" i="10"/>
  <c r="K77" i="10"/>
  <c r="G78" i="10"/>
  <c r="H78" i="10"/>
  <c r="AL78" i="13" s="1"/>
  <c r="I78" i="10"/>
  <c r="AM78" i="13" s="1"/>
  <c r="AS78" i="18" s="1"/>
  <c r="J78" i="10"/>
  <c r="K78" i="10"/>
  <c r="H79" i="10"/>
  <c r="I79" i="10"/>
  <c r="AM79" i="13" s="1"/>
  <c r="AS79" i="18" s="1"/>
  <c r="I80" i="10"/>
  <c r="J80" i="10"/>
  <c r="K80" i="10"/>
  <c r="G81" i="10"/>
  <c r="H81" i="10"/>
  <c r="J81" i="10"/>
  <c r="K81" i="10"/>
  <c r="H82" i="10"/>
  <c r="I82" i="10"/>
  <c r="J82" i="10"/>
  <c r="K82" i="10"/>
  <c r="G83" i="10"/>
  <c r="H83" i="10"/>
  <c r="I83" i="10"/>
  <c r="K83" i="10"/>
  <c r="AO83" i="13" s="1"/>
  <c r="AU83" i="18" s="1"/>
  <c r="I84" i="10"/>
  <c r="J84" i="10"/>
  <c r="AO84" i="13"/>
  <c r="AU84" i="18" s="1"/>
  <c r="H85" i="10"/>
  <c r="J85" i="10"/>
  <c r="K85" i="10"/>
  <c r="H86" i="10"/>
  <c r="I86" i="10"/>
  <c r="J86" i="10"/>
  <c r="AN86" i="13" s="1"/>
  <c r="K86" i="10"/>
  <c r="AO86" i="13" s="1"/>
  <c r="AU86" i="18" s="1"/>
  <c r="G87" i="10"/>
  <c r="H87" i="10"/>
  <c r="N87" i="10" s="1"/>
  <c r="I87" i="10"/>
  <c r="K87" i="10"/>
  <c r="AO87" i="13" s="1"/>
  <c r="AU87" i="18" s="1"/>
  <c r="I88" i="10"/>
  <c r="J88" i="10"/>
  <c r="AO88" i="13"/>
  <c r="AU88" i="18"/>
  <c r="H89" i="10"/>
  <c r="J89" i="10"/>
  <c r="P89" i="10" s="1"/>
  <c r="K89" i="10"/>
  <c r="H90" i="10"/>
  <c r="I90" i="10"/>
  <c r="J90" i="10"/>
  <c r="K90" i="10"/>
  <c r="G91" i="10"/>
  <c r="H91" i="10"/>
  <c r="I91" i="10"/>
  <c r="I92" i="10"/>
  <c r="J92" i="10"/>
  <c r="K92" i="10"/>
  <c r="AO92" i="13" s="1"/>
  <c r="AU92" i="18" s="1"/>
  <c r="G93" i="10"/>
  <c r="AK93" i="13" s="1"/>
  <c r="AQ93" i="18" s="1"/>
  <c r="H93" i="10"/>
  <c r="J93" i="10"/>
  <c r="K93" i="10"/>
  <c r="H94" i="10"/>
  <c r="I94" i="10"/>
  <c r="J94" i="10"/>
  <c r="K94" i="10"/>
  <c r="AO94" i="13"/>
  <c r="AU94" i="18" s="1"/>
  <c r="G95" i="10"/>
  <c r="H95" i="10"/>
  <c r="K95" i="10"/>
  <c r="AO95" i="13" s="1"/>
  <c r="AU95" i="18" s="1"/>
  <c r="H96" i="10"/>
  <c r="I96" i="10"/>
  <c r="J96" i="10"/>
  <c r="K96" i="10"/>
  <c r="AO96" i="13" s="1"/>
  <c r="AU96" i="18" s="1"/>
  <c r="G97" i="10"/>
  <c r="I97" i="10"/>
  <c r="J97" i="10"/>
  <c r="AN97" i="13" s="1"/>
  <c r="AT97" i="18" s="1"/>
  <c r="K97" i="10"/>
  <c r="AO97" i="13" s="1"/>
  <c r="AU97" i="18"/>
  <c r="G98" i="10"/>
  <c r="H98" i="10"/>
  <c r="I98" i="10"/>
  <c r="J98" i="10"/>
  <c r="AN98" i="13" s="1"/>
  <c r="AT98" i="18" s="1"/>
  <c r="K98" i="10"/>
  <c r="AO98" i="13" s="1"/>
  <c r="AU98" i="18" s="1"/>
  <c r="H99" i="10"/>
  <c r="K99" i="10"/>
  <c r="AO99" i="13" s="1"/>
  <c r="AU99" i="18" s="1"/>
  <c r="H100" i="10"/>
  <c r="N100" i="10" s="1"/>
  <c r="I100" i="10"/>
  <c r="J100" i="10"/>
  <c r="AO100" i="13"/>
  <c r="AU100" i="18" s="1"/>
  <c r="G101" i="10"/>
  <c r="AK101" i="13" s="1"/>
  <c r="AQ101" i="18" s="1"/>
  <c r="I101" i="10"/>
  <c r="J101" i="10"/>
  <c r="K101" i="10"/>
  <c r="G102" i="10"/>
  <c r="H102" i="10"/>
  <c r="I102" i="10"/>
  <c r="J102" i="10"/>
  <c r="K102" i="10"/>
  <c r="H103" i="10"/>
  <c r="AL103" i="13" s="1"/>
  <c r="AR103" i="18" s="1"/>
  <c r="H104" i="10"/>
  <c r="I104" i="10"/>
  <c r="J104" i="10"/>
  <c r="AU104" i="18"/>
  <c r="I5" i="10"/>
  <c r="K5" i="10"/>
  <c r="AO5" i="13" s="1"/>
  <c r="AU5" i="18" s="1"/>
  <c r="H5" i="8"/>
  <c r="I5" i="8"/>
  <c r="J5" i="8"/>
  <c r="G6" i="8"/>
  <c r="H6" i="8"/>
  <c r="I6" i="8"/>
  <c r="J6" i="8"/>
  <c r="K6" i="8"/>
  <c r="AJ6" i="13" s="1"/>
  <c r="AP6" i="18" s="1"/>
  <c r="G7" i="8"/>
  <c r="H7" i="8"/>
  <c r="I7" i="8"/>
  <c r="J7" i="8"/>
  <c r="K7" i="8"/>
  <c r="G8" i="8"/>
  <c r="H8" i="8"/>
  <c r="I8" i="8"/>
  <c r="J8" i="8"/>
  <c r="K8" i="8"/>
  <c r="AJ8" i="13" s="1"/>
  <c r="AP8" i="18" s="1"/>
  <c r="G9" i="8"/>
  <c r="H9" i="8"/>
  <c r="I9" i="8"/>
  <c r="J9" i="8"/>
  <c r="AI9" i="13" s="1"/>
  <c r="AO9" i="18" s="1"/>
  <c r="G10" i="8"/>
  <c r="H10" i="8"/>
  <c r="I10" i="8"/>
  <c r="AH10" i="13" s="1"/>
  <c r="AN10" i="18" s="1"/>
  <c r="J10" i="8"/>
  <c r="K10" i="8"/>
  <c r="AJ10" i="13" s="1"/>
  <c r="AP10" i="18" s="1"/>
  <c r="H11" i="8"/>
  <c r="I11" i="8"/>
  <c r="AH11" i="13" s="1"/>
  <c r="AN11" i="18" s="1"/>
  <c r="J11" i="8"/>
  <c r="K11" i="8"/>
  <c r="AJ11" i="13" s="1"/>
  <c r="AP11" i="18" s="1"/>
  <c r="G12" i="8"/>
  <c r="H12" i="8"/>
  <c r="AG12" i="13" s="1"/>
  <c r="AM12" i="18" s="1"/>
  <c r="I12" i="8"/>
  <c r="O12" i="8" s="1"/>
  <c r="J12" i="8"/>
  <c r="K12" i="8"/>
  <c r="H13" i="8"/>
  <c r="I13" i="8"/>
  <c r="J13" i="8"/>
  <c r="G14" i="8"/>
  <c r="H14" i="8"/>
  <c r="I14" i="8"/>
  <c r="J14" i="8"/>
  <c r="K14" i="8"/>
  <c r="P14" i="8" s="1"/>
  <c r="H15" i="8"/>
  <c r="I15" i="8"/>
  <c r="J15" i="8"/>
  <c r="K15" i="8"/>
  <c r="G16" i="8"/>
  <c r="H16" i="8"/>
  <c r="I16" i="8"/>
  <c r="J16" i="8"/>
  <c r="AI16" i="13" s="1"/>
  <c r="AO16" i="18" s="1"/>
  <c r="K16" i="8"/>
  <c r="AJ16" i="13" s="1"/>
  <c r="AP16" i="18" s="1"/>
  <c r="H17" i="8"/>
  <c r="I17" i="8"/>
  <c r="J17" i="8"/>
  <c r="AI17" i="13" s="1"/>
  <c r="AO17" i="18" s="1"/>
  <c r="G18" i="8"/>
  <c r="H18" i="8"/>
  <c r="I18" i="8"/>
  <c r="J18" i="8"/>
  <c r="K18" i="8"/>
  <c r="AJ18" i="13" s="1"/>
  <c r="AP18" i="18" s="1"/>
  <c r="H19" i="8"/>
  <c r="I19" i="8"/>
  <c r="J19" i="8"/>
  <c r="K19" i="8"/>
  <c r="AJ19" i="13" s="1"/>
  <c r="AP19" i="18" s="1"/>
  <c r="G20" i="8"/>
  <c r="H20" i="8"/>
  <c r="I20" i="8"/>
  <c r="J20" i="8"/>
  <c r="K20" i="8"/>
  <c r="AJ20" i="13" s="1"/>
  <c r="AP20" i="18" s="1"/>
  <c r="H21" i="8"/>
  <c r="I21" i="8"/>
  <c r="J21" i="8"/>
  <c r="G22" i="8"/>
  <c r="H22" i="8"/>
  <c r="I22" i="8"/>
  <c r="AH22" i="13" s="1"/>
  <c r="AN22" i="18" s="1"/>
  <c r="J22" i="8"/>
  <c r="K22" i="8"/>
  <c r="AJ22" i="13" s="1"/>
  <c r="AP22" i="18" s="1"/>
  <c r="G23" i="8"/>
  <c r="H23" i="8"/>
  <c r="AG23" i="13" s="1"/>
  <c r="I23" i="8"/>
  <c r="J23" i="8"/>
  <c r="K23" i="8"/>
  <c r="AJ23" i="13" s="1"/>
  <c r="AP23" i="18" s="1"/>
  <c r="G24" i="8"/>
  <c r="H24" i="8"/>
  <c r="I24" i="8"/>
  <c r="J24" i="8"/>
  <c r="K24" i="8"/>
  <c r="AJ24" i="13" s="1"/>
  <c r="AP24" i="18" s="1"/>
  <c r="G25" i="8"/>
  <c r="H25" i="8"/>
  <c r="I25" i="8"/>
  <c r="J25" i="8"/>
  <c r="AI25" i="13" s="1"/>
  <c r="AO25" i="18" s="1"/>
  <c r="G26" i="8"/>
  <c r="H26" i="8"/>
  <c r="I26" i="8"/>
  <c r="J26" i="8"/>
  <c r="K26" i="8"/>
  <c r="AJ26" i="13"/>
  <c r="AP26" i="18" s="1"/>
  <c r="G27" i="8"/>
  <c r="H27" i="8"/>
  <c r="I27" i="8"/>
  <c r="J27" i="8"/>
  <c r="AI27" i="13" s="1"/>
  <c r="AO27" i="18" s="1"/>
  <c r="K27" i="8"/>
  <c r="AJ27" i="13" s="1"/>
  <c r="AP27" i="18" s="1"/>
  <c r="G28" i="8"/>
  <c r="H28" i="8"/>
  <c r="I28" i="8"/>
  <c r="O28" i="8" s="1"/>
  <c r="J28" i="8"/>
  <c r="K28" i="8"/>
  <c r="AJ28" i="13" s="1"/>
  <c r="AP28" i="18" s="1"/>
  <c r="G29" i="8"/>
  <c r="H29" i="8"/>
  <c r="I29" i="8"/>
  <c r="J29" i="8"/>
  <c r="G30" i="8"/>
  <c r="H30" i="8"/>
  <c r="I30" i="8"/>
  <c r="AH30" i="13" s="1"/>
  <c r="AN30" i="18" s="1"/>
  <c r="J30" i="8"/>
  <c r="K30" i="8"/>
  <c r="G31" i="8"/>
  <c r="H31" i="8"/>
  <c r="I31" i="8"/>
  <c r="J31" i="8"/>
  <c r="AI31" i="13" s="1"/>
  <c r="AO31" i="18" s="1"/>
  <c r="K31" i="8"/>
  <c r="AJ31" i="13" s="1"/>
  <c r="AP31" i="18" s="1"/>
  <c r="G32" i="8"/>
  <c r="H32" i="8"/>
  <c r="I32" i="8"/>
  <c r="AH32" i="13" s="1"/>
  <c r="AN32" i="18" s="1"/>
  <c r="J32" i="8"/>
  <c r="K32" i="8"/>
  <c r="AJ32" i="13" s="1"/>
  <c r="AP32" i="18" s="1"/>
  <c r="H33" i="8"/>
  <c r="I33" i="8"/>
  <c r="AH33" i="13" s="1"/>
  <c r="AN33" i="18" s="1"/>
  <c r="J33" i="8"/>
  <c r="G34" i="8"/>
  <c r="H34" i="8"/>
  <c r="N34" i="8" s="1"/>
  <c r="I34" i="8"/>
  <c r="J34" i="8"/>
  <c r="K34" i="8"/>
  <c r="AJ34" i="13"/>
  <c r="AP34" i="18" s="1"/>
  <c r="G35" i="8"/>
  <c r="H35" i="8"/>
  <c r="I35" i="8"/>
  <c r="J35" i="8"/>
  <c r="K35" i="8"/>
  <c r="AJ35" i="13" s="1"/>
  <c r="AP35" i="18" s="1"/>
  <c r="G36" i="8"/>
  <c r="H36" i="8"/>
  <c r="I36" i="8"/>
  <c r="J36" i="8"/>
  <c r="K36" i="8"/>
  <c r="AJ36" i="13" s="1"/>
  <c r="AP36" i="18" s="1"/>
  <c r="G37" i="8"/>
  <c r="H37" i="8"/>
  <c r="I37" i="8"/>
  <c r="J37" i="8"/>
  <c r="G38" i="8"/>
  <c r="H38" i="8"/>
  <c r="I38" i="8"/>
  <c r="J38" i="8"/>
  <c r="K38" i="8"/>
  <c r="G39" i="8"/>
  <c r="H39" i="8"/>
  <c r="AG39" i="13" s="1"/>
  <c r="I39" i="8"/>
  <c r="J39" i="8"/>
  <c r="K39" i="8"/>
  <c r="AJ39" i="13" s="1"/>
  <c r="AP39" i="18" s="1"/>
  <c r="G40" i="8"/>
  <c r="H40" i="8"/>
  <c r="AG40" i="13" s="1"/>
  <c r="AM40" i="18" s="1"/>
  <c r="I40" i="8"/>
  <c r="J40" i="8"/>
  <c r="K40" i="8"/>
  <c r="G41" i="8"/>
  <c r="H41" i="8"/>
  <c r="AG41" i="13" s="1"/>
  <c r="AM41" i="18" s="1"/>
  <c r="I41" i="8"/>
  <c r="J41" i="8"/>
  <c r="G42" i="8"/>
  <c r="AF42" i="13" s="1"/>
  <c r="H42" i="8"/>
  <c r="I42" i="8"/>
  <c r="J42" i="8"/>
  <c r="K42" i="8"/>
  <c r="G43" i="8"/>
  <c r="H43" i="8"/>
  <c r="AG43" i="13" s="1"/>
  <c r="I43" i="8"/>
  <c r="J43" i="8"/>
  <c r="K43" i="8"/>
  <c r="AJ43" i="13" s="1"/>
  <c r="AP43" i="18" s="1"/>
  <c r="G44" i="8"/>
  <c r="H44" i="8"/>
  <c r="I44" i="8"/>
  <c r="J44" i="8"/>
  <c r="K44" i="8"/>
  <c r="G45" i="8"/>
  <c r="H45" i="8"/>
  <c r="I45" i="8"/>
  <c r="J45" i="8"/>
  <c r="G46" i="8"/>
  <c r="H46" i="8"/>
  <c r="I46" i="8"/>
  <c r="J46" i="8"/>
  <c r="K46" i="8"/>
  <c r="G47" i="8"/>
  <c r="H47" i="8"/>
  <c r="AG47" i="13" s="1"/>
  <c r="I47" i="8"/>
  <c r="J47" i="8"/>
  <c r="K47" i="8"/>
  <c r="AJ47" i="13" s="1"/>
  <c r="AP47" i="18" s="1"/>
  <c r="G48" i="8"/>
  <c r="H48" i="8"/>
  <c r="I48" i="8"/>
  <c r="J48" i="8"/>
  <c r="K48" i="8"/>
  <c r="G49" i="8"/>
  <c r="H49" i="8"/>
  <c r="I49" i="8"/>
  <c r="J49" i="8"/>
  <c r="G50" i="8"/>
  <c r="H50" i="8"/>
  <c r="I50" i="8"/>
  <c r="J50" i="8"/>
  <c r="K50" i="8"/>
  <c r="G51" i="8"/>
  <c r="H51" i="8"/>
  <c r="AG51" i="13" s="1"/>
  <c r="I51" i="8"/>
  <c r="J51" i="8"/>
  <c r="K51" i="8"/>
  <c r="AJ51" i="13" s="1"/>
  <c r="AP51" i="18" s="1"/>
  <c r="G52" i="8"/>
  <c r="H52" i="8"/>
  <c r="I52" i="8"/>
  <c r="J52" i="8"/>
  <c r="K52" i="8"/>
  <c r="G53" i="8"/>
  <c r="H53" i="8"/>
  <c r="I53" i="8"/>
  <c r="J53" i="8"/>
  <c r="G54" i="8"/>
  <c r="AF54" i="13" s="1"/>
  <c r="AL54" i="18" s="1"/>
  <c r="H54" i="8"/>
  <c r="I54" i="8"/>
  <c r="J54" i="8"/>
  <c r="K54" i="8"/>
  <c r="G55" i="8"/>
  <c r="H55" i="8"/>
  <c r="AG55" i="13" s="1"/>
  <c r="I55" i="8"/>
  <c r="J55" i="8"/>
  <c r="K55" i="8"/>
  <c r="AJ55" i="13"/>
  <c r="AP55" i="18" s="1"/>
  <c r="G56" i="8"/>
  <c r="H56" i="8"/>
  <c r="I56" i="8"/>
  <c r="J56" i="8"/>
  <c r="K56" i="8"/>
  <c r="G57" i="8"/>
  <c r="I57" i="8"/>
  <c r="J57" i="8"/>
  <c r="G58" i="8"/>
  <c r="AF58" i="13" s="1"/>
  <c r="AL58" i="18" s="1"/>
  <c r="H58" i="8"/>
  <c r="I58" i="8"/>
  <c r="J58" i="8"/>
  <c r="K58" i="8"/>
  <c r="G59" i="8"/>
  <c r="H59" i="8"/>
  <c r="AG59" i="13" s="1"/>
  <c r="J59" i="8"/>
  <c r="K59" i="8"/>
  <c r="AJ59" i="13" s="1"/>
  <c r="AP59" i="18" s="1"/>
  <c r="G60" i="8"/>
  <c r="H60" i="8"/>
  <c r="AG60" i="13" s="1"/>
  <c r="I60" i="8"/>
  <c r="J60" i="8"/>
  <c r="K60" i="8"/>
  <c r="H61" i="8"/>
  <c r="I61" i="8"/>
  <c r="J61" i="8"/>
  <c r="G62" i="8"/>
  <c r="AF62" i="13" s="1"/>
  <c r="AL62" i="18" s="1"/>
  <c r="H62" i="8"/>
  <c r="I62" i="8"/>
  <c r="J62" i="8"/>
  <c r="AI62" i="13" s="1"/>
  <c r="AO62" i="18" s="1"/>
  <c r="K62" i="8"/>
  <c r="G63" i="8"/>
  <c r="H63" i="8"/>
  <c r="AG63" i="13" s="1"/>
  <c r="I63" i="8"/>
  <c r="J63" i="8"/>
  <c r="K63" i="8"/>
  <c r="AJ63" i="13" s="1"/>
  <c r="AP63" i="18" s="1"/>
  <c r="G64" i="8"/>
  <c r="H64" i="8"/>
  <c r="I64" i="8"/>
  <c r="J64" i="8"/>
  <c r="K64" i="8"/>
  <c r="G65" i="8"/>
  <c r="H65" i="8"/>
  <c r="I65" i="8"/>
  <c r="J65" i="8"/>
  <c r="G66" i="8"/>
  <c r="AF66" i="13" s="1"/>
  <c r="AL66" i="18" s="1"/>
  <c r="H66" i="8"/>
  <c r="I66" i="8"/>
  <c r="O66" i="8" s="1"/>
  <c r="J66" i="8"/>
  <c r="K66" i="8"/>
  <c r="G67" i="8"/>
  <c r="H67" i="8"/>
  <c r="AG67" i="13" s="1"/>
  <c r="AM67" i="18" s="1"/>
  <c r="I67" i="8"/>
  <c r="J67" i="8"/>
  <c r="K67" i="8"/>
  <c r="AJ67" i="13"/>
  <c r="AP67" i="18" s="1"/>
  <c r="G68" i="8"/>
  <c r="H68" i="8"/>
  <c r="I68" i="8"/>
  <c r="J68" i="8"/>
  <c r="K68" i="8"/>
  <c r="G69" i="8"/>
  <c r="H69" i="8"/>
  <c r="I69" i="8"/>
  <c r="AH69" i="13" s="1"/>
  <c r="J69" i="8"/>
  <c r="G70" i="8"/>
  <c r="H70" i="8"/>
  <c r="I70" i="8"/>
  <c r="J70" i="8"/>
  <c r="K70" i="8"/>
  <c r="AJ70" i="13" s="1"/>
  <c r="AP70" i="18" s="1"/>
  <c r="G71" i="8"/>
  <c r="H71" i="8"/>
  <c r="AG71" i="13" s="1"/>
  <c r="I71" i="8"/>
  <c r="J71" i="8"/>
  <c r="K71" i="8"/>
  <c r="AJ71" i="13" s="1"/>
  <c r="AP71" i="18" s="1"/>
  <c r="G72" i="8"/>
  <c r="H72" i="8"/>
  <c r="I72" i="8"/>
  <c r="AH72" i="13" s="1"/>
  <c r="AN72" i="18" s="1"/>
  <c r="J72" i="8"/>
  <c r="K72" i="8"/>
  <c r="G73" i="8"/>
  <c r="H73" i="8"/>
  <c r="I73" i="8"/>
  <c r="J73" i="8"/>
  <c r="G74" i="8"/>
  <c r="AF74" i="13" s="1"/>
  <c r="AL74" i="18" s="1"/>
  <c r="H74" i="8"/>
  <c r="I74" i="8"/>
  <c r="J74" i="8"/>
  <c r="K74" i="8"/>
  <c r="AJ74" i="13" s="1"/>
  <c r="AP74" i="18" s="1"/>
  <c r="G75" i="8"/>
  <c r="H75" i="8"/>
  <c r="AG75" i="13" s="1"/>
  <c r="I75" i="8"/>
  <c r="J75" i="8"/>
  <c r="K75" i="8"/>
  <c r="AJ75" i="13" s="1"/>
  <c r="AP75" i="18" s="1"/>
  <c r="G76" i="8"/>
  <c r="H76" i="8"/>
  <c r="J76" i="8"/>
  <c r="K76" i="8"/>
  <c r="G77" i="8"/>
  <c r="H77" i="8"/>
  <c r="I77" i="8"/>
  <c r="J77" i="8"/>
  <c r="K77" i="8"/>
  <c r="AJ77" i="13" s="1"/>
  <c r="AP77" i="18" s="1"/>
  <c r="G78" i="8"/>
  <c r="H78" i="8"/>
  <c r="I78" i="8"/>
  <c r="K78" i="8"/>
  <c r="AJ78" i="13" s="1"/>
  <c r="AP78" i="18" s="1"/>
  <c r="G79" i="8"/>
  <c r="I79" i="8"/>
  <c r="AH79" i="13" s="1"/>
  <c r="J79" i="8"/>
  <c r="K79" i="8"/>
  <c r="AJ79" i="13" s="1"/>
  <c r="AP79" i="18" s="1"/>
  <c r="G80" i="8"/>
  <c r="H80" i="8"/>
  <c r="J80" i="8"/>
  <c r="K80" i="8"/>
  <c r="G81" i="8"/>
  <c r="H81" i="8"/>
  <c r="I81" i="8"/>
  <c r="J81" i="8"/>
  <c r="K81" i="8"/>
  <c r="AJ81" i="13" s="1"/>
  <c r="AP81" i="18" s="1"/>
  <c r="G82" i="8"/>
  <c r="AF82" i="13" s="1"/>
  <c r="AL82" i="18" s="1"/>
  <c r="H82" i="8"/>
  <c r="I82" i="8"/>
  <c r="AH82" i="13" s="1"/>
  <c r="K82" i="8"/>
  <c r="AJ82" i="13" s="1"/>
  <c r="AP82" i="18" s="1"/>
  <c r="G83" i="8"/>
  <c r="I83" i="8"/>
  <c r="J83" i="8"/>
  <c r="K83" i="8"/>
  <c r="AJ83" i="13" s="1"/>
  <c r="AP83" i="18" s="1"/>
  <c r="G84" i="8"/>
  <c r="H84" i="8"/>
  <c r="J84" i="8"/>
  <c r="AI84" i="13" s="1"/>
  <c r="K84" i="8"/>
  <c r="G85" i="8"/>
  <c r="H85" i="8"/>
  <c r="I85" i="8"/>
  <c r="J85" i="8"/>
  <c r="K85" i="8"/>
  <c r="AJ85" i="13" s="1"/>
  <c r="AP85" i="18" s="1"/>
  <c r="G86" i="8"/>
  <c r="AF86" i="13" s="1"/>
  <c r="AL86" i="18" s="1"/>
  <c r="H86" i="8"/>
  <c r="I86" i="8"/>
  <c r="K86" i="8"/>
  <c r="G87" i="8"/>
  <c r="I87" i="8"/>
  <c r="J87" i="8"/>
  <c r="K87" i="8"/>
  <c r="AJ87" i="13" s="1"/>
  <c r="AP87" i="18" s="1"/>
  <c r="G88" i="8"/>
  <c r="H88" i="8"/>
  <c r="J88" i="8"/>
  <c r="K88" i="8"/>
  <c r="G89" i="8"/>
  <c r="H89" i="8"/>
  <c r="AG89" i="13" s="1"/>
  <c r="AM89" i="18" s="1"/>
  <c r="J89" i="8"/>
  <c r="K89" i="8"/>
  <c r="G90" i="8"/>
  <c r="H90" i="8"/>
  <c r="I90" i="8"/>
  <c r="K90" i="8"/>
  <c r="G91" i="8"/>
  <c r="I91" i="8"/>
  <c r="O91" i="8" s="1"/>
  <c r="J91" i="8"/>
  <c r="K91" i="8"/>
  <c r="AJ91" i="13" s="1"/>
  <c r="AP91" i="18" s="1"/>
  <c r="G92" i="8"/>
  <c r="H92" i="8"/>
  <c r="J92" i="8"/>
  <c r="K92" i="8"/>
  <c r="G93" i="8"/>
  <c r="H93" i="8"/>
  <c r="I93" i="8"/>
  <c r="J93" i="8"/>
  <c r="K93" i="8"/>
  <c r="AJ93" i="13" s="1"/>
  <c r="AP93" i="18" s="1"/>
  <c r="G94" i="8"/>
  <c r="AF94" i="13" s="1"/>
  <c r="AL94" i="18" s="1"/>
  <c r="H94" i="8"/>
  <c r="AG94" i="13" s="1"/>
  <c r="AM94" i="18" s="1"/>
  <c r="I94" i="8"/>
  <c r="K94" i="8"/>
  <c r="G95" i="8"/>
  <c r="H95" i="8"/>
  <c r="I95" i="8"/>
  <c r="J95" i="8"/>
  <c r="K95" i="8"/>
  <c r="G96" i="8"/>
  <c r="J96" i="8"/>
  <c r="K96" i="8"/>
  <c r="G97" i="8"/>
  <c r="H97" i="8"/>
  <c r="I97" i="8"/>
  <c r="J97" i="8"/>
  <c r="K97" i="8"/>
  <c r="AJ97" i="13"/>
  <c r="AP97" i="18" s="1"/>
  <c r="G98" i="8"/>
  <c r="AF98" i="13" s="1"/>
  <c r="H98" i="8"/>
  <c r="I98" i="8"/>
  <c r="K98" i="8"/>
  <c r="G99" i="8"/>
  <c r="H99" i="8"/>
  <c r="I99" i="8"/>
  <c r="J99" i="8"/>
  <c r="K99" i="8"/>
  <c r="AJ99" i="13" s="1"/>
  <c r="AP99" i="18" s="1"/>
  <c r="G100" i="8"/>
  <c r="J100" i="8"/>
  <c r="K100" i="8"/>
  <c r="H101" i="8"/>
  <c r="N101" i="8" s="1"/>
  <c r="I101" i="8"/>
  <c r="J101" i="8"/>
  <c r="K101" i="8"/>
  <c r="AJ101" i="13"/>
  <c r="AP101" i="18" s="1"/>
  <c r="G102" i="8"/>
  <c r="H102" i="8"/>
  <c r="I102" i="8"/>
  <c r="AH102" i="13" s="1"/>
  <c r="AN102" i="18" s="1"/>
  <c r="K102" i="8"/>
  <c r="AJ102" i="13" s="1"/>
  <c r="AP102" i="18" s="1"/>
  <c r="G103" i="8"/>
  <c r="H103" i="8"/>
  <c r="I103" i="8"/>
  <c r="O103" i="8" s="1"/>
  <c r="J103" i="8"/>
  <c r="AI103" i="13" s="1"/>
  <c r="K103" i="8"/>
  <c r="AJ103" i="13" s="1"/>
  <c r="AP103" i="18" s="1"/>
  <c r="G104" i="8"/>
  <c r="J104" i="8"/>
  <c r="K104" i="8"/>
  <c r="H4" i="8"/>
  <c r="AG4" i="13" s="1"/>
  <c r="AM4" i="18" s="1"/>
  <c r="I4" i="8"/>
  <c r="J4" i="8"/>
  <c r="G4" i="8"/>
  <c r="N50" i="9"/>
  <c r="BC69" i="13"/>
  <c r="BI69" i="18" s="1"/>
  <c r="AZ98" i="13"/>
  <c r="BF98" i="18" s="1"/>
  <c r="M98" i="12"/>
  <c r="AZ94" i="13"/>
  <c r="BF94" i="18" s="1"/>
  <c r="BA89" i="13"/>
  <c r="BG89" i="18" s="1"/>
  <c r="BC87" i="13"/>
  <c r="BI87" i="18"/>
  <c r="BB72" i="13"/>
  <c r="BH72" i="18" s="1"/>
  <c r="BG69" i="18"/>
  <c r="BA57" i="13"/>
  <c r="BG57" i="18"/>
  <c r="BB44" i="13"/>
  <c r="BH44" i="18" s="1"/>
  <c r="BB36" i="13"/>
  <c r="BH36" i="18" s="1"/>
  <c r="AZ34" i="13"/>
  <c r="BF34" i="18" s="1"/>
  <c r="M34" i="12"/>
  <c r="AZ26" i="13"/>
  <c r="BF26" i="18" s="1"/>
  <c r="M26" i="12"/>
  <c r="BC23" i="13"/>
  <c r="BI23" i="18" s="1"/>
  <c r="P23" i="12"/>
  <c r="BA21" i="13"/>
  <c r="BG21" i="18" s="1"/>
  <c r="BC19" i="13"/>
  <c r="BI19" i="18" s="1"/>
  <c r="BA17" i="13"/>
  <c r="BG17" i="18" s="1"/>
  <c r="BC15" i="13"/>
  <c r="BI15" i="18" s="1"/>
  <c r="BB12" i="13"/>
  <c r="BH12" i="18"/>
  <c r="O12" i="12"/>
  <c r="AZ10" i="13"/>
  <c r="BF10" i="18" s="1"/>
  <c r="M10" i="12"/>
  <c r="BC7" i="13"/>
  <c r="BI7" i="18" s="1"/>
  <c r="AZ6" i="13"/>
  <c r="BF6" i="18" s="1"/>
  <c r="AZ103" i="13"/>
  <c r="BF103" i="18" s="1"/>
  <c r="M103" i="12"/>
  <c r="BA102" i="13"/>
  <c r="BG102" i="18"/>
  <c r="BB101" i="13"/>
  <c r="BH101" i="18" s="1"/>
  <c r="BC100" i="13"/>
  <c r="BI100" i="18" s="1"/>
  <c r="BA98" i="13"/>
  <c r="BG98" i="18" s="1"/>
  <c r="BC96" i="13"/>
  <c r="BI96" i="18" s="1"/>
  <c r="P96" i="12"/>
  <c r="P88" i="12"/>
  <c r="M83" i="12"/>
  <c r="BA82" i="13"/>
  <c r="BG82" i="18" s="1"/>
  <c r="BB81" i="13"/>
  <c r="BH81" i="18" s="1"/>
  <c r="O81" i="12"/>
  <c r="BC80" i="13"/>
  <c r="BI80" i="18" s="1"/>
  <c r="P80" i="12"/>
  <c r="AZ79" i="13"/>
  <c r="BF79" i="18" s="1"/>
  <c r="BB77" i="13"/>
  <c r="BH77" i="18" s="1"/>
  <c r="O77" i="12"/>
  <c r="AZ75" i="13"/>
  <c r="BF75" i="18" s="1"/>
  <c r="BA74" i="13"/>
  <c r="BG74" i="18" s="1"/>
  <c r="BC72" i="13"/>
  <c r="BI72" i="18" s="1"/>
  <c r="BB69" i="13"/>
  <c r="BH69" i="18" s="1"/>
  <c r="AZ67" i="13"/>
  <c r="BF67" i="18" s="1"/>
  <c r="M67" i="12"/>
  <c r="BB65" i="13"/>
  <c r="BH65" i="18" s="1"/>
  <c r="BC64" i="13"/>
  <c r="BI64" i="18" s="1"/>
  <c r="AZ63" i="13"/>
  <c r="BF63" i="18" s="1"/>
  <c r="M63" i="12"/>
  <c r="BB61" i="13"/>
  <c r="BH61" i="18" s="1"/>
  <c r="BC60" i="13"/>
  <c r="BI60" i="18" s="1"/>
  <c r="BB57" i="13"/>
  <c r="BH57" i="18" s="1"/>
  <c r="AZ55" i="13"/>
  <c r="BF55" i="18" s="1"/>
  <c r="BC52" i="13"/>
  <c r="BI52" i="18" s="1"/>
  <c r="AZ51" i="13"/>
  <c r="BF51" i="18" s="1"/>
  <c r="M51" i="12"/>
  <c r="BA50" i="13"/>
  <c r="BG50" i="18" s="1"/>
  <c r="BB49" i="13"/>
  <c r="BH49" i="18" s="1"/>
  <c r="BC48" i="13"/>
  <c r="BI48" i="18" s="1"/>
  <c r="P48" i="12"/>
  <c r="AZ47" i="13"/>
  <c r="BF47" i="18" s="1"/>
  <c r="M47" i="12"/>
  <c r="BB45" i="13"/>
  <c r="BH45" i="18" s="1"/>
  <c r="BC44" i="13"/>
  <c r="BI44" i="18" s="1"/>
  <c r="AZ43" i="13"/>
  <c r="BF43" i="18" s="1"/>
  <c r="M43" i="12"/>
  <c r="BB41" i="13"/>
  <c r="BH41" i="18" s="1"/>
  <c r="AZ39" i="13"/>
  <c r="BF39" i="18" s="1"/>
  <c r="M39" i="12"/>
  <c r="BA38" i="13"/>
  <c r="BG38" i="18" s="1"/>
  <c r="BC36" i="13"/>
  <c r="BI36" i="18" s="1"/>
  <c r="AZ35" i="13"/>
  <c r="BF35" i="18" s="1"/>
  <c r="M35" i="12"/>
  <c r="BB33" i="13"/>
  <c r="BH33" i="18" s="1"/>
  <c r="BC32" i="13"/>
  <c r="BI32" i="18" s="1"/>
  <c r="P32" i="12"/>
  <c r="AZ31" i="13"/>
  <c r="BF31" i="18" s="1"/>
  <c r="M31" i="12"/>
  <c r="BA30" i="13"/>
  <c r="BG30" i="18" s="1"/>
  <c r="N30" i="12"/>
  <c r="AZ27" i="13"/>
  <c r="BF27" i="18" s="1"/>
  <c r="M27" i="12"/>
  <c r="BA26" i="13"/>
  <c r="BG26" i="18" s="1"/>
  <c r="AZ23" i="13"/>
  <c r="BF23" i="18" s="1"/>
  <c r="AZ19" i="13"/>
  <c r="BF19" i="18" s="1"/>
  <c r="BA18" i="13"/>
  <c r="BG18" i="18" s="1"/>
  <c r="AZ15" i="13"/>
  <c r="BF15" i="18" s="1"/>
  <c r="BB13" i="13"/>
  <c r="BH13" i="18" s="1"/>
  <c r="P12" i="12"/>
  <c r="AZ11" i="13"/>
  <c r="BF11" i="18" s="1"/>
  <c r="M11" i="12"/>
  <c r="BA10" i="13"/>
  <c r="BG10" i="18" s="1"/>
  <c r="N10" i="12"/>
  <c r="BC8" i="13"/>
  <c r="BI8" i="18" s="1"/>
  <c r="P8" i="12"/>
  <c r="AZ7" i="13"/>
  <c r="BF7" i="18" s="1"/>
  <c r="M7" i="12"/>
  <c r="BA6" i="13"/>
  <c r="BG6" i="18"/>
  <c r="BB5" i="13"/>
  <c r="BH5" i="18" s="1"/>
  <c r="BC99" i="13"/>
  <c r="BI99" i="18" s="1"/>
  <c r="P99" i="12"/>
  <c r="BA97" i="13"/>
  <c r="BG97" i="18" s="1"/>
  <c r="BC95" i="13"/>
  <c r="BI95" i="18" s="1"/>
  <c r="BA93" i="13"/>
  <c r="BG93" i="18" s="1"/>
  <c r="N93" i="12"/>
  <c r="AZ90" i="13"/>
  <c r="BF90" i="18" s="1"/>
  <c r="AZ78" i="13"/>
  <c r="BF78" i="18" s="1"/>
  <c r="M78" i="12"/>
  <c r="AZ74" i="13"/>
  <c r="BF74" i="18" s="1"/>
  <c r="AZ70" i="13"/>
  <c r="BF70" i="18" s="1"/>
  <c r="BB68" i="13"/>
  <c r="BH68" i="18"/>
  <c r="O68" i="12"/>
  <c r="AZ66" i="13"/>
  <c r="BF66" i="18" s="1"/>
  <c r="BC59" i="13"/>
  <c r="BI59" i="18" s="1"/>
  <c r="P59" i="12"/>
  <c r="AZ58" i="13"/>
  <c r="BF58" i="18" s="1"/>
  <c r="BC55" i="13"/>
  <c r="BI55" i="18" s="1"/>
  <c r="BC51" i="13"/>
  <c r="BI51" i="18" s="1"/>
  <c r="BA49" i="13"/>
  <c r="BG49" i="18" s="1"/>
  <c r="BC47" i="13"/>
  <c r="BI47" i="18"/>
  <c r="BA45" i="13"/>
  <c r="BG45" i="18" s="1"/>
  <c r="BC43" i="13"/>
  <c r="BI43" i="18" s="1"/>
  <c r="P43" i="12"/>
  <c r="AZ42" i="13"/>
  <c r="BF42" i="18" s="1"/>
  <c r="BB40" i="13"/>
  <c r="BH40" i="18" s="1"/>
  <c r="AZ38" i="13"/>
  <c r="BF38" i="18" s="1"/>
  <c r="BC35" i="13"/>
  <c r="BI35" i="18" s="1"/>
  <c r="BC31" i="13"/>
  <c r="BI31" i="18" s="1"/>
  <c r="P31" i="12"/>
  <c r="AZ22" i="13"/>
  <c r="BF22" i="18" s="1"/>
  <c r="BB16" i="13"/>
  <c r="BH16" i="18" s="1"/>
  <c r="BC11" i="13"/>
  <c r="BI11" i="18" s="1"/>
  <c r="P11" i="12"/>
  <c r="BA9" i="13"/>
  <c r="BG9" i="18" s="1"/>
  <c r="BA5" i="13"/>
  <c r="BG5" i="18" s="1"/>
  <c r="AZ4" i="13"/>
  <c r="BF4" i="18" s="1"/>
  <c r="BA4" i="13"/>
  <c r="BG4" i="18" s="1"/>
  <c r="BB103" i="13"/>
  <c r="BH103" i="18" s="1"/>
  <c r="O103" i="12"/>
  <c r="BB95" i="13"/>
  <c r="BH95" i="18" s="1"/>
  <c r="AZ93" i="13"/>
  <c r="BF93" i="18"/>
  <c r="M93" i="12"/>
  <c r="BA88" i="13"/>
  <c r="BG88" i="18" s="1"/>
  <c r="N88" i="12"/>
  <c r="BB87" i="13"/>
  <c r="BH87" i="18" s="1"/>
  <c r="AZ85" i="13"/>
  <c r="BF85" i="18" s="1"/>
  <c r="M85" i="12"/>
  <c r="BB83" i="13"/>
  <c r="BH83" i="18" s="1"/>
  <c r="O83" i="12"/>
  <c r="BA80" i="13"/>
  <c r="BG80" i="18" s="1"/>
  <c r="O79" i="12"/>
  <c r="AZ77" i="13"/>
  <c r="BF77" i="18" s="1"/>
  <c r="M77" i="12"/>
  <c r="BA76" i="13"/>
  <c r="BG76" i="18" s="1"/>
  <c r="N76" i="12"/>
  <c r="BC74" i="13"/>
  <c r="BI74" i="18" s="1"/>
  <c r="BA72" i="13"/>
  <c r="BG72" i="18" s="1"/>
  <c r="BB71" i="13"/>
  <c r="BH71" i="18" s="1"/>
  <c r="O71" i="12"/>
  <c r="BC70" i="13"/>
  <c r="BI70" i="18" s="1"/>
  <c r="P70" i="12"/>
  <c r="BA68" i="13"/>
  <c r="BG68" i="18" s="1"/>
  <c r="BB67" i="13"/>
  <c r="BH67" i="18" s="1"/>
  <c r="P66" i="12"/>
  <c r="AZ65" i="13"/>
  <c r="BF65" i="18" s="1"/>
  <c r="N64" i="12"/>
  <c r="BB63" i="13"/>
  <c r="BH63" i="18" s="1"/>
  <c r="BC62" i="13"/>
  <c r="BI62" i="18" s="1"/>
  <c r="P62" i="12"/>
  <c r="AZ61" i="13"/>
  <c r="BF61" i="18" s="1"/>
  <c r="N60" i="12"/>
  <c r="BB59" i="13"/>
  <c r="BH59" i="18" s="1"/>
  <c r="BC58" i="13"/>
  <c r="BI58" i="18" s="1"/>
  <c r="BA56" i="13"/>
  <c r="BG56" i="18" s="1"/>
  <c r="BB55" i="13"/>
  <c r="BH55" i="18" s="1"/>
  <c r="BC54" i="13"/>
  <c r="BI54" i="18" s="1"/>
  <c r="P54" i="12"/>
  <c r="AZ53" i="13"/>
  <c r="BF53" i="18" s="1"/>
  <c r="BA52" i="13"/>
  <c r="BG52" i="18" s="1"/>
  <c r="N52" i="12"/>
  <c r="BC50" i="13"/>
  <c r="BI50" i="18" s="1"/>
  <c r="AZ49" i="13"/>
  <c r="BF49" i="18" s="1"/>
  <c r="BA48" i="13"/>
  <c r="BG48" i="18" s="1"/>
  <c r="BB47" i="13"/>
  <c r="BH47" i="18" s="1"/>
  <c r="BC46" i="13"/>
  <c r="BI46" i="18" s="1"/>
  <c r="AZ45" i="13"/>
  <c r="BF45" i="18" s="1"/>
  <c r="BA44" i="13"/>
  <c r="BG44" i="18" s="1"/>
  <c r="BB43" i="13"/>
  <c r="BH43" i="18" s="1"/>
  <c r="O43" i="12"/>
  <c r="BC42" i="13"/>
  <c r="BI42" i="18" s="1"/>
  <c r="BC38" i="13"/>
  <c r="BI38" i="18" s="1"/>
  <c r="AZ37" i="13"/>
  <c r="BF37" i="18" s="1"/>
  <c r="BA36" i="13"/>
  <c r="BG36" i="18" s="1"/>
  <c r="BB35" i="13"/>
  <c r="BH35" i="18" s="1"/>
  <c r="O35" i="12"/>
  <c r="P34" i="12"/>
  <c r="AZ33" i="13"/>
  <c r="BF33" i="18" s="1"/>
  <c r="BA32" i="13"/>
  <c r="BG32" i="18" s="1"/>
  <c r="N32" i="12"/>
  <c r="BC30" i="13"/>
  <c r="BI30" i="18" s="1"/>
  <c r="P30" i="12"/>
  <c r="BB27" i="13"/>
  <c r="BH27" i="18" s="1"/>
  <c r="O27" i="12"/>
  <c r="BC26" i="13"/>
  <c r="BI26" i="18" s="1"/>
  <c r="P26" i="12"/>
  <c r="BA24" i="13"/>
  <c r="BG24" i="18" s="1"/>
  <c r="N24" i="12"/>
  <c r="BC22" i="13"/>
  <c r="BI22" i="18" s="1"/>
  <c r="P22" i="12"/>
  <c r="AZ21" i="13"/>
  <c r="BF21" i="18" s="1"/>
  <c r="BB19" i="13"/>
  <c r="BH19" i="18" s="1"/>
  <c r="BA16" i="13"/>
  <c r="BG16" i="18" s="1"/>
  <c r="N16" i="12"/>
  <c r="BC14" i="13"/>
  <c r="BI14" i="18" s="1"/>
  <c r="AZ13" i="13"/>
  <c r="BF13" i="18" s="1"/>
  <c r="BA12" i="13"/>
  <c r="BG12" i="18" s="1"/>
  <c r="N12" i="12"/>
  <c r="BC10" i="13"/>
  <c r="BI10" i="18" s="1"/>
  <c r="P10" i="12"/>
  <c r="BA8" i="13"/>
  <c r="BG8" i="18" s="1"/>
  <c r="N8" i="12"/>
  <c r="BB7" i="13"/>
  <c r="BH7" i="18" s="1"/>
  <c r="O7" i="12"/>
  <c r="BC6" i="13"/>
  <c r="BI6" i="18" s="1"/>
  <c r="BB4" i="13"/>
  <c r="BH4" i="18" s="1"/>
  <c r="BI103" i="18"/>
  <c r="P103" i="12"/>
  <c r="BA85" i="13"/>
  <c r="BG85" i="18" s="1"/>
  <c r="BC83" i="13"/>
  <c r="BI83" i="18" s="1"/>
  <c r="P83" i="12"/>
  <c r="BC79" i="13"/>
  <c r="BI79" i="18" s="1"/>
  <c r="P79" i="12"/>
  <c r="BA77" i="13"/>
  <c r="BG77" i="18" s="1"/>
  <c r="N77" i="12"/>
  <c r="BC75" i="13"/>
  <c r="BI75" i="18" s="1"/>
  <c r="P75" i="12"/>
  <c r="BA73" i="13"/>
  <c r="BG73" i="18" s="1"/>
  <c r="BC67" i="13"/>
  <c r="BI67" i="18" s="1"/>
  <c r="BA65" i="13"/>
  <c r="BG65" i="18" s="1"/>
  <c r="BC63" i="13"/>
  <c r="BI63" i="18" s="1"/>
  <c r="P63" i="12"/>
  <c r="BA61" i="13"/>
  <c r="BG61" i="18"/>
  <c r="BB56" i="13"/>
  <c r="BH56" i="18" s="1"/>
  <c r="BB48" i="13"/>
  <c r="BH48" i="18" s="1"/>
  <c r="BA41" i="13"/>
  <c r="BG41" i="18" s="1"/>
  <c r="BC39" i="13"/>
  <c r="BI39" i="18" s="1"/>
  <c r="P39" i="12"/>
  <c r="BA37" i="13"/>
  <c r="BG37" i="18" s="1"/>
  <c r="O32" i="12"/>
  <c r="AZ30" i="13"/>
  <c r="BF30" i="18" s="1"/>
  <c r="M30" i="12"/>
  <c r="BB28" i="13"/>
  <c r="BH28" i="18" s="1"/>
  <c r="BA25" i="13"/>
  <c r="BG25" i="18" s="1"/>
  <c r="BB8" i="13"/>
  <c r="BH8" i="18" s="1"/>
  <c r="O8" i="12"/>
  <c r="AZ104" i="13"/>
  <c r="BF104" i="18" s="1"/>
  <c r="M104" i="12"/>
  <c r="BB102" i="13"/>
  <c r="BH102" i="18" s="1"/>
  <c r="BC101" i="13"/>
  <c r="BI101" i="18" s="1"/>
  <c r="P101" i="12"/>
  <c r="AZ100" i="13"/>
  <c r="BF100" i="18" s="1"/>
  <c r="BB98" i="13"/>
  <c r="BH98" i="18" s="1"/>
  <c r="O98" i="12"/>
  <c r="BC97" i="13"/>
  <c r="BI97" i="18" s="1"/>
  <c r="BB94" i="13"/>
  <c r="BH94" i="18"/>
  <c r="BC93" i="13"/>
  <c r="BI93" i="18" s="1"/>
  <c r="AZ92" i="13"/>
  <c r="BF92" i="18"/>
  <c r="BB90" i="13"/>
  <c r="BH90" i="18" s="1"/>
  <c r="BC89" i="13"/>
  <c r="BI89" i="18" s="1"/>
  <c r="M88" i="12"/>
  <c r="BB86" i="13"/>
  <c r="BH86" i="18" s="1"/>
  <c r="BF84" i="18"/>
  <c r="M84" i="12"/>
  <c r="BB82" i="13"/>
  <c r="BH82" i="18" s="1"/>
  <c r="BC81" i="13"/>
  <c r="BI81" i="18" s="1"/>
  <c r="AZ80" i="13"/>
  <c r="BF80" i="18" s="1"/>
  <c r="M80" i="12"/>
  <c r="O78" i="12"/>
  <c r="BC77" i="13"/>
  <c r="BI77" i="18" s="1"/>
  <c r="AZ76" i="13"/>
  <c r="BF76" i="18"/>
  <c r="M76" i="12"/>
  <c r="BA75" i="13"/>
  <c r="BG75" i="18" s="1"/>
  <c r="N75" i="12"/>
  <c r="BB74" i="13"/>
  <c r="BH74" i="18" s="1"/>
  <c r="BC73" i="13"/>
  <c r="BI73" i="18" s="1"/>
  <c r="AZ72" i="13"/>
  <c r="BF72" i="18" s="1"/>
  <c r="M72" i="12"/>
  <c r="BA71" i="13"/>
  <c r="BG71" i="18" s="1"/>
  <c r="N71" i="12"/>
  <c r="BB70" i="13"/>
  <c r="BH70" i="18"/>
  <c r="AZ68" i="13"/>
  <c r="BF68" i="18" s="1"/>
  <c r="M68" i="12"/>
  <c r="BA67" i="13"/>
  <c r="BG67" i="18" s="1"/>
  <c r="N67" i="12"/>
  <c r="BB66" i="13"/>
  <c r="BH66" i="18" s="1"/>
  <c r="AZ64" i="13"/>
  <c r="BF64" i="18" s="1"/>
  <c r="BB62" i="13"/>
  <c r="BH62" i="18" s="1"/>
  <c r="O62" i="12"/>
  <c r="BC61" i="13"/>
  <c r="BI61" i="18" s="1"/>
  <c r="AZ60" i="13"/>
  <c r="BF60" i="18" s="1"/>
  <c r="M60" i="12"/>
  <c r="BA59" i="13"/>
  <c r="BG59" i="18" s="1"/>
  <c r="BB58" i="13"/>
  <c r="BH58" i="18" s="1"/>
  <c r="AZ56" i="13"/>
  <c r="BF56" i="18" s="1"/>
  <c r="M56" i="12"/>
  <c r="O54" i="12"/>
  <c r="BC53" i="13"/>
  <c r="BI53" i="18" s="1"/>
  <c r="AZ52" i="13"/>
  <c r="BF52" i="18" s="1"/>
  <c r="M52" i="12"/>
  <c r="BA51" i="13"/>
  <c r="BG51" i="18" s="1"/>
  <c r="N51" i="12"/>
  <c r="BB50" i="13"/>
  <c r="BH50" i="18" s="1"/>
  <c r="BB46" i="13"/>
  <c r="BH46" i="18" s="1"/>
  <c r="BC45" i="13"/>
  <c r="BI45" i="18" s="1"/>
  <c r="BA43" i="13"/>
  <c r="BG43" i="18" s="1"/>
  <c r="N43" i="12"/>
  <c r="BB42" i="13"/>
  <c r="BH42" i="18" s="1"/>
  <c r="O42" i="12"/>
  <c r="BC41" i="13"/>
  <c r="BI41" i="18" s="1"/>
  <c r="AZ40" i="13"/>
  <c r="BF40" i="18" s="1"/>
  <c r="M40" i="12"/>
  <c r="BA39" i="13"/>
  <c r="BG39" i="18" s="1"/>
  <c r="N39" i="12"/>
  <c r="BB38" i="13"/>
  <c r="BH38" i="18" s="1"/>
  <c r="BC37" i="13"/>
  <c r="BI37" i="18" s="1"/>
  <c r="BB34" i="13"/>
  <c r="BH34" i="18" s="1"/>
  <c r="O34" i="12"/>
  <c r="BC33" i="13"/>
  <c r="BI33" i="18" s="1"/>
  <c r="AZ32" i="13"/>
  <c r="BF32" i="18" s="1"/>
  <c r="M32" i="12"/>
  <c r="BA31" i="13"/>
  <c r="BG31" i="18" s="1"/>
  <c r="N31" i="12"/>
  <c r="BC29" i="13"/>
  <c r="BI29" i="18" s="1"/>
  <c r="AZ28" i="13"/>
  <c r="BF28" i="18"/>
  <c r="M28" i="12"/>
  <c r="N27" i="12"/>
  <c r="O26" i="12"/>
  <c r="BC25" i="13"/>
  <c r="BI25" i="18" s="1"/>
  <c r="AZ24" i="13"/>
  <c r="BF24" i="18" s="1"/>
  <c r="M24" i="12"/>
  <c r="BA23" i="13"/>
  <c r="BG23" i="18" s="1"/>
  <c r="N23" i="12"/>
  <c r="BC21" i="13"/>
  <c r="BI21" i="18" s="1"/>
  <c r="AZ20" i="13"/>
  <c r="BF20" i="18" s="1"/>
  <c r="M20" i="12"/>
  <c r="BA19" i="13"/>
  <c r="BG19" i="18" s="1"/>
  <c r="BB18" i="13"/>
  <c r="BH18" i="18" s="1"/>
  <c r="BC17" i="13"/>
  <c r="BI17" i="18" s="1"/>
  <c r="AZ16" i="13"/>
  <c r="BF16" i="18" s="1"/>
  <c r="M16" i="12"/>
  <c r="BA15" i="13"/>
  <c r="BG15" i="18" s="1"/>
  <c r="BB14" i="13"/>
  <c r="BH14" i="18" s="1"/>
  <c r="BC13" i="13"/>
  <c r="BI13" i="18" s="1"/>
  <c r="AZ12" i="13"/>
  <c r="BF12" i="18" s="1"/>
  <c r="M12" i="12"/>
  <c r="BA11" i="13"/>
  <c r="BG11" i="18" s="1"/>
  <c r="N11" i="12"/>
  <c r="BB10" i="13"/>
  <c r="BH10" i="18" s="1"/>
  <c r="O10" i="12"/>
  <c r="BC9" i="13"/>
  <c r="BI9" i="18" s="1"/>
  <c r="AZ8" i="13"/>
  <c r="BF8" i="18"/>
  <c r="M8" i="12"/>
  <c r="N7" i="12"/>
  <c r="BB6" i="13"/>
  <c r="BH6" i="18" s="1"/>
  <c r="P5" i="12"/>
  <c r="AU104" i="13"/>
  <c r="BA104" i="18" s="1"/>
  <c r="M104" i="11"/>
  <c r="AW102" i="13"/>
  <c r="BC102" i="18" s="1"/>
  <c r="O102" i="11"/>
  <c r="M92" i="11"/>
  <c r="AW90" i="13"/>
  <c r="BC90" i="18" s="1"/>
  <c r="O90" i="11"/>
  <c r="M88" i="11"/>
  <c r="AX4" i="13"/>
  <c r="BD4" i="18" s="1"/>
  <c r="P4" i="11"/>
  <c r="AX104" i="13"/>
  <c r="BD104" i="18" s="1"/>
  <c r="P104" i="11"/>
  <c r="AU103" i="13"/>
  <c r="BA103" i="18" s="1"/>
  <c r="M103" i="11"/>
  <c r="AV102" i="13"/>
  <c r="BB102" i="18" s="1"/>
  <c r="AW101" i="13"/>
  <c r="BC101" i="18" s="1"/>
  <c r="AX100" i="13"/>
  <c r="BD100" i="18" s="1"/>
  <c r="P100" i="11"/>
  <c r="AU99" i="13"/>
  <c r="BA99" i="18" s="1"/>
  <c r="AX96" i="13"/>
  <c r="BD96" i="18" s="1"/>
  <c r="AU95" i="13"/>
  <c r="BA95" i="18" s="1"/>
  <c r="O93" i="11"/>
  <c r="AW89" i="13"/>
  <c r="BC89" i="18" s="1"/>
  <c r="AX88" i="13"/>
  <c r="BD88" i="18" s="1"/>
  <c r="O85" i="11"/>
  <c r="AX84" i="13"/>
  <c r="BD84" i="18" s="1"/>
  <c r="AU83" i="13"/>
  <c r="BA83" i="18" s="1"/>
  <c r="M83" i="11"/>
  <c r="AX80" i="13"/>
  <c r="BD80" i="18" s="1"/>
  <c r="P80" i="11"/>
  <c r="AU79" i="13"/>
  <c r="BA79" i="18" s="1"/>
  <c r="AW77" i="13"/>
  <c r="BC77" i="18" s="1"/>
  <c r="AU75" i="13"/>
  <c r="BA75" i="18" s="1"/>
  <c r="AW73" i="13"/>
  <c r="BC73" i="18" s="1"/>
  <c r="O73" i="11"/>
  <c r="AX72" i="13"/>
  <c r="BD72" i="18" s="1"/>
  <c r="AU71" i="13"/>
  <c r="BA71" i="18" s="1"/>
  <c r="M71" i="11"/>
  <c r="AV70" i="13"/>
  <c r="BB70" i="18" s="1"/>
  <c r="N70" i="11"/>
  <c r="AW69" i="13"/>
  <c r="BC69" i="18" s="1"/>
  <c r="M67" i="11"/>
  <c r="AV66" i="13"/>
  <c r="BB66" i="18" s="1"/>
  <c r="AW61" i="13"/>
  <c r="BC61" i="18" s="1"/>
  <c r="O61" i="11"/>
  <c r="AX60" i="13"/>
  <c r="BD60" i="18" s="1"/>
  <c r="AV58" i="13"/>
  <c r="BB58" i="18" s="1"/>
  <c r="N58" i="11"/>
  <c r="AW57" i="13"/>
  <c r="BC57" i="18" s="1"/>
  <c r="AX56" i="13"/>
  <c r="BD56" i="18" s="1"/>
  <c r="AU55" i="13"/>
  <c r="BA55" i="18" s="1"/>
  <c r="M55" i="11"/>
  <c r="AW53" i="13"/>
  <c r="BC53" i="18" s="1"/>
  <c r="O53" i="11"/>
  <c r="AX52" i="13"/>
  <c r="BD52" i="18" s="1"/>
  <c r="AU51" i="13"/>
  <c r="BA51" i="18" s="1"/>
  <c r="M51" i="11"/>
  <c r="BB50" i="18"/>
  <c r="N50" i="11"/>
  <c r="AW49" i="13"/>
  <c r="BC49" i="18" s="1"/>
  <c r="AX48" i="13"/>
  <c r="BD48" i="18" s="1"/>
  <c r="AU47" i="13"/>
  <c r="BA47" i="18" s="1"/>
  <c r="M47" i="11"/>
  <c r="AV46" i="13"/>
  <c r="BB46" i="18" s="1"/>
  <c r="AW45" i="13"/>
  <c r="BC45" i="18" s="1"/>
  <c r="O45" i="11"/>
  <c r="AX44" i="13"/>
  <c r="BD44" i="18" s="1"/>
  <c r="AU43" i="13"/>
  <c r="BA43" i="18" s="1"/>
  <c r="M43" i="11"/>
  <c r="AV42" i="13"/>
  <c r="BB42" i="18" s="1"/>
  <c r="AW41" i="13"/>
  <c r="BC41" i="18" s="1"/>
  <c r="AU39" i="13"/>
  <c r="BA39" i="18" s="1"/>
  <c r="M39" i="11"/>
  <c r="AW37" i="13"/>
  <c r="BC37" i="18" s="1"/>
  <c r="AU35" i="13"/>
  <c r="BA35" i="18" s="1"/>
  <c r="AV34" i="13"/>
  <c r="BB34" i="18" s="1"/>
  <c r="O33" i="11"/>
  <c r="AX32" i="13"/>
  <c r="BD32" i="18" s="1"/>
  <c r="AU31" i="13"/>
  <c r="BA31" i="18" s="1"/>
  <c r="M31" i="11"/>
  <c r="AV30" i="13"/>
  <c r="BB30" i="18"/>
  <c r="AW29" i="13"/>
  <c r="BC29" i="18" s="1"/>
  <c r="O29" i="11"/>
  <c r="AX28" i="13"/>
  <c r="BD28" i="18" s="1"/>
  <c r="AU27" i="13"/>
  <c r="BA27" i="18" s="1"/>
  <c r="M27" i="11"/>
  <c r="AV26" i="13"/>
  <c r="BB26" i="18" s="1"/>
  <c r="N26" i="11"/>
  <c r="AW25" i="13"/>
  <c r="BC25" i="18" s="1"/>
  <c r="AU23" i="13"/>
  <c r="BA23" i="18" s="1"/>
  <c r="M23" i="11"/>
  <c r="AV22" i="13"/>
  <c r="BB22" i="18" s="1"/>
  <c r="N22" i="11"/>
  <c r="AX20" i="13"/>
  <c r="BD20" i="18" s="1"/>
  <c r="M19" i="11"/>
  <c r="AV18" i="13"/>
  <c r="BB18" i="18" s="1"/>
  <c r="N18" i="11"/>
  <c r="AW17" i="13"/>
  <c r="BC17" i="18" s="1"/>
  <c r="AU15" i="13"/>
  <c r="BA15" i="18" s="1"/>
  <c r="AV14" i="13"/>
  <c r="BB14" i="18" s="1"/>
  <c r="N14" i="11"/>
  <c r="AW13" i="13"/>
  <c r="BC13" i="18" s="1"/>
  <c r="O13" i="11"/>
  <c r="AU11" i="13"/>
  <c r="BA11" i="18" s="1"/>
  <c r="M11" i="11"/>
  <c r="AV10" i="13"/>
  <c r="BB10" i="18" s="1"/>
  <c r="AW9" i="13"/>
  <c r="BC9" i="18" s="1"/>
  <c r="AX8" i="13"/>
  <c r="BD8" i="18" s="1"/>
  <c r="AU7" i="13"/>
  <c r="BA7" i="18" s="1"/>
  <c r="M7" i="11"/>
  <c r="AV6" i="13"/>
  <c r="BB6" i="18" s="1"/>
  <c r="N6" i="11"/>
  <c r="AV101" i="13"/>
  <c r="BB101" i="18" s="1"/>
  <c r="AW100" i="13"/>
  <c r="BC100" i="18" s="1"/>
  <c r="O100" i="11"/>
  <c r="AX99" i="13"/>
  <c r="BD99" i="18" s="1"/>
  <c r="P99" i="11"/>
  <c r="M98" i="11"/>
  <c r="AV97" i="13"/>
  <c r="BB97" i="18" s="1"/>
  <c r="N97" i="11"/>
  <c r="AW92" i="13"/>
  <c r="BC92" i="18" s="1"/>
  <c r="O92" i="11"/>
  <c r="AV89" i="13"/>
  <c r="BB89" i="18" s="1"/>
  <c r="AU86" i="13"/>
  <c r="BA86" i="18" s="1"/>
  <c r="M86" i="11"/>
  <c r="AV85" i="13"/>
  <c r="BB85" i="18" s="1"/>
  <c r="AW84" i="13"/>
  <c r="BC84" i="18" s="1"/>
  <c r="BA82" i="18"/>
  <c r="M82" i="11"/>
  <c r="AV81" i="13"/>
  <c r="BB81" i="18" s="1"/>
  <c r="N81" i="11"/>
  <c r="AW80" i="13"/>
  <c r="BC80" i="18" s="1"/>
  <c r="O80" i="11"/>
  <c r="AX79" i="13"/>
  <c r="BD79" i="18" s="1"/>
  <c r="AV77" i="13"/>
  <c r="BB77" i="18" s="1"/>
  <c r="N77" i="11"/>
  <c r="AW76" i="13"/>
  <c r="BC76" i="18" s="1"/>
  <c r="AU74" i="13"/>
  <c r="BA74" i="18" s="1"/>
  <c r="AV73" i="13"/>
  <c r="BB73" i="18" s="1"/>
  <c r="N73" i="11"/>
  <c r="AW72" i="13"/>
  <c r="BC72" i="18" s="1"/>
  <c r="AU70" i="13"/>
  <c r="BA70" i="18" s="1"/>
  <c r="AV69" i="13"/>
  <c r="BB69" i="18" s="1"/>
  <c r="AW68" i="13"/>
  <c r="BC68" i="18" s="1"/>
  <c r="AX67" i="13"/>
  <c r="BD67" i="18" s="1"/>
  <c r="P67" i="11"/>
  <c r="AU66" i="13"/>
  <c r="BA66" i="18" s="1"/>
  <c r="M66" i="11"/>
  <c r="AV65" i="13"/>
  <c r="BB65" i="18" s="1"/>
  <c r="N65" i="11"/>
  <c r="AX63" i="13"/>
  <c r="BD63" i="18" s="1"/>
  <c r="BA62" i="18"/>
  <c r="M62" i="11"/>
  <c r="AW60" i="13"/>
  <c r="BC60" i="18" s="1"/>
  <c r="AX59" i="13"/>
  <c r="BD59" i="18" s="1"/>
  <c r="P59" i="11"/>
  <c r="M58" i="11"/>
  <c r="AV57" i="13"/>
  <c r="BB57" i="18" s="1"/>
  <c r="N57" i="11"/>
  <c r="AW56" i="13"/>
  <c r="BC56" i="18" s="1"/>
  <c r="AX55" i="13"/>
  <c r="BD55" i="18" s="1"/>
  <c r="P55" i="11"/>
  <c r="AU54" i="13"/>
  <c r="BA54" i="18" s="1"/>
  <c r="AV53" i="13"/>
  <c r="BB53" i="18"/>
  <c r="N53" i="11"/>
  <c r="AW52" i="13"/>
  <c r="BC52" i="18" s="1"/>
  <c r="AX51" i="13"/>
  <c r="BD51" i="18" s="1"/>
  <c r="P51" i="11"/>
  <c r="AU50" i="13"/>
  <c r="BA50" i="18" s="1"/>
  <c r="M50" i="11"/>
  <c r="AV49" i="13"/>
  <c r="BB49" i="18"/>
  <c r="N49" i="11"/>
  <c r="AW48" i="13"/>
  <c r="BC48" i="18" s="1"/>
  <c r="AX47" i="13"/>
  <c r="BD47" i="18" s="1"/>
  <c r="P47" i="11"/>
  <c r="AU46" i="13"/>
  <c r="BA46" i="18" s="1"/>
  <c r="M46" i="11"/>
  <c r="BB45" i="18"/>
  <c r="N45" i="11"/>
  <c r="AW44" i="13"/>
  <c r="BC44" i="18" s="1"/>
  <c r="AX43" i="13"/>
  <c r="BD43" i="18"/>
  <c r="P43" i="11"/>
  <c r="AV41" i="13"/>
  <c r="BB41" i="18" s="1"/>
  <c r="N41" i="11"/>
  <c r="AW40" i="13"/>
  <c r="BC40" i="18" s="1"/>
  <c r="AX39" i="13"/>
  <c r="BD39" i="18" s="1"/>
  <c r="AU38" i="13"/>
  <c r="BA38" i="18" s="1"/>
  <c r="AW36" i="13"/>
  <c r="BC36" i="18" s="1"/>
  <c r="AX35" i="13"/>
  <c r="BD35" i="18" s="1"/>
  <c r="M34" i="11"/>
  <c r="AV33" i="13"/>
  <c r="BB33" i="18"/>
  <c r="AW32" i="13"/>
  <c r="BC32" i="18" s="1"/>
  <c r="AU30" i="13"/>
  <c r="BA30" i="18" s="1"/>
  <c r="M30" i="11"/>
  <c r="AV29" i="13"/>
  <c r="BB29" i="18" s="1"/>
  <c r="AW28" i="13"/>
  <c r="BC28" i="18" s="1"/>
  <c r="AU26" i="13"/>
  <c r="BA26" i="18" s="1"/>
  <c r="M26" i="11"/>
  <c r="AV25" i="13"/>
  <c r="BB25" i="18" s="1"/>
  <c r="N25" i="11"/>
  <c r="AW24" i="13"/>
  <c r="BC24" i="18" s="1"/>
  <c r="AV21" i="13"/>
  <c r="BB21" i="18" s="1"/>
  <c r="BD19" i="18"/>
  <c r="AU18" i="13"/>
  <c r="BA18" i="18" s="1"/>
  <c r="AV17" i="13"/>
  <c r="BB17" i="18" s="1"/>
  <c r="N17" i="11"/>
  <c r="AW16" i="13"/>
  <c r="BC16" i="18" s="1"/>
  <c r="BD15" i="18"/>
  <c r="P15" i="11"/>
  <c r="AU14" i="13"/>
  <c r="BA14" i="18" s="1"/>
  <c r="AW12" i="13"/>
  <c r="BC12" i="18" s="1"/>
  <c r="AX11" i="13"/>
  <c r="BD11" i="18" s="1"/>
  <c r="AU10" i="13"/>
  <c r="BA10" i="18" s="1"/>
  <c r="M10" i="11"/>
  <c r="AW8" i="13"/>
  <c r="BC8" i="18" s="1"/>
  <c r="AX7" i="13"/>
  <c r="BD7" i="18" s="1"/>
  <c r="P7" i="11"/>
  <c r="AU6" i="13"/>
  <c r="BA6" i="18" s="1"/>
  <c r="M6" i="11"/>
  <c r="BB5" i="18"/>
  <c r="AU101" i="13"/>
  <c r="BA101" i="18" s="1"/>
  <c r="N100" i="11"/>
  <c r="BC99" i="18"/>
  <c r="AX98" i="13"/>
  <c r="BD98" i="18" s="1"/>
  <c r="P98" i="11"/>
  <c r="AU97" i="13"/>
  <c r="BA97" i="18" s="1"/>
  <c r="M97" i="11"/>
  <c r="AV96" i="13"/>
  <c r="BB96" i="18" s="1"/>
  <c r="AW95" i="13"/>
  <c r="BC95" i="18" s="1"/>
  <c r="AU89" i="13"/>
  <c r="BA89" i="18" s="1"/>
  <c r="AX86" i="13"/>
  <c r="BD86" i="18" s="1"/>
  <c r="AU85" i="13"/>
  <c r="BA85" i="18" s="1"/>
  <c r="AU81" i="13"/>
  <c r="BA81" i="18" s="1"/>
  <c r="M81" i="11"/>
  <c r="AV80" i="13"/>
  <c r="BB80" i="18" s="1"/>
  <c r="N80" i="11"/>
  <c r="AX78" i="13"/>
  <c r="BD78" i="18"/>
  <c r="AU77" i="13"/>
  <c r="BA77" i="18" s="1"/>
  <c r="M77" i="11"/>
  <c r="BB76" i="18"/>
  <c r="AW75" i="13"/>
  <c r="BC75" i="18" s="1"/>
  <c r="O75" i="11"/>
  <c r="AX74" i="13"/>
  <c r="BD74" i="18"/>
  <c r="AU73" i="13"/>
  <c r="BA73" i="18" s="1"/>
  <c r="M73" i="11"/>
  <c r="AV68" i="13"/>
  <c r="BB68" i="18"/>
  <c r="AW67" i="13"/>
  <c r="BC67" i="18" s="1"/>
  <c r="O67" i="11"/>
  <c r="AX66" i="13"/>
  <c r="BD66" i="18" s="1"/>
  <c r="P66" i="11"/>
  <c r="AU65" i="13"/>
  <c r="BA65" i="18" s="1"/>
  <c r="M65" i="11"/>
  <c r="AW63" i="13"/>
  <c r="BC63" i="18" s="1"/>
  <c r="AX62" i="13"/>
  <c r="BD62" i="18" s="1"/>
  <c r="AU61" i="13"/>
  <c r="BA61" i="18" s="1"/>
  <c r="M61" i="11"/>
  <c r="AV60" i="13"/>
  <c r="BB60" i="18" s="1"/>
  <c r="AW59" i="13"/>
  <c r="BC59" i="18" s="1"/>
  <c r="O59" i="11"/>
  <c r="AX58" i="13"/>
  <c r="BD58" i="18" s="1"/>
  <c r="M57" i="11"/>
  <c r="AV56" i="13"/>
  <c r="BB56" i="18" s="1"/>
  <c r="AW55" i="13"/>
  <c r="BC55" i="18" s="1"/>
  <c r="O55" i="11"/>
  <c r="AU53" i="13"/>
  <c r="BA53" i="18" s="1"/>
  <c r="M53" i="11"/>
  <c r="AV52" i="13"/>
  <c r="BB52" i="18" s="1"/>
  <c r="AW51" i="13"/>
  <c r="BC51" i="18" s="1"/>
  <c r="O51" i="11"/>
  <c r="AX50" i="13"/>
  <c r="BD50" i="18" s="1"/>
  <c r="P50" i="11"/>
  <c r="AU49" i="13"/>
  <c r="BA49" i="18" s="1"/>
  <c r="M49" i="11"/>
  <c r="AX46" i="13"/>
  <c r="BD46" i="18" s="1"/>
  <c r="AU45" i="13"/>
  <c r="BA45" i="18" s="1"/>
  <c r="M45" i="11"/>
  <c r="AV44" i="13"/>
  <c r="BB44" i="18" s="1"/>
  <c r="AW43" i="13"/>
  <c r="BC43" i="18" s="1"/>
  <c r="O43" i="11"/>
  <c r="AX42" i="13"/>
  <c r="BD42" i="18" s="1"/>
  <c r="AU41" i="13"/>
  <c r="BA41" i="18" s="1"/>
  <c r="M41" i="11"/>
  <c r="O39" i="11"/>
  <c r="AX38" i="13"/>
  <c r="BD38" i="18" s="1"/>
  <c r="P38" i="11"/>
  <c r="AU37" i="13"/>
  <c r="BA37" i="18" s="1"/>
  <c r="BB36" i="18"/>
  <c r="AW35" i="13"/>
  <c r="BC35" i="18" s="1"/>
  <c r="AU33" i="13"/>
  <c r="BA33" i="18" s="1"/>
  <c r="M33" i="11"/>
  <c r="AV32" i="13"/>
  <c r="BB32" i="18" s="1"/>
  <c r="AW31" i="13"/>
  <c r="BC31" i="18" s="1"/>
  <c r="P30" i="11"/>
  <c r="AW27" i="13"/>
  <c r="BC27" i="18" s="1"/>
  <c r="O27" i="11"/>
  <c r="AU25" i="13"/>
  <c r="BA25" i="18" s="1"/>
  <c r="AW23" i="13"/>
  <c r="BC23" i="18" s="1"/>
  <c r="O23" i="11"/>
  <c r="AX22" i="13"/>
  <c r="BD22" i="18" s="1"/>
  <c r="M21" i="11"/>
  <c r="AW19" i="13"/>
  <c r="BC19" i="18" s="1"/>
  <c r="AV16" i="13"/>
  <c r="BB16" i="18" s="1"/>
  <c r="AW15" i="13"/>
  <c r="BC15" i="18" s="1"/>
  <c r="O15" i="11"/>
  <c r="AX14" i="13"/>
  <c r="BD14" i="18" s="1"/>
  <c r="P14" i="11"/>
  <c r="AU13" i="13"/>
  <c r="BA13" i="18" s="1"/>
  <c r="M13" i="11"/>
  <c r="BB12" i="18"/>
  <c r="AW11" i="13"/>
  <c r="BC11" i="18" s="1"/>
  <c r="BD10" i="18"/>
  <c r="P10" i="11"/>
  <c r="AV8" i="13"/>
  <c r="BB8" i="18" s="1"/>
  <c r="O7" i="11"/>
  <c r="AX6" i="13"/>
  <c r="BD6" i="18" s="1"/>
  <c r="P6" i="11"/>
  <c r="AU5" i="13"/>
  <c r="BA5" i="18" s="1"/>
  <c r="M100" i="11"/>
  <c r="AV91" i="13"/>
  <c r="BB91" i="18" s="1"/>
  <c r="AU84" i="13"/>
  <c r="BA84" i="18" s="1"/>
  <c r="BB83" i="18"/>
  <c r="AW82" i="13"/>
  <c r="BC82" i="18" s="1"/>
  <c r="O82" i="11"/>
  <c r="AU80" i="13"/>
  <c r="BA80" i="18" s="1"/>
  <c r="AU76" i="13"/>
  <c r="BA76" i="18" s="1"/>
  <c r="AW74" i="13"/>
  <c r="BC74" i="18" s="1"/>
  <c r="AV71" i="13"/>
  <c r="BB71" i="18"/>
  <c r="N71" i="11"/>
  <c r="AW70" i="13"/>
  <c r="BC70" i="18" s="1"/>
  <c r="AX69" i="13"/>
  <c r="BD69" i="18" s="1"/>
  <c r="AU64" i="13"/>
  <c r="BA64" i="18" s="1"/>
  <c r="AV63" i="13"/>
  <c r="BB63" i="18" s="1"/>
  <c r="AW62" i="13"/>
  <c r="BC62" i="18" s="1"/>
  <c r="O62" i="11"/>
  <c r="AU60" i="13"/>
  <c r="BA60" i="18" s="1"/>
  <c r="AW58" i="13"/>
  <c r="BC58" i="18" s="1"/>
  <c r="O58" i="11"/>
  <c r="AX57" i="13"/>
  <c r="BD57" i="18" s="1"/>
  <c r="P57" i="11"/>
  <c r="AU56" i="13"/>
  <c r="BA56" i="18" s="1"/>
  <c r="AW54" i="13"/>
  <c r="BC54" i="18" s="1"/>
  <c r="O54" i="11"/>
  <c r="AU48" i="13"/>
  <c r="BA48" i="18" s="1"/>
  <c r="AV47" i="13"/>
  <c r="BB47" i="18" s="1"/>
  <c r="N47" i="11"/>
  <c r="AW46" i="13"/>
  <c r="BC46" i="18" s="1"/>
  <c r="O46" i="11"/>
  <c r="AX45" i="13"/>
  <c r="BD45" i="18"/>
  <c r="P45" i="11"/>
  <c r="AU44" i="13"/>
  <c r="BA44" i="18" s="1"/>
  <c r="AV43" i="13"/>
  <c r="BB43" i="18" s="1"/>
  <c r="N43" i="11"/>
  <c r="AW42" i="13"/>
  <c r="BC42" i="18" s="1"/>
  <c r="O42" i="11"/>
  <c r="AU40" i="13"/>
  <c r="BA40" i="18" s="1"/>
  <c r="AV39" i="13"/>
  <c r="BB39" i="18" s="1"/>
  <c r="N39" i="11"/>
  <c r="AX37" i="13"/>
  <c r="BD37" i="18" s="1"/>
  <c r="N35" i="11"/>
  <c r="AW34" i="13"/>
  <c r="BC34" i="18" s="1"/>
  <c r="AX33" i="13"/>
  <c r="BD33" i="18" s="1"/>
  <c r="P33" i="11"/>
  <c r="AV31" i="13"/>
  <c r="BB31" i="18" s="1"/>
  <c r="N31" i="11"/>
  <c r="AW30" i="13"/>
  <c r="BC30" i="18" s="1"/>
  <c r="AX29" i="13"/>
  <c r="BD29" i="18"/>
  <c r="AU28" i="13"/>
  <c r="BA28" i="18" s="1"/>
  <c r="AV27" i="13"/>
  <c r="BB27" i="18" s="1"/>
  <c r="N27" i="11"/>
  <c r="AW26" i="13"/>
  <c r="BC26" i="18" s="1"/>
  <c r="AX25" i="13"/>
  <c r="BD25" i="18" s="1"/>
  <c r="AV23" i="13"/>
  <c r="BB23" i="18" s="1"/>
  <c r="N23" i="11"/>
  <c r="AX21" i="13"/>
  <c r="BD21" i="18" s="1"/>
  <c r="AU20" i="13"/>
  <c r="BA20" i="18" s="1"/>
  <c r="AV19" i="13"/>
  <c r="BB19" i="18" s="1"/>
  <c r="AW18" i="13"/>
  <c r="BC18" i="18" s="1"/>
  <c r="O18" i="11"/>
  <c r="AX17" i="13"/>
  <c r="BD17" i="18" s="1"/>
  <c r="AV15" i="13"/>
  <c r="BB15" i="18" s="1"/>
  <c r="AW14" i="13"/>
  <c r="BC14" i="18" s="1"/>
  <c r="O14" i="11"/>
  <c r="AX13" i="13"/>
  <c r="BD13" i="18" s="1"/>
  <c r="P13" i="11"/>
  <c r="AU12" i="13"/>
  <c r="BA12" i="18" s="1"/>
  <c r="AV11" i="13"/>
  <c r="BB11" i="18" s="1"/>
  <c r="N11" i="11"/>
  <c r="AW10" i="13"/>
  <c r="BC10" i="18" s="1"/>
  <c r="O10" i="11"/>
  <c r="AX9" i="13"/>
  <c r="BD9" i="18" s="1"/>
  <c r="AU8" i="13"/>
  <c r="BA8" i="18" s="1"/>
  <c r="AV7" i="13"/>
  <c r="BB7" i="18" s="1"/>
  <c r="N7" i="11"/>
  <c r="O6" i="11"/>
  <c r="AX5" i="13"/>
  <c r="BD5" i="18" s="1"/>
  <c r="AU93" i="13"/>
  <c r="BA93" i="18" s="1"/>
  <c r="AR96" i="13"/>
  <c r="AX96" i="18" s="1"/>
  <c r="AR88" i="13"/>
  <c r="AX88" i="18" s="1"/>
  <c r="AP82" i="13"/>
  <c r="AV82" i="18" s="1"/>
  <c r="AR40" i="13"/>
  <c r="AX40" i="18" s="1"/>
  <c r="AR85" i="13"/>
  <c r="AX85" i="18" s="1"/>
  <c r="O85" i="9"/>
  <c r="AV83" i="18"/>
  <c r="M83" i="9"/>
  <c r="P68" i="9"/>
  <c r="AR53" i="13"/>
  <c r="AX53" i="18" s="1"/>
  <c r="O45" i="9"/>
  <c r="AP43" i="13"/>
  <c r="AV43" i="18" s="1"/>
  <c r="AS40" i="13"/>
  <c r="AY40" i="18" s="1"/>
  <c r="P40" i="9"/>
  <c r="AP35" i="13"/>
  <c r="AV35" i="18"/>
  <c r="O21" i="9"/>
  <c r="AS16" i="13"/>
  <c r="AY16" i="18" s="1"/>
  <c r="AR13" i="13"/>
  <c r="AX13" i="18" s="1"/>
  <c r="AP11" i="13"/>
  <c r="AV11" i="18" s="1"/>
  <c r="AR9" i="13"/>
  <c r="AX9" i="18" s="1"/>
  <c r="N6" i="9"/>
  <c r="AP90" i="13"/>
  <c r="AV90" i="18" s="1"/>
  <c r="M90" i="9"/>
  <c r="AS47" i="13"/>
  <c r="AY47" i="18" s="1"/>
  <c r="AS103" i="13"/>
  <c r="AY103" i="18" s="1"/>
  <c r="AQ101" i="13"/>
  <c r="AW101" i="18" s="1"/>
  <c r="N101" i="9"/>
  <c r="AS99" i="13"/>
  <c r="AY99" i="18" s="1"/>
  <c r="P99" i="9"/>
  <c r="AP98" i="13"/>
  <c r="AV98" i="18" s="1"/>
  <c r="M98" i="9"/>
  <c r="AW97" i="18"/>
  <c r="AS95" i="13"/>
  <c r="AY95" i="18" s="1"/>
  <c r="AP94" i="13"/>
  <c r="AV94" i="18" s="1"/>
  <c r="P91" i="9"/>
  <c r="AS87" i="13"/>
  <c r="AY87" i="18" s="1"/>
  <c r="AP86" i="13"/>
  <c r="AV86" i="18"/>
  <c r="M86" i="9"/>
  <c r="AR80" i="13"/>
  <c r="AX80" i="18" s="1"/>
  <c r="O80" i="9"/>
  <c r="AS79" i="13"/>
  <c r="AY79" i="18" s="1"/>
  <c r="AP78" i="13"/>
  <c r="AV78" i="18" s="1"/>
  <c r="M78" i="9"/>
  <c r="AR76" i="13"/>
  <c r="AX76" i="18"/>
  <c r="O76" i="9"/>
  <c r="AS75" i="13"/>
  <c r="AY75" i="18" s="1"/>
  <c r="AQ73" i="13"/>
  <c r="AW73" i="18" s="1"/>
  <c r="N73" i="9"/>
  <c r="AS71" i="13"/>
  <c r="AY71" i="18" s="1"/>
  <c r="AP70" i="13"/>
  <c r="AV70" i="18" s="1"/>
  <c r="AR68" i="13"/>
  <c r="AX68" i="18" s="1"/>
  <c r="O68" i="9"/>
  <c r="AS67" i="13"/>
  <c r="AY67" i="18" s="1"/>
  <c r="AP66" i="13"/>
  <c r="AV66" i="18" s="1"/>
  <c r="M66" i="9"/>
  <c r="AQ65" i="13"/>
  <c r="AW65" i="18" s="1"/>
  <c r="N65" i="9"/>
  <c r="AR64" i="13"/>
  <c r="AX64" i="18" s="1"/>
  <c r="O64" i="9"/>
  <c r="AQ61" i="13"/>
  <c r="AW61" i="18" s="1"/>
  <c r="N61" i="9"/>
  <c r="AR60" i="13"/>
  <c r="AX60" i="18"/>
  <c r="O60" i="9"/>
  <c r="AS59" i="13"/>
  <c r="AY59" i="18" s="1"/>
  <c r="M58" i="9"/>
  <c r="AX56" i="18"/>
  <c r="O56" i="9"/>
  <c r="AS55" i="13"/>
  <c r="AY55" i="18" s="1"/>
  <c r="AP54" i="13"/>
  <c r="AV54" i="18"/>
  <c r="M54" i="9"/>
  <c r="AQ53" i="13"/>
  <c r="AW53" i="18" s="1"/>
  <c r="N53" i="9"/>
  <c r="AR52" i="13"/>
  <c r="AX52" i="18" s="1"/>
  <c r="O52" i="9"/>
  <c r="AS51" i="13"/>
  <c r="AY51" i="18" s="1"/>
  <c r="AP50" i="13"/>
  <c r="AV50" i="18" s="1"/>
  <c r="M50" i="9"/>
  <c r="AQ49" i="13"/>
  <c r="AW49" i="18" s="1"/>
  <c r="N49" i="9"/>
  <c r="AP46" i="13"/>
  <c r="AV46" i="18" s="1"/>
  <c r="M46" i="9"/>
  <c r="AQ45" i="13"/>
  <c r="AW45" i="18" s="1"/>
  <c r="AR44" i="13"/>
  <c r="AX44" i="18" s="1"/>
  <c r="O44" i="9"/>
  <c r="AS43" i="13"/>
  <c r="AY43" i="18" s="1"/>
  <c r="AP42" i="13"/>
  <c r="AV42" i="18" s="1"/>
  <c r="M42" i="9"/>
  <c r="AQ41" i="13"/>
  <c r="AW41" i="18" s="1"/>
  <c r="AS39" i="13"/>
  <c r="AY39" i="18" s="1"/>
  <c r="AQ37" i="13"/>
  <c r="AW37" i="18" s="1"/>
  <c r="N37" i="9"/>
  <c r="O36" i="9"/>
  <c r="AS35" i="13"/>
  <c r="AY35" i="18" s="1"/>
  <c r="AP34" i="13"/>
  <c r="AV34" i="18" s="1"/>
  <c r="M34" i="9"/>
  <c r="AQ33" i="13"/>
  <c r="AW33" i="18" s="1"/>
  <c r="AS31" i="13"/>
  <c r="AY31" i="18" s="1"/>
  <c r="AP30" i="13"/>
  <c r="AV30" i="18" s="1"/>
  <c r="M30" i="9"/>
  <c r="AQ29" i="13"/>
  <c r="AW29" i="18" s="1"/>
  <c r="AP26" i="13"/>
  <c r="AV26" i="18" s="1"/>
  <c r="M26" i="9"/>
  <c r="AQ25" i="13"/>
  <c r="AW25" i="18" s="1"/>
  <c r="AR24" i="13"/>
  <c r="AX24" i="18" s="1"/>
  <c r="AS23" i="13"/>
  <c r="AY23" i="18" s="1"/>
  <c r="AV22" i="18"/>
  <c r="M22" i="9"/>
  <c r="AQ21" i="13"/>
  <c r="AW21" i="18" s="1"/>
  <c r="N21" i="9"/>
  <c r="AR20" i="13"/>
  <c r="AX20" i="18" s="1"/>
  <c r="O20" i="9"/>
  <c r="AS19" i="13"/>
  <c r="AY19" i="18" s="1"/>
  <c r="AP18" i="13"/>
  <c r="AV18" i="18"/>
  <c r="M18" i="9"/>
  <c r="AQ17" i="13"/>
  <c r="AW17" i="18" s="1"/>
  <c r="AQ9" i="13"/>
  <c r="AW9" i="18" s="1"/>
  <c r="AS7" i="13"/>
  <c r="AY7" i="18" s="1"/>
  <c r="AP6" i="13"/>
  <c r="AV6" i="18" s="1"/>
  <c r="M6" i="9"/>
  <c r="AQ5" i="13"/>
  <c r="AW5" i="18" s="1"/>
  <c r="O101" i="9"/>
  <c r="AP99" i="13"/>
  <c r="AV99" i="18" s="1"/>
  <c r="M99" i="9"/>
  <c r="AP95" i="13"/>
  <c r="AV95" i="18" s="1"/>
  <c r="M95" i="9"/>
  <c r="AR93" i="13"/>
  <c r="AX93" i="18" s="1"/>
  <c r="AV91" i="18"/>
  <c r="M91" i="9"/>
  <c r="N86" i="9"/>
  <c r="AQ82" i="13"/>
  <c r="AW82" i="18"/>
  <c r="AQ70" i="13"/>
  <c r="AW70" i="18" s="1"/>
  <c r="N66" i="9"/>
  <c r="AR65" i="13"/>
  <c r="AX65" i="18" s="1"/>
  <c r="AS60" i="13"/>
  <c r="AY60" i="18" s="1"/>
  <c r="P60" i="9"/>
  <c r="AR57" i="13"/>
  <c r="AX57" i="18" s="1"/>
  <c r="O57" i="9"/>
  <c r="AP55" i="13"/>
  <c r="AV55" i="18" s="1"/>
  <c r="AR49" i="13"/>
  <c r="AX49" i="18" s="1"/>
  <c r="O49" i="9"/>
  <c r="AP47" i="13"/>
  <c r="AV47" i="18" s="1"/>
  <c r="AQ42" i="13"/>
  <c r="AW42" i="18"/>
  <c r="P36" i="9"/>
  <c r="AP31" i="13"/>
  <c r="AV31" i="18" s="1"/>
  <c r="AR29" i="13"/>
  <c r="AX29" i="18"/>
  <c r="O29" i="9"/>
  <c r="AP27" i="13"/>
  <c r="AV27" i="18" s="1"/>
  <c r="AQ22" i="13"/>
  <c r="AW22" i="18" s="1"/>
  <c r="N22" i="9"/>
  <c r="AR17" i="13"/>
  <c r="AX17" i="18" s="1"/>
  <c r="AQ10" i="13"/>
  <c r="AW10" i="18"/>
  <c r="AS8" i="13"/>
  <c r="AY8" i="18" s="1"/>
  <c r="P8" i="9"/>
  <c r="AQ50" i="13"/>
  <c r="AW50" i="18" s="1"/>
  <c r="AX4" i="18"/>
  <c r="AP102" i="13"/>
  <c r="AV102" i="18" s="1"/>
  <c r="M102" i="9"/>
  <c r="AV4" i="18"/>
  <c r="AQ104" i="13"/>
  <c r="AW104" i="18" s="1"/>
  <c r="AR103" i="13"/>
  <c r="AX103" i="18" s="1"/>
  <c r="O103" i="9"/>
  <c r="AS102" i="13"/>
  <c r="AY102" i="18"/>
  <c r="P102" i="9"/>
  <c r="AP101" i="13"/>
  <c r="AV101" i="18" s="1"/>
  <c r="M101" i="9"/>
  <c r="AQ100" i="13"/>
  <c r="AW100" i="18" s="1"/>
  <c r="AQ96" i="13"/>
  <c r="AW96" i="18" s="1"/>
  <c r="AR95" i="13"/>
  <c r="AX95" i="18" s="1"/>
  <c r="O95" i="9"/>
  <c r="AP93" i="13"/>
  <c r="AV93" i="18" s="1"/>
  <c r="AQ92" i="13"/>
  <c r="AW92" i="18" s="1"/>
  <c r="N92" i="9"/>
  <c r="AS90" i="13"/>
  <c r="AY90" i="18" s="1"/>
  <c r="P90" i="9"/>
  <c r="AP89" i="13"/>
  <c r="AV89" i="18" s="1"/>
  <c r="AR87" i="13"/>
  <c r="AX87" i="18" s="1"/>
  <c r="AS86" i="13"/>
  <c r="AY86" i="18" s="1"/>
  <c r="P86" i="9"/>
  <c r="AP85" i="13"/>
  <c r="AV85" i="18" s="1"/>
  <c r="M85" i="9"/>
  <c r="AQ84" i="13"/>
  <c r="AW84" i="18" s="1"/>
  <c r="AR83" i="13"/>
  <c r="AX83" i="18" s="1"/>
  <c r="O83" i="9"/>
  <c r="AQ80" i="13"/>
  <c r="AW80" i="18" s="1"/>
  <c r="N80" i="9"/>
  <c r="AS78" i="13"/>
  <c r="AY78" i="18" s="1"/>
  <c r="AP77" i="13"/>
  <c r="AV77" i="18" s="1"/>
  <c r="M77" i="9"/>
  <c r="AS74" i="13"/>
  <c r="AY74" i="18" s="1"/>
  <c r="AP73" i="13"/>
  <c r="AV73" i="18" s="1"/>
  <c r="M73" i="9"/>
  <c r="AQ72" i="13"/>
  <c r="AW72" i="18" s="1"/>
  <c r="AR71" i="13"/>
  <c r="AX71" i="18" s="1"/>
  <c r="AS70" i="13"/>
  <c r="AY70" i="18" s="1"/>
  <c r="AR67" i="13"/>
  <c r="AX67" i="18" s="1"/>
  <c r="AP65" i="13"/>
  <c r="AV65" i="18" s="1"/>
  <c r="AQ64" i="13"/>
  <c r="AW64" i="18" s="1"/>
  <c r="N64" i="9"/>
  <c r="AR63" i="13"/>
  <c r="AX63" i="18" s="1"/>
  <c r="AS62" i="13"/>
  <c r="AY62" i="18" s="1"/>
  <c r="AP61" i="13"/>
  <c r="AV61" i="18" s="1"/>
  <c r="M61" i="9"/>
  <c r="AQ60" i="13"/>
  <c r="AW60" i="18" s="1"/>
  <c r="N60" i="9"/>
  <c r="AS58" i="13"/>
  <c r="AY58" i="18" s="1"/>
  <c r="AP57" i="13"/>
  <c r="AV57" i="18" s="1"/>
  <c r="M57" i="9"/>
  <c r="AQ56" i="13"/>
  <c r="AW56" i="18" s="1"/>
  <c r="N56" i="9"/>
  <c r="AR55" i="13"/>
  <c r="AX55" i="18" s="1"/>
  <c r="M53" i="9"/>
  <c r="AR51" i="13"/>
  <c r="AX51" i="18" s="1"/>
  <c r="AS50" i="13"/>
  <c r="AY50" i="18"/>
  <c r="P50" i="9"/>
  <c r="AP49" i="13"/>
  <c r="AV49" i="18" s="1"/>
  <c r="M49" i="9"/>
  <c r="AQ48" i="13"/>
  <c r="AW48" i="18" s="1"/>
  <c r="N48" i="9"/>
  <c r="AS46" i="13"/>
  <c r="AY46" i="18" s="1"/>
  <c r="M45" i="9"/>
  <c r="AQ44" i="13"/>
  <c r="AW44" i="18" s="1"/>
  <c r="N44" i="9"/>
  <c r="AR43" i="13"/>
  <c r="AX43" i="18" s="1"/>
  <c r="AP41" i="13"/>
  <c r="AV41" i="18" s="1"/>
  <c r="AR39" i="13"/>
  <c r="AX39" i="18" s="1"/>
  <c r="AS38" i="13"/>
  <c r="AY38" i="18"/>
  <c r="AP37" i="13"/>
  <c r="AV37" i="18" s="1"/>
  <c r="M37" i="9"/>
  <c r="AY34" i="18"/>
  <c r="P34" i="9"/>
  <c r="N32" i="9"/>
  <c r="AW28" i="18"/>
  <c r="N28" i="9"/>
  <c r="AS26" i="13"/>
  <c r="AY26" i="18" s="1"/>
  <c r="P26" i="9"/>
  <c r="AP21" i="13"/>
  <c r="AV21" i="18" s="1"/>
  <c r="M21" i="9"/>
  <c r="AP17" i="13"/>
  <c r="AV17" i="18" s="1"/>
  <c r="AR15" i="13"/>
  <c r="AX15" i="18" s="1"/>
  <c r="AY14" i="18"/>
  <c r="AP13" i="13"/>
  <c r="AV13" i="18" s="1"/>
  <c r="M13" i="9"/>
  <c r="AR7" i="13"/>
  <c r="AX7" i="18" s="1"/>
  <c r="AS6" i="13"/>
  <c r="AY6" i="18" s="1"/>
  <c r="P6" i="9"/>
  <c r="AP5" i="13"/>
  <c r="AV5" i="18" s="1"/>
  <c r="M5" i="9"/>
  <c r="AR97" i="13"/>
  <c r="AX97" i="18" s="1"/>
  <c r="AQ94" i="13"/>
  <c r="AW94" i="18" s="1"/>
  <c r="AR81" i="13"/>
  <c r="AX81" i="18" s="1"/>
  <c r="AQ78" i="13"/>
  <c r="AW78" i="18" s="1"/>
  <c r="AS76" i="13"/>
  <c r="AY76" i="18" s="1"/>
  <c r="P76" i="9"/>
  <c r="AW74" i="18"/>
  <c r="AR69" i="13"/>
  <c r="AX69" i="18" s="1"/>
  <c r="AQ62" i="13"/>
  <c r="AW62" i="18" s="1"/>
  <c r="AS48" i="13"/>
  <c r="AY48" i="18" s="1"/>
  <c r="P48" i="9"/>
  <c r="AQ46" i="13"/>
  <c r="AW46" i="18" s="1"/>
  <c r="AP39" i="13"/>
  <c r="AV39" i="18" s="1"/>
  <c r="AR33" i="13"/>
  <c r="AX33" i="18" s="1"/>
  <c r="O33" i="9"/>
  <c r="AQ30" i="13"/>
  <c r="AW30" i="18" s="1"/>
  <c r="N30" i="9"/>
  <c r="AS28" i="13"/>
  <c r="AY28" i="18" s="1"/>
  <c r="P28" i="9"/>
  <c r="AX25" i="18"/>
  <c r="AS20" i="13"/>
  <c r="AY20" i="18"/>
  <c r="P20" i="9"/>
  <c r="AQ18" i="13"/>
  <c r="AW18" i="18" s="1"/>
  <c r="N18" i="9"/>
  <c r="AS27" i="13"/>
  <c r="AY27" i="18" s="1"/>
  <c r="AP104" i="13"/>
  <c r="AV104" i="18" s="1"/>
  <c r="AQ103" i="13"/>
  <c r="AW103" i="18" s="1"/>
  <c r="AP100" i="13"/>
  <c r="AV100" i="18" s="1"/>
  <c r="AP96" i="13"/>
  <c r="AV96" i="18" s="1"/>
  <c r="AS93" i="13"/>
  <c r="AY93" i="18"/>
  <c r="P93" i="9"/>
  <c r="AP92" i="13"/>
  <c r="AV92" i="18" s="1"/>
  <c r="N91" i="9"/>
  <c r="AY89" i="18"/>
  <c r="P89" i="9"/>
  <c r="AP88" i="13"/>
  <c r="AV88" i="18" s="1"/>
  <c r="AQ87" i="13"/>
  <c r="AW87" i="18" s="1"/>
  <c r="AP84" i="13"/>
  <c r="AV84" i="18" s="1"/>
  <c r="AS81" i="13"/>
  <c r="AY81" i="18"/>
  <c r="AP80" i="13"/>
  <c r="AV80" i="18" s="1"/>
  <c r="M80" i="9"/>
  <c r="AQ79" i="13"/>
  <c r="AW79" i="18"/>
  <c r="AP76" i="13"/>
  <c r="AV76" i="18" s="1"/>
  <c r="AQ75" i="13"/>
  <c r="AW75" i="18" s="1"/>
  <c r="AP72" i="13"/>
  <c r="AV72" i="18" s="1"/>
  <c r="M72" i="9"/>
  <c r="AQ71" i="13"/>
  <c r="AW71" i="18" s="1"/>
  <c r="AR70" i="13"/>
  <c r="AX70" i="18" s="1"/>
  <c r="O70" i="9"/>
  <c r="AS69" i="13"/>
  <c r="AY69" i="18" s="1"/>
  <c r="AP68" i="13"/>
  <c r="AV68" i="18" s="1"/>
  <c r="M68" i="9"/>
  <c r="AQ67" i="13"/>
  <c r="AW67" i="18" s="1"/>
  <c r="AR66" i="13"/>
  <c r="AX66" i="18" s="1"/>
  <c r="O66" i="9"/>
  <c r="AS65" i="13"/>
  <c r="AY65" i="18" s="1"/>
  <c r="P65" i="9"/>
  <c r="AP64" i="13"/>
  <c r="AV64" i="18" s="1"/>
  <c r="M64" i="9"/>
  <c r="AR62" i="13"/>
  <c r="AX62" i="18" s="1"/>
  <c r="O62" i="9"/>
  <c r="AS61" i="13"/>
  <c r="AY61" i="18" s="1"/>
  <c r="AP60" i="13"/>
  <c r="AV60" i="18" s="1"/>
  <c r="AQ59" i="13"/>
  <c r="AW59" i="18" s="1"/>
  <c r="AP56" i="13"/>
  <c r="AV56" i="18" s="1"/>
  <c r="M56" i="9"/>
  <c r="AQ55" i="13"/>
  <c r="AW55" i="18" s="1"/>
  <c r="AR54" i="13"/>
  <c r="AX54" i="18" s="1"/>
  <c r="O54" i="9"/>
  <c r="AS53" i="13"/>
  <c r="AY53" i="18" s="1"/>
  <c r="P53" i="9"/>
  <c r="AP52" i="13"/>
  <c r="AV52" i="18" s="1"/>
  <c r="M52" i="9"/>
  <c r="AQ51" i="13"/>
  <c r="AW51" i="18" s="1"/>
  <c r="AR50" i="13"/>
  <c r="AX50" i="18" s="1"/>
  <c r="O50" i="9"/>
  <c r="AP48" i="13"/>
  <c r="AV48" i="18" s="1"/>
  <c r="M48" i="9"/>
  <c r="AR46" i="13"/>
  <c r="AX46" i="18" s="1"/>
  <c r="O46" i="9"/>
  <c r="AS45" i="13"/>
  <c r="AY45" i="18" s="1"/>
  <c r="P45" i="9"/>
  <c r="AP44" i="13"/>
  <c r="AV44" i="18" s="1"/>
  <c r="M44" i="9"/>
  <c r="AW43" i="18"/>
  <c r="AS41" i="13"/>
  <c r="AY41" i="18"/>
  <c r="AP40" i="13"/>
  <c r="AV40" i="18" s="1"/>
  <c r="AQ35" i="13"/>
  <c r="AW35" i="18" s="1"/>
  <c r="AS33" i="13"/>
  <c r="AY33" i="18" s="1"/>
  <c r="AP32" i="13"/>
  <c r="AV32" i="18" s="1"/>
  <c r="AY29" i="18"/>
  <c r="AS25" i="13"/>
  <c r="AY25" i="18" s="1"/>
  <c r="AQ19" i="13"/>
  <c r="AW19" i="18" s="1"/>
  <c r="AP16" i="13"/>
  <c r="AV16" i="18" s="1"/>
  <c r="M16" i="9"/>
  <c r="AR14" i="13"/>
  <c r="AX14" i="18" s="1"/>
  <c r="AS13" i="13"/>
  <c r="AY13" i="18" s="1"/>
  <c r="AP12" i="13"/>
  <c r="AV12" i="18" s="1"/>
  <c r="AS9" i="13"/>
  <c r="AY9" i="18" s="1"/>
  <c r="AP8" i="13"/>
  <c r="AV8" i="18" s="1"/>
  <c r="O6" i="9"/>
  <c r="AK80" i="13"/>
  <c r="AQ80" i="18" s="1"/>
  <c r="AN9" i="13"/>
  <c r="AT9" i="18"/>
  <c r="P9" i="10"/>
  <c r="AN104" i="13"/>
  <c r="AT104" i="18" s="1"/>
  <c r="P104" i="10"/>
  <c r="AL102" i="13"/>
  <c r="AR102" i="18" s="1"/>
  <c r="AM101" i="13"/>
  <c r="AS101" i="18" s="1"/>
  <c r="AN100" i="13"/>
  <c r="AT100" i="18" s="1"/>
  <c r="P100" i="10"/>
  <c r="AK99" i="13"/>
  <c r="AQ99" i="18" s="1"/>
  <c r="M99" i="10"/>
  <c r="AM97" i="13"/>
  <c r="AS97" i="18" s="1"/>
  <c r="O97" i="10"/>
  <c r="AK95" i="13"/>
  <c r="AQ95" i="18" s="1"/>
  <c r="M95" i="10"/>
  <c r="AL94" i="13"/>
  <c r="AR94" i="18" s="1"/>
  <c r="AK91" i="13"/>
  <c r="AQ91" i="18" s="1"/>
  <c r="AL90" i="13"/>
  <c r="AR90" i="18" s="1"/>
  <c r="N90" i="10"/>
  <c r="AK87" i="13"/>
  <c r="AQ87" i="18" s="1"/>
  <c r="M87" i="10"/>
  <c r="AK83" i="13"/>
  <c r="AQ83" i="18" s="1"/>
  <c r="M83" i="10"/>
  <c r="AL82" i="13"/>
  <c r="AR82" i="18" s="1"/>
  <c r="AN80" i="13"/>
  <c r="AT80" i="18" s="1"/>
  <c r="AK79" i="13"/>
  <c r="AQ79" i="18" s="1"/>
  <c r="AR78" i="18"/>
  <c r="AK75" i="13"/>
  <c r="AQ75" i="18" s="1"/>
  <c r="AN72" i="13"/>
  <c r="AT72" i="18" s="1"/>
  <c r="P72" i="10"/>
  <c r="AK71" i="13"/>
  <c r="AQ71" i="18" s="1"/>
  <c r="M71" i="10"/>
  <c r="AN68" i="13"/>
  <c r="AT68" i="18" s="1"/>
  <c r="P68" i="10"/>
  <c r="AK67" i="13"/>
  <c r="AQ67" i="18" s="1"/>
  <c r="M67" i="10"/>
  <c r="AM65" i="13"/>
  <c r="AS65" i="18" s="1"/>
  <c r="O65" i="10"/>
  <c r="AN64" i="13"/>
  <c r="AT64" i="18" s="1"/>
  <c r="AN60" i="13"/>
  <c r="AT60" i="18"/>
  <c r="AK59" i="13"/>
  <c r="AQ59" i="18" s="1"/>
  <c r="M59" i="10"/>
  <c r="AL58" i="13"/>
  <c r="AR58" i="18" s="1"/>
  <c r="O57" i="10"/>
  <c r="AK55" i="13"/>
  <c r="AQ55" i="18" s="1"/>
  <c r="M55" i="10"/>
  <c r="AM53" i="13"/>
  <c r="AS53" i="18" s="1"/>
  <c r="O53" i="10"/>
  <c r="AL50" i="13"/>
  <c r="AR50" i="18" s="1"/>
  <c r="AM49" i="13"/>
  <c r="AS49" i="18" s="1"/>
  <c r="P48" i="10"/>
  <c r="AK47" i="13"/>
  <c r="AQ47" i="18" s="1"/>
  <c r="AM45" i="13"/>
  <c r="AS45" i="18" s="1"/>
  <c r="O45" i="10"/>
  <c r="AK43" i="13"/>
  <c r="AQ43" i="18" s="1"/>
  <c r="M43" i="10"/>
  <c r="AL42" i="13"/>
  <c r="AR42" i="18" s="1"/>
  <c r="AM41" i="13"/>
  <c r="AS41" i="18" s="1"/>
  <c r="O41" i="10"/>
  <c r="AN40" i="13"/>
  <c r="AT40" i="18"/>
  <c r="P40" i="10"/>
  <c r="AK39" i="13"/>
  <c r="AQ39" i="18" s="1"/>
  <c r="M39" i="10"/>
  <c r="AL38" i="13"/>
  <c r="AR38" i="18" s="1"/>
  <c r="AM37" i="13"/>
  <c r="AS37" i="18" s="1"/>
  <c r="O37" i="10"/>
  <c r="AN36" i="13"/>
  <c r="AT36" i="18" s="1"/>
  <c r="P36" i="10"/>
  <c r="AK35" i="13"/>
  <c r="AQ35" i="18" s="1"/>
  <c r="M35" i="10"/>
  <c r="AM33" i="13"/>
  <c r="AS33" i="18" s="1"/>
  <c r="AK31" i="13"/>
  <c r="AQ31" i="18" s="1"/>
  <c r="M31" i="10"/>
  <c r="AK27" i="13"/>
  <c r="AQ27" i="18" s="1"/>
  <c r="M27" i="10"/>
  <c r="AL26" i="13"/>
  <c r="AR26" i="18" s="1"/>
  <c r="AM25" i="13"/>
  <c r="AS25" i="18" s="1"/>
  <c r="AL22" i="13"/>
  <c r="AR22" i="18" s="1"/>
  <c r="N22" i="10"/>
  <c r="AM21" i="13"/>
  <c r="AS21" i="18" s="1"/>
  <c r="O21" i="10"/>
  <c r="AN20" i="13"/>
  <c r="AT20" i="18"/>
  <c r="P20" i="10"/>
  <c r="AK19" i="13"/>
  <c r="AQ19" i="18" s="1"/>
  <c r="M19" i="10"/>
  <c r="AL18" i="13"/>
  <c r="AR18" i="18" s="1"/>
  <c r="AM17" i="13"/>
  <c r="AS17" i="18" s="1"/>
  <c r="AL14" i="13"/>
  <c r="AR14" i="18"/>
  <c r="AM13" i="13"/>
  <c r="AS13" i="18" s="1"/>
  <c r="AN12" i="13"/>
  <c r="AT12" i="18" s="1"/>
  <c r="AK11" i="13"/>
  <c r="AQ11" i="18" s="1"/>
  <c r="M11" i="10"/>
  <c r="AL10" i="13"/>
  <c r="AR10" i="18"/>
  <c r="AM9" i="13"/>
  <c r="AS9" i="18" s="1"/>
  <c r="AN8" i="13"/>
  <c r="AT8" i="18" s="1"/>
  <c r="P8" i="10"/>
  <c r="AK7" i="13"/>
  <c r="AQ7" i="18" s="1"/>
  <c r="M7" i="10"/>
  <c r="AM5" i="13"/>
  <c r="AS5" i="18" s="1"/>
  <c r="O5" i="10"/>
  <c r="AM100" i="13"/>
  <c r="AS100" i="18" s="1"/>
  <c r="O100" i="10"/>
  <c r="AK98" i="13"/>
  <c r="AQ98" i="18" s="1"/>
  <c r="M98" i="10"/>
  <c r="AL93" i="13"/>
  <c r="AR93" i="18" s="1"/>
  <c r="AM92" i="13"/>
  <c r="AS92" i="18" s="1"/>
  <c r="O92" i="10"/>
  <c r="AQ90" i="18"/>
  <c r="AL89" i="13"/>
  <c r="AR89" i="18" s="1"/>
  <c r="AK86" i="13"/>
  <c r="AQ86" i="18" s="1"/>
  <c r="M86" i="10"/>
  <c r="AL85" i="13"/>
  <c r="AR85" i="18"/>
  <c r="AK82" i="13"/>
  <c r="AQ82" i="18" s="1"/>
  <c r="AL81" i="13"/>
  <c r="AR81" i="18" s="1"/>
  <c r="AM80" i="13"/>
  <c r="AS80" i="18" s="1"/>
  <c r="AK78" i="13"/>
  <c r="AQ78" i="18" s="1"/>
  <c r="AL77" i="13"/>
  <c r="AR77" i="18" s="1"/>
  <c r="N77" i="10"/>
  <c r="AM76" i="13"/>
  <c r="AS76" i="18" s="1"/>
  <c r="O76" i="10"/>
  <c r="AN75" i="13"/>
  <c r="AT75" i="18" s="1"/>
  <c r="P75" i="10"/>
  <c r="AK74" i="13"/>
  <c r="AQ74" i="18" s="1"/>
  <c r="AL73" i="13"/>
  <c r="AR73" i="18" s="1"/>
  <c r="N73" i="10"/>
  <c r="AN71" i="13"/>
  <c r="AT71" i="18" s="1"/>
  <c r="P71" i="10"/>
  <c r="AK70" i="13"/>
  <c r="AQ70" i="18" s="1"/>
  <c r="AL69" i="13"/>
  <c r="AR69" i="18" s="1"/>
  <c r="N69" i="10"/>
  <c r="AM68" i="13"/>
  <c r="AS68" i="18" s="1"/>
  <c r="O68" i="10"/>
  <c r="AN67" i="13"/>
  <c r="AT67" i="18" s="1"/>
  <c r="P67" i="10"/>
  <c r="AK66" i="13"/>
  <c r="AQ66" i="18"/>
  <c r="AL65" i="13"/>
  <c r="AR65" i="18" s="1"/>
  <c r="N65" i="10"/>
  <c r="AN63" i="13"/>
  <c r="AT63" i="18" s="1"/>
  <c r="AK62" i="13"/>
  <c r="AQ62" i="18" s="1"/>
  <c r="AL61" i="13"/>
  <c r="AR61" i="18" s="1"/>
  <c r="N61" i="10"/>
  <c r="AM60" i="13"/>
  <c r="AS60" i="18" s="1"/>
  <c r="AN59" i="13"/>
  <c r="AT59" i="18" s="1"/>
  <c r="P59" i="10"/>
  <c r="AK58" i="13"/>
  <c r="AQ58" i="18" s="1"/>
  <c r="AM56" i="13"/>
  <c r="AS56" i="18" s="1"/>
  <c r="O56" i="10"/>
  <c r="AN55" i="13"/>
  <c r="AT55" i="18" s="1"/>
  <c r="P55" i="10"/>
  <c r="AK54" i="13"/>
  <c r="AQ54" i="18" s="1"/>
  <c r="AL53" i="13"/>
  <c r="AR53" i="18"/>
  <c r="N53" i="10"/>
  <c r="AM52" i="13"/>
  <c r="AS52" i="18" s="1"/>
  <c r="AN51" i="13"/>
  <c r="AT51" i="18" s="1"/>
  <c r="AK50" i="13"/>
  <c r="AQ50" i="18" s="1"/>
  <c r="AL49" i="13"/>
  <c r="AR49" i="18" s="1"/>
  <c r="AM44" i="13"/>
  <c r="AS44" i="18" s="1"/>
  <c r="AN43" i="13"/>
  <c r="AT43" i="18" s="1"/>
  <c r="P43" i="10"/>
  <c r="AK42" i="13"/>
  <c r="AQ42" i="18"/>
  <c r="AL41" i="13"/>
  <c r="AR41" i="18" s="1"/>
  <c r="AL37" i="13"/>
  <c r="AR37" i="18" s="1"/>
  <c r="O36" i="10"/>
  <c r="AN35" i="13"/>
  <c r="AT35" i="18" s="1"/>
  <c r="P35" i="10"/>
  <c r="AK34" i="13"/>
  <c r="AQ34" i="18" s="1"/>
  <c r="AL33" i="13"/>
  <c r="AR33" i="18" s="1"/>
  <c r="AK30" i="13"/>
  <c r="AQ30" i="18" s="1"/>
  <c r="AM28" i="13"/>
  <c r="AS28" i="18" s="1"/>
  <c r="O28" i="10"/>
  <c r="AN27" i="13"/>
  <c r="AT27" i="18" s="1"/>
  <c r="AK26" i="13"/>
  <c r="AQ26" i="18" s="1"/>
  <c r="AL25" i="13"/>
  <c r="AR25" i="18" s="1"/>
  <c r="AM24" i="13"/>
  <c r="AS24" i="18" s="1"/>
  <c r="O24" i="10"/>
  <c r="AN23" i="13"/>
  <c r="AT23" i="18" s="1"/>
  <c r="AK22" i="13"/>
  <c r="AQ22" i="18" s="1"/>
  <c r="O20" i="10"/>
  <c r="AN19" i="13"/>
  <c r="AT19" i="18" s="1"/>
  <c r="P19" i="10"/>
  <c r="AK18" i="13"/>
  <c r="AQ18" i="18" s="1"/>
  <c r="AL17" i="13"/>
  <c r="AR17" i="18" s="1"/>
  <c r="N17" i="10"/>
  <c r="AM16" i="13"/>
  <c r="AS16" i="18" s="1"/>
  <c r="O16" i="10"/>
  <c r="AN15" i="13"/>
  <c r="AT15" i="18" s="1"/>
  <c r="P15" i="10"/>
  <c r="AK14" i="13"/>
  <c r="AQ14" i="18" s="1"/>
  <c r="AL13" i="13"/>
  <c r="AR13" i="18" s="1"/>
  <c r="AN11" i="13"/>
  <c r="AT11" i="18" s="1"/>
  <c r="P11" i="10"/>
  <c r="AK10" i="13"/>
  <c r="AQ10" i="18" s="1"/>
  <c r="AL9" i="13"/>
  <c r="AR9" i="18" s="1"/>
  <c r="N9" i="10"/>
  <c r="AM8" i="13"/>
  <c r="AS8" i="18" s="1"/>
  <c r="O8" i="10"/>
  <c r="AN7" i="13"/>
  <c r="AT7" i="18" s="1"/>
  <c r="P7" i="10"/>
  <c r="AK6" i="13"/>
  <c r="AQ6" i="18" s="1"/>
  <c r="AK5" i="13"/>
  <c r="AQ5" i="18" s="1"/>
  <c r="M5" i="10"/>
  <c r="AL104" i="13"/>
  <c r="AR104" i="18" s="1"/>
  <c r="N104" i="10"/>
  <c r="AN102" i="13"/>
  <c r="AT102" i="18" s="1"/>
  <c r="P102" i="10"/>
  <c r="M101" i="10"/>
  <c r="AL100" i="13"/>
  <c r="AR100" i="18" s="1"/>
  <c r="P98" i="10"/>
  <c r="AK97" i="13"/>
  <c r="AQ97" i="18" s="1"/>
  <c r="M97" i="10"/>
  <c r="AL96" i="13"/>
  <c r="AR96" i="18" s="1"/>
  <c r="N96" i="10"/>
  <c r="AN94" i="13"/>
  <c r="AT94" i="18" s="1"/>
  <c r="P94" i="10"/>
  <c r="M93" i="10"/>
  <c r="AN90" i="13"/>
  <c r="AT90" i="18" s="1"/>
  <c r="AK89" i="13"/>
  <c r="AQ89" i="18" s="1"/>
  <c r="AM87" i="13"/>
  <c r="AS87" i="18" s="1"/>
  <c r="AT86" i="18"/>
  <c r="P86" i="10"/>
  <c r="AK85" i="13"/>
  <c r="AQ85" i="18" s="1"/>
  <c r="AM83" i="13"/>
  <c r="AS83" i="18" s="1"/>
  <c r="O83" i="10"/>
  <c r="AN78" i="13"/>
  <c r="AT78" i="18" s="1"/>
  <c r="P78" i="10"/>
  <c r="AK77" i="13"/>
  <c r="AQ77" i="18" s="1"/>
  <c r="AM75" i="13"/>
  <c r="AS75" i="18" s="1"/>
  <c r="AN74" i="13"/>
  <c r="AT74" i="18"/>
  <c r="AK73" i="13"/>
  <c r="AQ73" i="18" s="1"/>
  <c r="M73" i="10"/>
  <c r="AL72" i="13"/>
  <c r="AR72" i="18" s="1"/>
  <c r="O71" i="10"/>
  <c r="AN70" i="13"/>
  <c r="AT70" i="18" s="1"/>
  <c r="AK69" i="13"/>
  <c r="AQ69" i="18" s="1"/>
  <c r="M69" i="10"/>
  <c r="AL68" i="13"/>
  <c r="AR68" i="18" s="1"/>
  <c r="N68" i="10"/>
  <c r="AM67" i="13"/>
  <c r="AS67" i="18" s="1"/>
  <c r="AK65" i="13"/>
  <c r="AQ65" i="18" s="1"/>
  <c r="M65" i="10"/>
  <c r="AL64" i="13"/>
  <c r="AR64" i="18" s="1"/>
  <c r="AM63" i="13"/>
  <c r="AS63" i="18" s="1"/>
  <c r="AN62" i="13"/>
  <c r="AT62" i="18" s="1"/>
  <c r="AK61" i="13"/>
  <c r="AQ61" i="18" s="1"/>
  <c r="M61" i="10"/>
  <c r="AM59" i="13"/>
  <c r="AS59" i="18" s="1"/>
  <c r="AN58" i="13"/>
  <c r="AT58" i="18" s="1"/>
  <c r="AK57" i="13"/>
  <c r="AQ57" i="18" s="1"/>
  <c r="M57" i="10"/>
  <c r="AM55" i="13"/>
  <c r="AS55" i="18" s="1"/>
  <c r="O55" i="10"/>
  <c r="AT54" i="18"/>
  <c r="AK53" i="13"/>
  <c r="AQ53" i="18" s="1"/>
  <c r="M53" i="10"/>
  <c r="AL52" i="13"/>
  <c r="AR52" i="18" s="1"/>
  <c r="N52" i="10"/>
  <c r="AM51" i="13"/>
  <c r="AS51" i="18" s="1"/>
  <c r="AN50" i="13"/>
  <c r="AT50" i="18" s="1"/>
  <c r="AK49" i="13"/>
  <c r="AQ49" i="18" s="1"/>
  <c r="AL48" i="13"/>
  <c r="AR48" i="18" s="1"/>
  <c r="N48" i="10"/>
  <c r="AM47" i="13"/>
  <c r="AS47" i="18" s="1"/>
  <c r="AN46" i="13"/>
  <c r="AT46" i="18" s="1"/>
  <c r="AK45" i="13"/>
  <c r="AQ45" i="18"/>
  <c r="M45" i="10"/>
  <c r="AL44" i="13"/>
  <c r="AR44" i="18" s="1"/>
  <c r="O43" i="10"/>
  <c r="AK41" i="13"/>
  <c r="AQ41" i="18" s="1"/>
  <c r="M41" i="10"/>
  <c r="AL40" i="13"/>
  <c r="AR40" i="18" s="1"/>
  <c r="N40" i="10"/>
  <c r="AN38" i="13"/>
  <c r="AT38" i="18" s="1"/>
  <c r="AK37" i="13"/>
  <c r="AQ37" i="18" s="1"/>
  <c r="M37" i="10"/>
  <c r="AL36" i="13"/>
  <c r="AR36" i="18" s="1"/>
  <c r="AK33" i="13"/>
  <c r="AQ33" i="18" s="1"/>
  <c r="M33" i="10"/>
  <c r="AL32" i="13"/>
  <c r="AR32" i="18" s="1"/>
  <c r="AM31" i="13"/>
  <c r="AS31" i="18" s="1"/>
  <c r="AN30" i="13"/>
  <c r="AT30" i="18" s="1"/>
  <c r="M29" i="10"/>
  <c r="AL28" i="13"/>
  <c r="AR28" i="18" s="1"/>
  <c r="N28" i="10"/>
  <c r="AM27" i="13"/>
  <c r="AS27" i="18" s="1"/>
  <c r="O27" i="10"/>
  <c r="AT26" i="18"/>
  <c r="AL24" i="13"/>
  <c r="AR24" i="18" s="1"/>
  <c r="N24" i="10"/>
  <c r="AM23" i="13"/>
  <c r="AS23" i="18"/>
  <c r="AN22" i="13"/>
  <c r="AT22" i="18" s="1"/>
  <c r="M21" i="10"/>
  <c r="N20" i="10"/>
  <c r="AM19" i="13"/>
  <c r="AS19" i="18" s="1"/>
  <c r="O19" i="10"/>
  <c r="AN18" i="13"/>
  <c r="AT18" i="18" s="1"/>
  <c r="AM15" i="13"/>
  <c r="AS15" i="18" s="1"/>
  <c r="O15" i="10"/>
  <c r="AT14" i="18"/>
  <c r="AL12" i="13"/>
  <c r="AR12" i="18" s="1"/>
  <c r="N12" i="10"/>
  <c r="AM11" i="13"/>
  <c r="AS11" i="18" s="1"/>
  <c r="AL8" i="13"/>
  <c r="AR8" i="18" s="1"/>
  <c r="N8" i="10"/>
  <c r="AN6" i="13"/>
  <c r="AT6" i="18" s="1"/>
  <c r="M104" i="10"/>
  <c r="AM102" i="13"/>
  <c r="AS102" i="18" s="1"/>
  <c r="O102" i="10"/>
  <c r="AN101" i="13"/>
  <c r="AT101" i="18" s="1"/>
  <c r="P101" i="10"/>
  <c r="AK100" i="13"/>
  <c r="AQ100" i="18" s="1"/>
  <c r="M100" i="10"/>
  <c r="AL99" i="13"/>
  <c r="AR99" i="18" s="1"/>
  <c r="N99" i="10"/>
  <c r="AM98" i="13"/>
  <c r="AS98" i="18" s="1"/>
  <c r="O98" i="10"/>
  <c r="P97" i="10"/>
  <c r="AK96" i="13"/>
  <c r="AQ96" i="18" s="1"/>
  <c r="M96" i="10"/>
  <c r="AL95" i="13"/>
  <c r="AR95" i="18" s="1"/>
  <c r="N95" i="10"/>
  <c r="AM94" i="13"/>
  <c r="AS94" i="18" s="1"/>
  <c r="O94" i="10"/>
  <c r="AN93" i="13"/>
  <c r="AT93" i="18" s="1"/>
  <c r="P93" i="10"/>
  <c r="AK92" i="13"/>
  <c r="AQ92" i="18" s="1"/>
  <c r="M92" i="10"/>
  <c r="AL91" i="13"/>
  <c r="AR91" i="18" s="1"/>
  <c r="AM90" i="13"/>
  <c r="AS90" i="18" s="1"/>
  <c r="O90" i="10"/>
  <c r="AN89" i="13"/>
  <c r="AT89" i="18" s="1"/>
  <c r="AK88" i="13"/>
  <c r="AQ88" i="18" s="1"/>
  <c r="M88" i="10"/>
  <c r="AL87" i="13"/>
  <c r="AR87" i="18" s="1"/>
  <c r="AN85" i="13"/>
  <c r="AT85" i="18" s="1"/>
  <c r="AK84" i="13"/>
  <c r="AQ84" i="18"/>
  <c r="M84" i="10"/>
  <c r="AN81" i="13"/>
  <c r="AT81" i="18" s="1"/>
  <c r="AN77" i="13"/>
  <c r="AT77" i="18" s="1"/>
  <c r="AK76" i="13"/>
  <c r="AQ76" i="18" s="1"/>
  <c r="M76" i="10"/>
  <c r="N75" i="10"/>
  <c r="AM74" i="13"/>
  <c r="AS74" i="18" s="1"/>
  <c r="AN73" i="13"/>
  <c r="AT73" i="18" s="1"/>
  <c r="P73" i="10"/>
  <c r="AK72" i="13"/>
  <c r="AQ72" i="18" s="1"/>
  <c r="M72" i="10"/>
  <c r="AL71" i="13"/>
  <c r="AR71" i="18" s="1"/>
  <c r="N71" i="10"/>
  <c r="AM70" i="13"/>
  <c r="AS70" i="18" s="1"/>
  <c r="AN69" i="13"/>
  <c r="AT69" i="18" s="1"/>
  <c r="P69" i="10"/>
  <c r="AK68" i="13"/>
  <c r="AQ68" i="18" s="1"/>
  <c r="M68" i="10"/>
  <c r="AL67" i="13"/>
  <c r="AR67" i="18" s="1"/>
  <c r="N67" i="10"/>
  <c r="AM66" i="13"/>
  <c r="AS66" i="18" s="1"/>
  <c r="AN65" i="13"/>
  <c r="AT65" i="18" s="1"/>
  <c r="AK64" i="13"/>
  <c r="AQ64" i="18" s="1"/>
  <c r="AL63" i="13"/>
  <c r="AR63" i="18" s="1"/>
  <c r="AM62" i="13"/>
  <c r="AS62" i="18" s="1"/>
  <c r="AN61" i="13"/>
  <c r="AT61" i="18" s="1"/>
  <c r="P61" i="10"/>
  <c r="AK60" i="13"/>
  <c r="AQ60" i="18" s="1"/>
  <c r="M60" i="10"/>
  <c r="N59" i="10"/>
  <c r="AN57" i="13"/>
  <c r="AT57" i="18" s="1"/>
  <c r="P57" i="10"/>
  <c r="AK56" i="13"/>
  <c r="AQ56" i="18" s="1"/>
  <c r="M56" i="10"/>
  <c r="AN53" i="13"/>
  <c r="AT53" i="18" s="1"/>
  <c r="P53" i="10"/>
  <c r="AK52" i="13"/>
  <c r="AQ52" i="18" s="1"/>
  <c r="M52" i="10"/>
  <c r="N51" i="10"/>
  <c r="AM50" i="13"/>
  <c r="AS50" i="18" s="1"/>
  <c r="AN49" i="13"/>
  <c r="AT49" i="18" s="1"/>
  <c r="AK48" i="13"/>
  <c r="AQ48" i="18" s="1"/>
  <c r="M48" i="10"/>
  <c r="AL47" i="13"/>
  <c r="AR47" i="18" s="1"/>
  <c r="AM46" i="13"/>
  <c r="AS46" i="18" s="1"/>
  <c r="AN45" i="13"/>
  <c r="AT45" i="18" s="1"/>
  <c r="P45" i="10"/>
  <c r="AL43" i="13"/>
  <c r="AR43" i="18" s="1"/>
  <c r="N43" i="10"/>
  <c r="AM42" i="13"/>
  <c r="AS42" i="18" s="1"/>
  <c r="AN41" i="13"/>
  <c r="AT41" i="18" s="1"/>
  <c r="P41" i="10"/>
  <c r="AK40" i="13"/>
  <c r="AQ40" i="18" s="1"/>
  <c r="M40" i="10"/>
  <c r="AL39" i="13"/>
  <c r="AR39" i="18" s="1"/>
  <c r="N39" i="10"/>
  <c r="AM38" i="13"/>
  <c r="AS38" i="18" s="1"/>
  <c r="AN37" i="13"/>
  <c r="AT37" i="18" s="1"/>
  <c r="AK36" i="13"/>
  <c r="AQ36" i="18"/>
  <c r="M36" i="10"/>
  <c r="AL35" i="13"/>
  <c r="AR35" i="18" s="1"/>
  <c r="N35" i="10"/>
  <c r="AM34" i="13"/>
  <c r="AS34" i="18" s="1"/>
  <c r="AN33" i="13"/>
  <c r="AT33" i="18" s="1"/>
  <c r="AK32" i="13"/>
  <c r="AQ32" i="18" s="1"/>
  <c r="M32" i="10"/>
  <c r="AL31" i="13"/>
  <c r="AR31" i="18" s="1"/>
  <c r="AM30" i="13"/>
  <c r="AS30" i="18" s="1"/>
  <c r="AN29" i="13"/>
  <c r="AT29" i="18" s="1"/>
  <c r="AK28" i="13"/>
  <c r="AQ28" i="18" s="1"/>
  <c r="M28" i="10"/>
  <c r="AL27" i="13"/>
  <c r="AR27" i="18" s="1"/>
  <c r="N27" i="10"/>
  <c r="AM26" i="13"/>
  <c r="AS26" i="18" s="1"/>
  <c r="AN25" i="13"/>
  <c r="AT25" i="18" s="1"/>
  <c r="AK24" i="13"/>
  <c r="AQ24" i="18" s="1"/>
  <c r="M24" i="10"/>
  <c r="AL23" i="13"/>
  <c r="AR23" i="18" s="1"/>
  <c r="N23" i="10"/>
  <c r="AK20" i="13"/>
  <c r="AQ20" i="18" s="1"/>
  <c r="M20" i="10"/>
  <c r="AL19" i="13"/>
  <c r="AR19" i="18" s="1"/>
  <c r="N19" i="10"/>
  <c r="AM18" i="13"/>
  <c r="AS18" i="18" s="1"/>
  <c r="AN17" i="13"/>
  <c r="AT17" i="18" s="1"/>
  <c r="AK16" i="13"/>
  <c r="AQ16" i="18" s="1"/>
  <c r="M16" i="10"/>
  <c r="AL15" i="13"/>
  <c r="AR15" i="18" s="1"/>
  <c r="N15" i="10"/>
  <c r="AM14" i="13"/>
  <c r="AS14" i="18" s="1"/>
  <c r="AN13" i="13"/>
  <c r="AT13" i="18" s="1"/>
  <c r="AK12" i="13"/>
  <c r="AQ12" i="18" s="1"/>
  <c r="AL11" i="13"/>
  <c r="AR11" i="18" s="1"/>
  <c r="N11" i="10"/>
  <c r="AM10" i="13"/>
  <c r="AS10" i="18" s="1"/>
  <c r="AK8" i="13"/>
  <c r="AQ8" i="18" s="1"/>
  <c r="M8" i="10"/>
  <c r="AL7" i="13"/>
  <c r="AR7" i="18" s="1"/>
  <c r="N7" i="10"/>
  <c r="AM6" i="13"/>
  <c r="AS6" i="18" s="1"/>
  <c r="AH17" i="13"/>
  <c r="AN17" i="18" s="1"/>
  <c r="AI88" i="13"/>
  <c r="AO88" i="18" s="1"/>
  <c r="AG93" i="13"/>
  <c r="AM93" i="18" s="1"/>
  <c r="N93" i="8"/>
  <c r="AI67" i="13"/>
  <c r="AO67" i="18" s="1"/>
  <c r="P67" i="8"/>
  <c r="AF46" i="13"/>
  <c r="AL46" i="18" s="1"/>
  <c r="P27" i="8"/>
  <c r="AF26" i="13"/>
  <c r="AL26" i="18" s="1"/>
  <c r="M26" i="8"/>
  <c r="AH16" i="13"/>
  <c r="AN16" i="18" s="1"/>
  <c r="O16" i="8"/>
  <c r="AI79" i="13"/>
  <c r="AO79" i="18" s="1"/>
  <c r="P79" i="8"/>
  <c r="AH4" i="13"/>
  <c r="AN4" i="18" s="1"/>
  <c r="AO103" i="18"/>
  <c r="P103" i="8"/>
  <c r="AF102" i="13"/>
  <c r="AL102" i="18" s="1"/>
  <c r="M102" i="8"/>
  <c r="AG101" i="13"/>
  <c r="AM101" i="18" s="1"/>
  <c r="AL98" i="18"/>
  <c r="M98" i="8"/>
  <c r="AG97" i="13"/>
  <c r="AM97" i="18" s="1"/>
  <c r="N97" i="8"/>
  <c r="AI95" i="13"/>
  <c r="AO95" i="18" s="1"/>
  <c r="M94" i="8"/>
  <c r="AI91" i="13"/>
  <c r="AO91" i="18" s="1"/>
  <c r="AI87" i="13"/>
  <c r="AO87" i="18" s="1"/>
  <c r="P87" i="8"/>
  <c r="AI83" i="13"/>
  <c r="AO83" i="18" s="1"/>
  <c r="P83" i="8"/>
  <c r="M82" i="8"/>
  <c r="AG81" i="13"/>
  <c r="AM81" i="18" s="1"/>
  <c r="AF78" i="13"/>
  <c r="AL78" i="18" s="1"/>
  <c r="AI75" i="13"/>
  <c r="AO75" i="18" s="1"/>
  <c r="P75" i="8"/>
  <c r="AI71" i="13"/>
  <c r="AO71" i="18" s="1"/>
  <c r="P71" i="8"/>
  <c r="AF70" i="13"/>
  <c r="AL70" i="18" s="1"/>
  <c r="AH68" i="13"/>
  <c r="AN68" i="18" s="1"/>
  <c r="M66" i="8"/>
  <c r="AH64" i="13"/>
  <c r="AN64" i="18" s="1"/>
  <c r="AI63" i="13"/>
  <c r="AO63" i="18" s="1"/>
  <c r="P63" i="8"/>
  <c r="M62" i="8"/>
  <c r="AG61" i="13"/>
  <c r="AM61" i="18" s="1"/>
  <c r="AH60" i="13"/>
  <c r="AN60" i="18" s="1"/>
  <c r="AI59" i="13"/>
  <c r="AO59" i="18" s="1"/>
  <c r="P59" i="8"/>
  <c r="M58" i="8"/>
  <c r="AH56" i="13"/>
  <c r="AN56" i="18" s="1"/>
  <c r="AI55" i="13"/>
  <c r="AO55" i="18"/>
  <c r="P55" i="8"/>
  <c r="M54" i="8"/>
  <c r="AG53" i="13"/>
  <c r="AM53" i="18" s="1"/>
  <c r="AH52" i="13"/>
  <c r="AN52" i="18" s="1"/>
  <c r="AI51" i="13"/>
  <c r="AO51" i="18" s="1"/>
  <c r="P51" i="8"/>
  <c r="AH48" i="13"/>
  <c r="AN48" i="18" s="1"/>
  <c r="AI47" i="13"/>
  <c r="AO47" i="18" s="1"/>
  <c r="P47" i="8"/>
  <c r="AH44" i="13"/>
  <c r="AN44" i="18" s="1"/>
  <c r="AI43" i="13"/>
  <c r="AO43" i="18" s="1"/>
  <c r="P43" i="8"/>
  <c r="AL42" i="18"/>
  <c r="M42" i="8"/>
  <c r="AH40" i="13"/>
  <c r="AN40" i="18" s="1"/>
  <c r="AI39" i="13"/>
  <c r="AO39" i="18" s="1"/>
  <c r="P39" i="8"/>
  <c r="AF38" i="13"/>
  <c r="AL38" i="18" s="1"/>
  <c r="M38" i="8"/>
  <c r="AI35" i="13"/>
  <c r="AO35" i="18" s="1"/>
  <c r="P35" i="8"/>
  <c r="AF34" i="13"/>
  <c r="AL34" i="18" s="1"/>
  <c r="M34" i="8"/>
  <c r="AG33" i="13"/>
  <c r="AM33" i="18" s="1"/>
  <c r="O32" i="8"/>
  <c r="P31" i="8"/>
  <c r="AG29" i="13"/>
  <c r="AM29" i="18" s="1"/>
  <c r="AH28" i="13"/>
  <c r="AN28" i="18"/>
  <c r="AG25" i="13"/>
  <c r="AM25" i="18" s="1"/>
  <c r="AH24" i="13"/>
  <c r="AN24" i="18" s="1"/>
  <c r="O24" i="8"/>
  <c r="AI23" i="13"/>
  <c r="AO23" i="18" s="1"/>
  <c r="AF22" i="13"/>
  <c r="AL22" i="18" s="1"/>
  <c r="M22" i="8"/>
  <c r="AG21" i="13"/>
  <c r="AM21" i="18" s="1"/>
  <c r="AH20" i="13"/>
  <c r="AN20" i="18" s="1"/>
  <c r="O20" i="8"/>
  <c r="AF18" i="13"/>
  <c r="AL18" i="18" s="1"/>
  <c r="M18" i="8"/>
  <c r="AI15" i="13"/>
  <c r="AO15" i="18" s="1"/>
  <c r="AF14" i="13"/>
  <c r="AL14" i="18" s="1"/>
  <c r="AG13" i="13"/>
  <c r="AM13" i="18" s="1"/>
  <c r="AH12" i="13"/>
  <c r="AN12" i="18" s="1"/>
  <c r="AI11" i="13"/>
  <c r="AO11" i="18" s="1"/>
  <c r="AF10" i="13"/>
  <c r="AL10" i="18" s="1"/>
  <c r="M10" i="8"/>
  <c r="AG9" i="13"/>
  <c r="AM9" i="18"/>
  <c r="AI7" i="13"/>
  <c r="AO7" i="18" s="1"/>
  <c r="AF6" i="13"/>
  <c r="AL6" i="18" s="1"/>
  <c r="M6" i="8"/>
  <c r="AG5" i="13"/>
  <c r="AM5" i="18" s="1"/>
  <c r="AF4" i="13"/>
  <c r="AL4" i="18" s="1"/>
  <c r="AH103" i="13"/>
  <c r="AN103" i="18"/>
  <c r="AF101" i="13"/>
  <c r="AL101" i="18" s="1"/>
  <c r="M101" i="8"/>
  <c r="AH99" i="13"/>
  <c r="AN99" i="18" s="1"/>
  <c r="O99" i="8"/>
  <c r="AF97" i="13"/>
  <c r="AL97" i="18" s="1"/>
  <c r="M97" i="8"/>
  <c r="AH95" i="13"/>
  <c r="AN95" i="18" s="1"/>
  <c r="AF93" i="13"/>
  <c r="AL93" i="18" s="1"/>
  <c r="M93" i="8"/>
  <c r="AG92" i="13"/>
  <c r="AM92" i="18" s="1"/>
  <c r="AG88" i="13"/>
  <c r="AM88" i="18" s="1"/>
  <c r="AH87" i="13"/>
  <c r="AN87" i="18" s="1"/>
  <c r="O87" i="8"/>
  <c r="AF85" i="13"/>
  <c r="AL85" i="18" s="1"/>
  <c r="M85" i="8"/>
  <c r="AG84" i="13"/>
  <c r="AM84" i="18" s="1"/>
  <c r="AF81" i="13"/>
  <c r="AL81" i="18" s="1"/>
  <c r="M81" i="8"/>
  <c r="AG80" i="13"/>
  <c r="AM80" i="18" s="1"/>
  <c r="AN79" i="18"/>
  <c r="AF77" i="13"/>
  <c r="AL77" i="18" s="1"/>
  <c r="M77" i="8"/>
  <c r="AG76" i="13"/>
  <c r="AM76" i="18" s="1"/>
  <c r="AH75" i="13"/>
  <c r="AN75" i="18" s="1"/>
  <c r="O75" i="8"/>
  <c r="AI74" i="13"/>
  <c r="AO74" i="18" s="1"/>
  <c r="P74" i="8"/>
  <c r="AF73" i="13"/>
  <c r="AL73" i="18" s="1"/>
  <c r="AG72" i="13"/>
  <c r="AM72" i="18" s="1"/>
  <c r="AH71" i="13"/>
  <c r="AN71" i="18" s="1"/>
  <c r="O71" i="8"/>
  <c r="AI70" i="13"/>
  <c r="AO70" i="18" s="1"/>
  <c r="P70" i="8"/>
  <c r="AF69" i="13"/>
  <c r="AL69" i="18" s="1"/>
  <c r="AG68" i="13"/>
  <c r="AM68" i="18"/>
  <c r="AH67" i="13"/>
  <c r="AN67" i="18" s="1"/>
  <c r="O67" i="8"/>
  <c r="AI66" i="13"/>
  <c r="AO66" i="18" s="1"/>
  <c r="P66" i="8"/>
  <c r="AF65" i="13"/>
  <c r="AL65" i="18" s="1"/>
  <c r="AG64" i="13"/>
  <c r="AM64" i="18" s="1"/>
  <c r="P62" i="8"/>
  <c r="AF61" i="13"/>
  <c r="AL61" i="18" s="1"/>
  <c r="AM60" i="18"/>
  <c r="AH59" i="13"/>
  <c r="AN59" i="18" s="1"/>
  <c r="O59" i="8"/>
  <c r="AI58" i="13"/>
  <c r="AO58" i="18"/>
  <c r="P58" i="8"/>
  <c r="AF57" i="13"/>
  <c r="AL57" i="18" s="1"/>
  <c r="AG56" i="13"/>
  <c r="AM56" i="18" s="1"/>
  <c r="AH55" i="13"/>
  <c r="AN55" i="18" s="1"/>
  <c r="O55" i="8"/>
  <c r="AI54" i="13"/>
  <c r="AO54" i="18"/>
  <c r="P54" i="8"/>
  <c r="AF53" i="13"/>
  <c r="AL53" i="18" s="1"/>
  <c r="AG52" i="13"/>
  <c r="AM52" i="18"/>
  <c r="AH51" i="13"/>
  <c r="AN51" i="18" s="1"/>
  <c r="O51" i="8"/>
  <c r="AI50" i="13"/>
  <c r="AO50" i="18" s="1"/>
  <c r="P50" i="8"/>
  <c r="AF49" i="13"/>
  <c r="AL49" i="18" s="1"/>
  <c r="AG48" i="13"/>
  <c r="AM48" i="18" s="1"/>
  <c r="AH47" i="13"/>
  <c r="AN47" i="18" s="1"/>
  <c r="O47" i="8"/>
  <c r="AI46" i="13"/>
  <c r="AO46" i="18" s="1"/>
  <c r="P46" i="8"/>
  <c r="AF45" i="13"/>
  <c r="AL45" i="18" s="1"/>
  <c r="AG44" i="13"/>
  <c r="AM44" i="18" s="1"/>
  <c r="AH43" i="13"/>
  <c r="AN43" i="18"/>
  <c r="O43" i="8"/>
  <c r="AI42" i="13"/>
  <c r="AO42" i="18" s="1"/>
  <c r="P42" i="8"/>
  <c r="AF41" i="13"/>
  <c r="AL41" i="18" s="1"/>
  <c r="AH39" i="13"/>
  <c r="AN39" i="18" s="1"/>
  <c r="O39" i="8"/>
  <c r="AI38" i="13"/>
  <c r="AO38" i="18" s="1"/>
  <c r="P38" i="8"/>
  <c r="AF37" i="13"/>
  <c r="AL37" i="18" s="1"/>
  <c r="AG36" i="13"/>
  <c r="AM36" i="18" s="1"/>
  <c r="N36" i="8"/>
  <c r="AH35" i="13"/>
  <c r="AN35" i="18" s="1"/>
  <c r="O35" i="8"/>
  <c r="AI34" i="13"/>
  <c r="AO34" i="18" s="1"/>
  <c r="AF33" i="13"/>
  <c r="AL33" i="18" s="1"/>
  <c r="AG32" i="13"/>
  <c r="AM32" i="18" s="1"/>
  <c r="AH31" i="13"/>
  <c r="AN31" i="18" s="1"/>
  <c r="O31" i="8"/>
  <c r="AI30" i="13"/>
  <c r="AO30" i="18" s="1"/>
  <c r="P30" i="8"/>
  <c r="AF29" i="13"/>
  <c r="AL29" i="18" s="1"/>
  <c r="AH27" i="13"/>
  <c r="AN27" i="18" s="1"/>
  <c r="O27" i="8"/>
  <c r="AI26" i="13"/>
  <c r="AO26" i="18"/>
  <c r="P26" i="8"/>
  <c r="AF25" i="13"/>
  <c r="AL25" i="18" s="1"/>
  <c r="AG24" i="13"/>
  <c r="AM24" i="18" s="1"/>
  <c r="N24" i="8"/>
  <c r="AH23" i="13"/>
  <c r="AN23" i="18" s="1"/>
  <c r="O23" i="8"/>
  <c r="AI22" i="13"/>
  <c r="AO22" i="18" s="1"/>
  <c r="P22" i="8"/>
  <c r="AF21" i="13"/>
  <c r="AL21" i="18" s="1"/>
  <c r="AH19" i="13"/>
  <c r="AN19" i="18" s="1"/>
  <c r="O19" i="8"/>
  <c r="AF17" i="13"/>
  <c r="AL17" i="18" s="1"/>
  <c r="AG16" i="13"/>
  <c r="AM16" i="18" s="1"/>
  <c r="N16" i="8"/>
  <c r="AH15" i="13"/>
  <c r="AN15" i="18" s="1"/>
  <c r="O15" i="8"/>
  <c r="AI14" i="13"/>
  <c r="AO14" i="18" s="1"/>
  <c r="AF13" i="13"/>
  <c r="AL13" i="18" s="1"/>
  <c r="O11" i="8"/>
  <c r="AI10" i="13"/>
  <c r="AO10" i="18" s="1"/>
  <c r="P10" i="8"/>
  <c r="AF9" i="13"/>
  <c r="AL9" i="18" s="1"/>
  <c r="AG8" i="13"/>
  <c r="AM8" i="18" s="1"/>
  <c r="N8" i="8"/>
  <c r="AH7" i="13"/>
  <c r="AN7" i="18" s="1"/>
  <c r="O7" i="8"/>
  <c r="AI6" i="13"/>
  <c r="AO6" i="18" s="1"/>
  <c r="P6" i="8"/>
  <c r="AF5" i="13"/>
  <c r="AL5" i="18" s="1"/>
  <c r="AO84" i="18"/>
  <c r="P84" i="8"/>
  <c r="AG50" i="13"/>
  <c r="AM50" i="18" s="1"/>
  <c r="N50" i="8"/>
  <c r="AI8" i="13"/>
  <c r="AO8" i="18" s="1"/>
  <c r="P8" i="8"/>
  <c r="AF104" i="13"/>
  <c r="AL104" i="18" s="1"/>
  <c r="M104" i="8"/>
  <c r="O102" i="8"/>
  <c r="AI101" i="13"/>
  <c r="AO101" i="18" s="1"/>
  <c r="AF100" i="13"/>
  <c r="AL100" i="18" s="1"/>
  <c r="AG99" i="13"/>
  <c r="AM99" i="18" s="1"/>
  <c r="N99" i="8"/>
  <c r="AH98" i="13"/>
  <c r="AN98" i="18" s="1"/>
  <c r="O98" i="8"/>
  <c r="AF96" i="13"/>
  <c r="AL96" i="18" s="1"/>
  <c r="AG95" i="13"/>
  <c r="AM95" i="18" s="1"/>
  <c r="AH94" i="13"/>
  <c r="AN94" i="18" s="1"/>
  <c r="O94" i="8"/>
  <c r="AH90" i="13"/>
  <c r="AN90" i="18" s="1"/>
  <c r="O90" i="8"/>
  <c r="AI89" i="13"/>
  <c r="AO89" i="18" s="1"/>
  <c r="AF88" i="13"/>
  <c r="AL88" i="18" s="1"/>
  <c r="AH86" i="13"/>
  <c r="AN86" i="18" s="1"/>
  <c r="AI85" i="13"/>
  <c r="AO85" i="18" s="1"/>
  <c r="P85" i="8"/>
  <c r="AF84" i="13"/>
  <c r="AL84" i="18" s="1"/>
  <c r="AN82" i="18"/>
  <c r="O82" i="8"/>
  <c r="AH78" i="13"/>
  <c r="AN78" i="18" s="1"/>
  <c r="O78" i="8"/>
  <c r="AI77" i="13"/>
  <c r="AO77" i="18" s="1"/>
  <c r="P77" i="8"/>
  <c r="AF76" i="13"/>
  <c r="AL76" i="18" s="1"/>
  <c r="AM75" i="18"/>
  <c r="N75" i="8"/>
  <c r="AH74" i="13"/>
  <c r="AN74" i="18" s="1"/>
  <c r="O74" i="8"/>
  <c r="AI73" i="13"/>
  <c r="AO73" i="18" s="1"/>
  <c r="AM71" i="18"/>
  <c r="N71" i="8"/>
  <c r="AH70" i="13"/>
  <c r="AN70" i="18" s="1"/>
  <c r="O70" i="8"/>
  <c r="AI69" i="13"/>
  <c r="AO69" i="18" s="1"/>
  <c r="P69" i="8"/>
  <c r="AF68" i="13"/>
  <c r="AL68" i="18" s="1"/>
  <c r="N67" i="8"/>
  <c r="AH66" i="13"/>
  <c r="AN66" i="18" s="1"/>
  <c r="AI65" i="13"/>
  <c r="AO65" i="18" s="1"/>
  <c r="AM63" i="18"/>
  <c r="N63" i="8"/>
  <c r="AH62" i="13"/>
  <c r="AN62" i="18" s="1"/>
  <c r="O62" i="8"/>
  <c r="AI61" i="13"/>
  <c r="AO61" i="18" s="1"/>
  <c r="AF60" i="13"/>
  <c r="AL60" i="18" s="1"/>
  <c r="AM59" i="18"/>
  <c r="N59" i="8"/>
  <c r="AH58" i="13"/>
  <c r="AN58" i="18" s="1"/>
  <c r="O58" i="8"/>
  <c r="AI57" i="13"/>
  <c r="AO57" i="18" s="1"/>
  <c r="AM55" i="18"/>
  <c r="N55" i="8"/>
  <c r="AH54" i="13"/>
  <c r="AN54" i="18" s="1"/>
  <c r="O54" i="8"/>
  <c r="AI53" i="13"/>
  <c r="AO53" i="18" s="1"/>
  <c r="AM51" i="18"/>
  <c r="N51" i="8"/>
  <c r="AH50" i="13"/>
  <c r="AN50" i="18" s="1"/>
  <c r="AI49" i="13"/>
  <c r="AO49" i="18" s="1"/>
  <c r="AF48" i="13"/>
  <c r="AL48" i="18" s="1"/>
  <c r="AM47" i="18"/>
  <c r="N47" i="8"/>
  <c r="AH46" i="13"/>
  <c r="AN46" i="18"/>
  <c r="O46" i="8"/>
  <c r="AI45" i="13"/>
  <c r="AO45" i="18" s="1"/>
  <c r="AM43" i="18"/>
  <c r="N43" i="8"/>
  <c r="AH42" i="13"/>
  <c r="AN42" i="18" s="1"/>
  <c r="O42" i="8"/>
  <c r="AI41" i="13"/>
  <c r="AO41" i="18" s="1"/>
  <c r="AF40" i="13"/>
  <c r="AL40" i="18" s="1"/>
  <c r="AM39" i="18"/>
  <c r="N39" i="8"/>
  <c r="AH38" i="13"/>
  <c r="AN38" i="18" s="1"/>
  <c r="O38" i="8"/>
  <c r="AI37" i="13"/>
  <c r="AO37" i="18" s="1"/>
  <c r="AF36" i="13"/>
  <c r="AL36" i="18" s="1"/>
  <c r="M36" i="8"/>
  <c r="AG35" i="13"/>
  <c r="AM35" i="18" s="1"/>
  <c r="N35" i="8"/>
  <c r="AH34" i="13"/>
  <c r="AN34" i="18" s="1"/>
  <c r="O34" i="8"/>
  <c r="AI33" i="13"/>
  <c r="AO33" i="18" s="1"/>
  <c r="AF32" i="13"/>
  <c r="AL32" i="18" s="1"/>
  <c r="M32" i="8"/>
  <c r="AG31" i="13"/>
  <c r="AM31" i="18" s="1"/>
  <c r="N31" i="8"/>
  <c r="O30" i="8"/>
  <c r="AI29" i="13"/>
  <c r="AO29" i="18" s="1"/>
  <c r="AF28" i="13"/>
  <c r="AL28" i="18" s="1"/>
  <c r="M28" i="8"/>
  <c r="AG27" i="13"/>
  <c r="AM27" i="18" s="1"/>
  <c r="N27" i="8"/>
  <c r="AH26" i="13"/>
  <c r="AN26" i="18" s="1"/>
  <c r="O26" i="8"/>
  <c r="AF24" i="13"/>
  <c r="AL24" i="18" s="1"/>
  <c r="M24" i="8"/>
  <c r="AM23" i="18"/>
  <c r="N23" i="8"/>
  <c r="O22" i="8"/>
  <c r="AI21" i="13"/>
  <c r="AO21" i="18" s="1"/>
  <c r="AF20" i="13"/>
  <c r="AL20" i="18" s="1"/>
  <c r="M20" i="8"/>
  <c r="AG19" i="13"/>
  <c r="AM19" i="18" s="1"/>
  <c r="N19" i="8"/>
  <c r="AH18" i="13"/>
  <c r="AN18" i="18" s="1"/>
  <c r="O18" i="8"/>
  <c r="AF16" i="13"/>
  <c r="AL16" i="18" s="1"/>
  <c r="M16" i="8"/>
  <c r="AG15" i="13"/>
  <c r="AM15" i="18" s="1"/>
  <c r="N15" i="8"/>
  <c r="AH14" i="13"/>
  <c r="AN14" i="18" s="1"/>
  <c r="AI13" i="13"/>
  <c r="AO13" i="18" s="1"/>
  <c r="AF12" i="13"/>
  <c r="AL12" i="18" s="1"/>
  <c r="AG11" i="13"/>
  <c r="AM11" i="18" s="1"/>
  <c r="N11" i="8"/>
  <c r="O10" i="8"/>
  <c r="AG7" i="13"/>
  <c r="AM7" i="18" s="1"/>
  <c r="N7" i="8"/>
  <c r="AI5" i="13"/>
  <c r="AO5" i="18" s="1"/>
  <c r="AI68" i="13"/>
  <c r="AO68" i="18" s="1"/>
  <c r="AI4" i="13"/>
  <c r="AO4" i="18" s="1"/>
  <c r="AI104" i="13"/>
  <c r="AO104" i="18" s="1"/>
  <c r="AF103" i="13"/>
  <c r="AL103" i="18" s="1"/>
  <c r="M103" i="8"/>
  <c r="AG102" i="13"/>
  <c r="AM102" i="18" s="1"/>
  <c r="N102" i="8"/>
  <c r="AH101" i="13"/>
  <c r="AN101" i="18"/>
  <c r="O101" i="8"/>
  <c r="AI100" i="13"/>
  <c r="AO100" i="18" s="1"/>
  <c r="P100" i="8"/>
  <c r="AF99" i="13"/>
  <c r="AL99" i="18" s="1"/>
  <c r="M99" i="8"/>
  <c r="AG98" i="13"/>
  <c r="AM98" i="18" s="1"/>
  <c r="AH97" i="13"/>
  <c r="AN97" i="18"/>
  <c r="O97" i="8"/>
  <c r="AI96" i="13"/>
  <c r="AO96" i="18" s="1"/>
  <c r="P96" i="8"/>
  <c r="AF95" i="13"/>
  <c r="AL95" i="18" s="1"/>
  <c r="AH93" i="13"/>
  <c r="AN93" i="18" s="1"/>
  <c r="O93" i="8"/>
  <c r="AI92" i="13"/>
  <c r="AO92" i="18" s="1"/>
  <c r="AF91" i="13"/>
  <c r="AL91" i="18" s="1"/>
  <c r="M91" i="8"/>
  <c r="AG90" i="13"/>
  <c r="AM90" i="18" s="1"/>
  <c r="AF87" i="13"/>
  <c r="AL87" i="18" s="1"/>
  <c r="M87" i="8"/>
  <c r="AG86" i="13"/>
  <c r="AM86" i="18" s="1"/>
  <c r="AF83" i="13"/>
  <c r="AL83" i="18" s="1"/>
  <c r="M83" i="8"/>
  <c r="AG82" i="13"/>
  <c r="AM82" i="18" s="1"/>
  <c r="N82" i="8"/>
  <c r="AH81" i="13"/>
  <c r="AN81" i="18" s="1"/>
  <c r="O81" i="8"/>
  <c r="AI80" i="13"/>
  <c r="AO80" i="18" s="1"/>
  <c r="AF79" i="13"/>
  <c r="AL79" i="18" s="1"/>
  <c r="M79" i="8"/>
  <c r="AG78" i="13"/>
  <c r="AM78" i="18" s="1"/>
  <c r="N78" i="8"/>
  <c r="AH77" i="13"/>
  <c r="AN77" i="18" s="1"/>
  <c r="O77" i="8"/>
  <c r="AI76" i="13"/>
  <c r="AO76" i="18" s="1"/>
  <c r="AF75" i="13"/>
  <c r="AL75" i="18" s="1"/>
  <c r="M75" i="8"/>
  <c r="AG74" i="13"/>
  <c r="AM74" i="18" s="1"/>
  <c r="N74" i="8"/>
  <c r="AH73" i="13"/>
  <c r="AN73" i="18" s="1"/>
  <c r="AI72" i="13"/>
  <c r="AO72" i="18" s="1"/>
  <c r="AF71" i="13"/>
  <c r="AL71" i="18" s="1"/>
  <c r="M71" i="8"/>
  <c r="AG70" i="13"/>
  <c r="AM70" i="18" s="1"/>
  <c r="N70" i="8"/>
  <c r="AN69" i="18"/>
  <c r="AF67" i="13"/>
  <c r="AL67" i="18" s="1"/>
  <c r="M67" i="8"/>
  <c r="AG66" i="13"/>
  <c r="AM66" i="18" s="1"/>
  <c r="AH65" i="13"/>
  <c r="AN65" i="18"/>
  <c r="AI64" i="13"/>
  <c r="AO64" i="18" s="1"/>
  <c r="AF63" i="13"/>
  <c r="AL63" i="18" s="1"/>
  <c r="M63" i="8"/>
  <c r="AG62" i="13"/>
  <c r="AM62" i="18" s="1"/>
  <c r="AH61" i="13"/>
  <c r="AN61" i="18" s="1"/>
  <c r="AI60" i="13"/>
  <c r="AO60" i="18" s="1"/>
  <c r="AF59" i="13"/>
  <c r="AL59" i="18" s="1"/>
  <c r="M59" i="8"/>
  <c r="AG58" i="13"/>
  <c r="AM58" i="18" s="1"/>
  <c r="AH57" i="13"/>
  <c r="AN57" i="18" s="1"/>
  <c r="AI56" i="13"/>
  <c r="AO56" i="18" s="1"/>
  <c r="AF55" i="13"/>
  <c r="AL55" i="18" s="1"/>
  <c r="M55" i="8"/>
  <c r="AG54" i="13"/>
  <c r="AM54" i="18" s="1"/>
  <c r="AH53" i="13"/>
  <c r="AN53" i="18" s="1"/>
  <c r="AI52" i="13"/>
  <c r="AO52" i="18" s="1"/>
  <c r="P52" i="8"/>
  <c r="AF51" i="13"/>
  <c r="AL51" i="18" s="1"/>
  <c r="M51" i="8"/>
  <c r="AH49" i="13"/>
  <c r="AN49" i="18" s="1"/>
  <c r="AI48" i="13"/>
  <c r="AO48" i="18" s="1"/>
  <c r="P48" i="8"/>
  <c r="AF47" i="13"/>
  <c r="AL47" i="18" s="1"/>
  <c r="M47" i="8"/>
  <c r="AG46" i="13"/>
  <c r="AM46" i="18" s="1"/>
  <c r="AH45" i="13"/>
  <c r="AN45" i="18" s="1"/>
  <c r="AI44" i="13"/>
  <c r="AO44" i="18" s="1"/>
  <c r="P44" i="8"/>
  <c r="AF43" i="13"/>
  <c r="AL43" i="18"/>
  <c r="M43" i="8"/>
  <c r="AG42" i="13"/>
  <c r="AM42" i="18" s="1"/>
  <c r="AH41" i="13"/>
  <c r="AN41" i="18" s="1"/>
  <c r="AI40" i="13"/>
  <c r="AO40" i="18" s="1"/>
  <c r="P40" i="8"/>
  <c r="AF39" i="13"/>
  <c r="AL39" i="18" s="1"/>
  <c r="M39" i="8"/>
  <c r="AG38" i="13"/>
  <c r="AM38" i="18" s="1"/>
  <c r="AH37" i="13"/>
  <c r="AN37" i="18" s="1"/>
  <c r="AF35" i="13"/>
  <c r="AL35" i="18" s="1"/>
  <c r="M35" i="8"/>
  <c r="AG34" i="13"/>
  <c r="AM34" i="18" s="1"/>
  <c r="AI32" i="13"/>
  <c r="AO32" i="18" s="1"/>
  <c r="P32" i="8"/>
  <c r="AF31" i="13"/>
  <c r="AL31" i="18" s="1"/>
  <c r="M31" i="8"/>
  <c r="AG30" i="13"/>
  <c r="AM30" i="18" s="1"/>
  <c r="AH29" i="13"/>
  <c r="AN29" i="18" s="1"/>
  <c r="AI28" i="13"/>
  <c r="AO28" i="18" s="1"/>
  <c r="P28" i="8"/>
  <c r="AF27" i="13"/>
  <c r="AL27" i="18" s="1"/>
  <c r="M27" i="8"/>
  <c r="AG26" i="13"/>
  <c r="AM26" i="18" s="1"/>
  <c r="N26" i="8"/>
  <c r="AH25" i="13"/>
  <c r="AN25" i="18" s="1"/>
  <c r="AI24" i="13"/>
  <c r="AO24" i="18" s="1"/>
  <c r="P24" i="8"/>
  <c r="AF23" i="13"/>
  <c r="AL23" i="18" s="1"/>
  <c r="M23" i="8"/>
  <c r="AG22" i="13"/>
  <c r="AM22" i="18" s="1"/>
  <c r="N22" i="8"/>
  <c r="AH21" i="13"/>
  <c r="AN21" i="18" s="1"/>
  <c r="AI20" i="13"/>
  <c r="AO20" i="18" s="1"/>
  <c r="P20" i="8"/>
  <c r="AF19" i="13"/>
  <c r="AL19" i="18" s="1"/>
  <c r="M19" i="8"/>
  <c r="AG18" i="13"/>
  <c r="AM18" i="18" s="1"/>
  <c r="N18" i="8"/>
  <c r="P16" i="8"/>
  <c r="AF15" i="13"/>
  <c r="AL15" i="18" s="1"/>
  <c r="AG14" i="13"/>
  <c r="AM14" i="18" s="1"/>
  <c r="N14" i="8"/>
  <c r="AH13" i="13"/>
  <c r="AN13" i="18" s="1"/>
  <c r="AI12" i="13"/>
  <c r="AO12" i="18" s="1"/>
  <c r="AF11" i="13"/>
  <c r="AL11" i="18" s="1"/>
  <c r="M11" i="8"/>
  <c r="AG10" i="13"/>
  <c r="AM10" i="18" s="1"/>
  <c r="N10" i="8"/>
  <c r="AH9" i="13"/>
  <c r="AN9" i="18" s="1"/>
  <c r="AF7" i="13"/>
  <c r="AL7" i="18" s="1"/>
  <c r="M7" i="8"/>
  <c r="AG6" i="13"/>
  <c r="AM6" i="18" s="1"/>
  <c r="N6" i="8"/>
  <c r="AH5" i="13"/>
  <c r="AN5" i="18" s="1"/>
  <c r="G5" i="7"/>
  <c r="H5" i="7"/>
  <c r="AB5" i="13" s="1"/>
  <c r="AH5" i="18" s="1"/>
  <c r="I5" i="7"/>
  <c r="O5" i="7" s="1"/>
  <c r="J5" i="7"/>
  <c r="K5" i="7"/>
  <c r="AE5" i="13" s="1"/>
  <c r="AK5" i="18" s="1"/>
  <c r="G6" i="7"/>
  <c r="H6" i="7"/>
  <c r="I6" i="7"/>
  <c r="J6" i="7"/>
  <c r="K6" i="7"/>
  <c r="G7" i="7"/>
  <c r="H7" i="7"/>
  <c r="AB7" i="13" s="1"/>
  <c r="AH7" i="18" s="1"/>
  <c r="I7" i="7"/>
  <c r="J7" i="7"/>
  <c r="K7" i="7"/>
  <c r="G8" i="7"/>
  <c r="H8" i="7"/>
  <c r="AB8" i="13" s="1"/>
  <c r="AH8" i="18" s="1"/>
  <c r="I8" i="7"/>
  <c r="J8" i="7"/>
  <c r="G9" i="7"/>
  <c r="H9" i="7"/>
  <c r="I9" i="7"/>
  <c r="J9" i="7"/>
  <c r="AD9" i="13" s="1"/>
  <c r="AJ9" i="18" s="1"/>
  <c r="K9" i="7"/>
  <c r="G10" i="7"/>
  <c r="H10" i="7"/>
  <c r="AB10" i="13" s="1"/>
  <c r="AH10" i="18" s="1"/>
  <c r="I10" i="7"/>
  <c r="J10" i="7"/>
  <c r="K10" i="7"/>
  <c r="AE10" i="13" s="1"/>
  <c r="AK10" i="18" s="1"/>
  <c r="G11" i="7"/>
  <c r="AA11" i="13" s="1"/>
  <c r="AG11" i="18" s="1"/>
  <c r="H11" i="7"/>
  <c r="I11" i="7"/>
  <c r="J11" i="7"/>
  <c r="K11" i="7"/>
  <c r="G12" i="7"/>
  <c r="H12" i="7"/>
  <c r="I12" i="7"/>
  <c r="J12" i="7"/>
  <c r="G13" i="7"/>
  <c r="H13" i="7"/>
  <c r="I13" i="7"/>
  <c r="J13" i="7"/>
  <c r="K13" i="7"/>
  <c r="G14" i="7"/>
  <c r="H14" i="7"/>
  <c r="AB14" i="13" s="1"/>
  <c r="AH14" i="18" s="1"/>
  <c r="I14" i="7"/>
  <c r="J14" i="7"/>
  <c r="K14" i="7"/>
  <c r="G15" i="7"/>
  <c r="H15" i="7"/>
  <c r="I15" i="7"/>
  <c r="J15" i="7"/>
  <c r="K15" i="7"/>
  <c r="G16" i="7"/>
  <c r="H16" i="7"/>
  <c r="I16" i="7"/>
  <c r="AC16" i="13" s="1"/>
  <c r="AI16" i="18" s="1"/>
  <c r="J16" i="7"/>
  <c r="AD16" i="13" s="1"/>
  <c r="AJ16" i="18" s="1"/>
  <c r="G17" i="7"/>
  <c r="AA17" i="13" s="1"/>
  <c r="AG17" i="18" s="1"/>
  <c r="H17" i="7"/>
  <c r="I17" i="7"/>
  <c r="J17" i="7"/>
  <c r="AD17" i="13" s="1"/>
  <c r="AJ17" i="18" s="1"/>
  <c r="K17" i="7"/>
  <c r="AE17" i="13" s="1"/>
  <c r="AK17" i="18" s="1"/>
  <c r="G18" i="7"/>
  <c r="H18" i="7"/>
  <c r="I18" i="7"/>
  <c r="J18" i="7"/>
  <c r="K18" i="7"/>
  <c r="G19" i="7"/>
  <c r="H19" i="7"/>
  <c r="I19" i="7"/>
  <c r="J19" i="7"/>
  <c r="K19" i="7"/>
  <c r="AE19" i="13" s="1"/>
  <c r="AK19" i="18" s="1"/>
  <c r="G20" i="7"/>
  <c r="AA20" i="13" s="1"/>
  <c r="H20" i="7"/>
  <c r="AB20" i="13" s="1"/>
  <c r="AH20" i="18" s="1"/>
  <c r="I20" i="7"/>
  <c r="J20" i="7"/>
  <c r="G21" i="7"/>
  <c r="AA21" i="13" s="1"/>
  <c r="AG21" i="18" s="1"/>
  <c r="H21" i="7"/>
  <c r="AB21" i="13" s="1"/>
  <c r="AH21" i="18" s="1"/>
  <c r="I21" i="7"/>
  <c r="J21" i="7"/>
  <c r="K21" i="7"/>
  <c r="P21" i="7" s="1"/>
  <c r="G22" i="7"/>
  <c r="H22" i="7"/>
  <c r="I22" i="7"/>
  <c r="J22" i="7"/>
  <c r="K22" i="7"/>
  <c r="AE22" i="13" s="1"/>
  <c r="AK22" i="18" s="1"/>
  <c r="G23" i="7"/>
  <c r="H23" i="7"/>
  <c r="I23" i="7"/>
  <c r="AC23" i="13" s="1"/>
  <c r="AI23" i="18" s="1"/>
  <c r="J23" i="7"/>
  <c r="AD23" i="13" s="1"/>
  <c r="AJ23" i="18" s="1"/>
  <c r="K23" i="7"/>
  <c r="G24" i="7"/>
  <c r="H24" i="7"/>
  <c r="AB24" i="13" s="1"/>
  <c r="AH24" i="18" s="1"/>
  <c r="I24" i="7"/>
  <c r="J24" i="7"/>
  <c r="G25" i="7"/>
  <c r="H25" i="7"/>
  <c r="I25" i="7"/>
  <c r="J25" i="7"/>
  <c r="K25" i="7"/>
  <c r="AE25" i="13" s="1"/>
  <c r="AK25" i="18" s="1"/>
  <c r="G26" i="7"/>
  <c r="H26" i="7"/>
  <c r="I26" i="7"/>
  <c r="AC26" i="13" s="1"/>
  <c r="AI26" i="18" s="1"/>
  <c r="J26" i="7"/>
  <c r="AD26" i="13" s="1"/>
  <c r="AJ26" i="18" s="1"/>
  <c r="K26" i="7"/>
  <c r="G27" i="7"/>
  <c r="H27" i="7"/>
  <c r="I27" i="7"/>
  <c r="J27" i="7"/>
  <c r="K27" i="7"/>
  <c r="AE27" i="13" s="1"/>
  <c r="AK27" i="18" s="1"/>
  <c r="G28" i="7"/>
  <c r="H28" i="7"/>
  <c r="AB28" i="13" s="1"/>
  <c r="AH28" i="18" s="1"/>
  <c r="I28" i="7"/>
  <c r="J28" i="7"/>
  <c r="G29" i="7"/>
  <c r="H29" i="7"/>
  <c r="AB29" i="13" s="1"/>
  <c r="AH29" i="18" s="1"/>
  <c r="I29" i="7"/>
  <c r="J29" i="7"/>
  <c r="AD29" i="13" s="1"/>
  <c r="AJ29" i="18" s="1"/>
  <c r="K29" i="7"/>
  <c r="O29" i="7" s="1"/>
  <c r="G30" i="7"/>
  <c r="H30" i="7"/>
  <c r="I30" i="7"/>
  <c r="J30" i="7"/>
  <c r="AD30" i="13" s="1"/>
  <c r="AJ30" i="18" s="1"/>
  <c r="K30" i="7"/>
  <c r="G31" i="7"/>
  <c r="H31" i="7"/>
  <c r="I31" i="7"/>
  <c r="AC31" i="13" s="1"/>
  <c r="AI31" i="18" s="1"/>
  <c r="J31" i="7"/>
  <c r="P31" i="7" s="1"/>
  <c r="K31" i="7"/>
  <c r="AE31" i="13"/>
  <c r="AK31" i="18" s="1"/>
  <c r="G32" i="7"/>
  <c r="H32" i="7"/>
  <c r="I32" i="7"/>
  <c r="J32" i="7"/>
  <c r="AD32" i="13" s="1"/>
  <c r="G33" i="7"/>
  <c r="H33" i="7"/>
  <c r="I33" i="7"/>
  <c r="J33" i="7"/>
  <c r="AD33" i="13" s="1"/>
  <c r="AJ33" i="18" s="1"/>
  <c r="K33" i="7"/>
  <c r="G34" i="7"/>
  <c r="H34" i="7"/>
  <c r="I34" i="7"/>
  <c r="O34" i="7" s="1"/>
  <c r="J34" i="7"/>
  <c r="K34" i="7"/>
  <c r="AE34" i="13"/>
  <c r="AK34" i="18" s="1"/>
  <c r="G35" i="7"/>
  <c r="H35" i="7"/>
  <c r="I35" i="7"/>
  <c r="J35" i="7"/>
  <c r="AD35" i="13" s="1"/>
  <c r="AJ35" i="18" s="1"/>
  <c r="K35" i="7"/>
  <c r="O35" i="7" s="1"/>
  <c r="G36" i="7"/>
  <c r="H36" i="7"/>
  <c r="I36" i="7"/>
  <c r="AC36" i="13" s="1"/>
  <c r="AI36" i="18" s="1"/>
  <c r="J36" i="7"/>
  <c r="G37" i="7"/>
  <c r="H37" i="7"/>
  <c r="AB37" i="13" s="1"/>
  <c r="AH37" i="18" s="1"/>
  <c r="I37" i="7"/>
  <c r="AC37" i="13" s="1"/>
  <c r="AI37" i="18" s="1"/>
  <c r="J37" i="7"/>
  <c r="K37" i="7"/>
  <c r="G38" i="7"/>
  <c r="AA38" i="13" s="1"/>
  <c r="H38" i="7"/>
  <c r="I38" i="7"/>
  <c r="AC38" i="13" s="1"/>
  <c r="AI38" i="18" s="1"/>
  <c r="J38" i="7"/>
  <c r="K38" i="7"/>
  <c r="G39" i="7"/>
  <c r="AA39" i="13" s="1"/>
  <c r="AG39" i="18" s="1"/>
  <c r="H39" i="7"/>
  <c r="I39" i="7"/>
  <c r="AC39" i="13" s="1"/>
  <c r="J39" i="7"/>
  <c r="K39" i="7"/>
  <c r="G40" i="7"/>
  <c r="AA40" i="13" s="1"/>
  <c r="AG40" i="18" s="1"/>
  <c r="H40" i="7"/>
  <c r="I40" i="7"/>
  <c r="J40" i="7"/>
  <c r="G41" i="7"/>
  <c r="H41" i="7"/>
  <c r="I41" i="7"/>
  <c r="AC41" i="13" s="1"/>
  <c r="AI41" i="18" s="1"/>
  <c r="J41" i="7"/>
  <c r="AD41" i="13" s="1"/>
  <c r="AJ41" i="18" s="1"/>
  <c r="K41" i="7"/>
  <c r="G42" i="7"/>
  <c r="H42" i="7"/>
  <c r="I42" i="7"/>
  <c r="AC42" i="13" s="1"/>
  <c r="AI42" i="18" s="1"/>
  <c r="J42" i="7"/>
  <c r="K42" i="7"/>
  <c r="AE42" i="13" s="1"/>
  <c r="AK42" i="18" s="1"/>
  <c r="G43" i="7"/>
  <c r="H43" i="7"/>
  <c r="I43" i="7"/>
  <c r="J43" i="7"/>
  <c r="K43" i="7"/>
  <c r="AE43" i="13" s="1"/>
  <c r="AK43" i="18" s="1"/>
  <c r="G44" i="7"/>
  <c r="AA44" i="13" s="1"/>
  <c r="AG44" i="18" s="1"/>
  <c r="H44" i="7"/>
  <c r="I44" i="7"/>
  <c r="J44" i="7"/>
  <c r="AD44" i="13" s="1"/>
  <c r="AJ44" i="18" s="1"/>
  <c r="G45" i="7"/>
  <c r="H45" i="7"/>
  <c r="I45" i="7"/>
  <c r="AC45" i="13" s="1"/>
  <c r="AI45" i="18" s="1"/>
  <c r="J45" i="7"/>
  <c r="P45" i="7" s="1"/>
  <c r="K45" i="7"/>
  <c r="G46" i="7"/>
  <c r="H46" i="7"/>
  <c r="AB46" i="13" s="1"/>
  <c r="AH46" i="18" s="1"/>
  <c r="I46" i="7"/>
  <c r="AC46" i="13" s="1"/>
  <c r="AI46" i="18" s="1"/>
  <c r="J46" i="7"/>
  <c r="K46" i="7"/>
  <c r="G47" i="7"/>
  <c r="AA47" i="13" s="1"/>
  <c r="AG47" i="18" s="1"/>
  <c r="H47" i="7"/>
  <c r="I47" i="7"/>
  <c r="J47" i="7"/>
  <c r="K47" i="7"/>
  <c r="P47" i="7" s="1"/>
  <c r="AE47" i="13"/>
  <c r="AK47" i="18" s="1"/>
  <c r="G48" i="7"/>
  <c r="AA48" i="13" s="1"/>
  <c r="H48" i="7"/>
  <c r="I48" i="7"/>
  <c r="AC48" i="13" s="1"/>
  <c r="AI48" i="18" s="1"/>
  <c r="J48" i="7"/>
  <c r="AD48" i="13" s="1"/>
  <c r="AJ48" i="18" s="1"/>
  <c r="G49" i="7"/>
  <c r="H49" i="7"/>
  <c r="I49" i="7"/>
  <c r="AC49" i="13" s="1"/>
  <c r="AI49" i="18" s="1"/>
  <c r="J49" i="7"/>
  <c r="K49" i="7"/>
  <c r="P49" i="7" s="1"/>
  <c r="G50" i="7"/>
  <c r="H50" i="7"/>
  <c r="I50" i="7"/>
  <c r="J50" i="7"/>
  <c r="K50" i="7"/>
  <c r="O50" i="7" s="1"/>
  <c r="AE50" i="13"/>
  <c r="AK50" i="18" s="1"/>
  <c r="G51" i="7"/>
  <c r="AA51" i="13" s="1"/>
  <c r="H51" i="7"/>
  <c r="I51" i="7"/>
  <c r="O51" i="7" s="1"/>
  <c r="J51" i="7"/>
  <c r="AD51" i="13" s="1"/>
  <c r="AJ51" i="18" s="1"/>
  <c r="K51" i="7"/>
  <c r="G52" i="7"/>
  <c r="H52" i="7"/>
  <c r="I52" i="7"/>
  <c r="J52" i="7"/>
  <c r="G53" i="7"/>
  <c r="AA53" i="13" s="1"/>
  <c r="AG53" i="18" s="1"/>
  <c r="H53" i="7"/>
  <c r="I53" i="7"/>
  <c r="J53" i="7"/>
  <c r="K53" i="7"/>
  <c r="P53" i="7" s="1"/>
  <c r="G54" i="7"/>
  <c r="AA54" i="13" s="1"/>
  <c r="AG54" i="18" s="1"/>
  <c r="H54" i="7"/>
  <c r="I54" i="7"/>
  <c r="J54" i="7"/>
  <c r="K54" i="7"/>
  <c r="AE54" i="13" s="1"/>
  <c r="AK54" i="18" s="1"/>
  <c r="G55" i="7"/>
  <c r="H55" i="7"/>
  <c r="I55" i="7"/>
  <c r="AC55" i="13" s="1"/>
  <c r="AI55" i="18" s="1"/>
  <c r="J55" i="7"/>
  <c r="K55" i="7"/>
  <c r="AE55" i="13"/>
  <c r="AK55" i="18" s="1"/>
  <c r="G56" i="7"/>
  <c r="AA56" i="13" s="1"/>
  <c r="H56" i="7"/>
  <c r="I56" i="7"/>
  <c r="J56" i="7"/>
  <c r="G57" i="7"/>
  <c r="H57" i="7"/>
  <c r="I57" i="7"/>
  <c r="J57" i="7"/>
  <c r="K57" i="7"/>
  <c r="G58" i="7"/>
  <c r="H58" i="7"/>
  <c r="I58" i="7"/>
  <c r="AC58" i="13" s="1"/>
  <c r="AI58" i="18" s="1"/>
  <c r="J58" i="7"/>
  <c r="AD58" i="13" s="1"/>
  <c r="AJ58" i="18" s="1"/>
  <c r="K58" i="7"/>
  <c r="AE58" i="13"/>
  <c r="AK58" i="18" s="1"/>
  <c r="G59" i="7"/>
  <c r="AA59" i="13" s="1"/>
  <c r="AG59" i="18" s="1"/>
  <c r="H59" i="7"/>
  <c r="N59" i="7" s="1"/>
  <c r="I59" i="7"/>
  <c r="J59" i="7"/>
  <c r="K59" i="7"/>
  <c r="G60" i="7"/>
  <c r="AA60" i="13" s="1"/>
  <c r="AG60" i="18" s="1"/>
  <c r="H60" i="7"/>
  <c r="AB60" i="13" s="1"/>
  <c r="AH60" i="18" s="1"/>
  <c r="I60" i="7"/>
  <c r="J60" i="7"/>
  <c r="G61" i="7"/>
  <c r="H61" i="7"/>
  <c r="AB61" i="13" s="1"/>
  <c r="AH61" i="18" s="1"/>
  <c r="I61" i="7"/>
  <c r="AC61" i="13" s="1"/>
  <c r="AI61" i="18" s="1"/>
  <c r="J61" i="7"/>
  <c r="K61" i="7"/>
  <c r="G62" i="7"/>
  <c r="H62" i="7"/>
  <c r="I62" i="7"/>
  <c r="AC62" i="13" s="1"/>
  <c r="AI62" i="18" s="1"/>
  <c r="J62" i="7"/>
  <c r="K62" i="7"/>
  <c r="G63" i="7"/>
  <c r="H63" i="7"/>
  <c r="I63" i="7"/>
  <c r="AC63" i="13" s="1"/>
  <c r="AI63" i="18" s="1"/>
  <c r="J63" i="7"/>
  <c r="K63" i="7"/>
  <c r="AE63" i="13"/>
  <c r="AK63" i="18" s="1"/>
  <c r="G64" i="7"/>
  <c r="AA64" i="13" s="1"/>
  <c r="H64" i="7"/>
  <c r="I64" i="7"/>
  <c r="AC64" i="13" s="1"/>
  <c r="AI64" i="18" s="1"/>
  <c r="J64" i="7"/>
  <c r="AD64" i="13" s="1"/>
  <c r="AJ64" i="18" s="1"/>
  <c r="G65" i="7"/>
  <c r="H65" i="7"/>
  <c r="AB65" i="13" s="1"/>
  <c r="AH65" i="18" s="1"/>
  <c r="I65" i="7"/>
  <c r="J65" i="7"/>
  <c r="K65" i="7"/>
  <c r="G66" i="7"/>
  <c r="H66" i="7"/>
  <c r="I66" i="7"/>
  <c r="J66" i="7"/>
  <c r="K66" i="7"/>
  <c r="G67" i="7"/>
  <c r="H67" i="7"/>
  <c r="I67" i="7"/>
  <c r="AC67" i="13" s="1"/>
  <c r="AI67" i="18" s="1"/>
  <c r="J67" i="7"/>
  <c r="P67" i="7" s="1"/>
  <c r="K67" i="7"/>
  <c r="G68" i="7"/>
  <c r="H68" i="7"/>
  <c r="I68" i="7"/>
  <c r="J68" i="7"/>
  <c r="G69" i="7"/>
  <c r="H69" i="7"/>
  <c r="I69" i="7"/>
  <c r="J69" i="7"/>
  <c r="K69" i="7"/>
  <c r="G70" i="7"/>
  <c r="AA70" i="13" s="1"/>
  <c r="AG70" i="18" s="1"/>
  <c r="H70" i="7"/>
  <c r="I70" i="7"/>
  <c r="J70" i="7"/>
  <c r="K70" i="7"/>
  <c r="G71" i="7"/>
  <c r="H71" i="7"/>
  <c r="I71" i="7"/>
  <c r="AC71" i="13" s="1"/>
  <c r="AI71" i="18" s="1"/>
  <c r="J71" i="7"/>
  <c r="K71" i="7"/>
  <c r="AE71" i="13" s="1"/>
  <c r="AK71" i="18" s="1"/>
  <c r="G72" i="7"/>
  <c r="H72" i="7"/>
  <c r="I72" i="7"/>
  <c r="J72" i="7"/>
  <c r="G73" i="7"/>
  <c r="H73" i="7"/>
  <c r="I73" i="7"/>
  <c r="AC73" i="13" s="1"/>
  <c r="AI73" i="18" s="1"/>
  <c r="J73" i="7"/>
  <c r="K73" i="7"/>
  <c r="P73" i="7" s="1"/>
  <c r="G74" i="7"/>
  <c r="H74" i="7"/>
  <c r="I74" i="7"/>
  <c r="AC74" i="13" s="1"/>
  <c r="AI74" i="18" s="1"/>
  <c r="J74" i="7"/>
  <c r="K74" i="7"/>
  <c r="AE74" i="13"/>
  <c r="AK74" i="18" s="1"/>
  <c r="G75" i="7"/>
  <c r="AA75" i="13" s="1"/>
  <c r="AG75" i="18" s="1"/>
  <c r="H75" i="7"/>
  <c r="I75" i="7"/>
  <c r="J75" i="7"/>
  <c r="K75" i="7"/>
  <c r="AE75" i="13" s="1"/>
  <c r="AK75" i="18" s="1"/>
  <c r="G76" i="7"/>
  <c r="AA76" i="13" s="1"/>
  <c r="AG76" i="18" s="1"/>
  <c r="H76" i="7"/>
  <c r="I76" i="7"/>
  <c r="J76" i="7"/>
  <c r="G77" i="7"/>
  <c r="H77" i="7"/>
  <c r="I77" i="7"/>
  <c r="K77" i="7"/>
  <c r="G78" i="7"/>
  <c r="I78" i="7"/>
  <c r="AC78" i="13" s="1"/>
  <c r="AI78" i="18" s="1"/>
  <c r="J78" i="7"/>
  <c r="K78" i="7"/>
  <c r="G79" i="7"/>
  <c r="H79" i="7"/>
  <c r="J79" i="7"/>
  <c r="K79" i="7"/>
  <c r="P79" i="7" s="1"/>
  <c r="AE79" i="13"/>
  <c r="AK79" i="18" s="1"/>
  <c r="G80" i="7"/>
  <c r="AA80" i="13" s="1"/>
  <c r="H80" i="7"/>
  <c r="AB80" i="13" s="1"/>
  <c r="AH80" i="18" s="1"/>
  <c r="I80" i="7"/>
  <c r="AC80" i="13" s="1"/>
  <c r="AI80" i="18" s="1"/>
  <c r="J80" i="7"/>
  <c r="AD80" i="13" s="1"/>
  <c r="AJ80" i="18" s="1"/>
  <c r="K80" i="7"/>
  <c r="G81" i="7"/>
  <c r="H81" i="7"/>
  <c r="I81" i="7"/>
  <c r="K81" i="7"/>
  <c r="G82" i="7"/>
  <c r="I82" i="7"/>
  <c r="AC82" i="13" s="1"/>
  <c r="AI82" i="18" s="1"/>
  <c r="J82" i="7"/>
  <c r="K82" i="7"/>
  <c r="G83" i="7"/>
  <c r="H83" i="7"/>
  <c r="AB83" i="13" s="1"/>
  <c r="AH83" i="18" s="1"/>
  <c r="J83" i="7"/>
  <c r="AD83" i="13" s="1"/>
  <c r="AJ83" i="18" s="1"/>
  <c r="K83" i="7"/>
  <c r="G84" i="7"/>
  <c r="H84" i="7"/>
  <c r="I84" i="7"/>
  <c r="J84" i="7"/>
  <c r="K84" i="7"/>
  <c r="G85" i="7"/>
  <c r="H85" i="7"/>
  <c r="AB85" i="13" s="1"/>
  <c r="AH85" i="18" s="1"/>
  <c r="I85" i="7"/>
  <c r="K85" i="7"/>
  <c r="AE85" i="13" s="1"/>
  <c r="AK85" i="18" s="1"/>
  <c r="G86" i="7"/>
  <c r="I86" i="7"/>
  <c r="J86" i="7"/>
  <c r="AD86" i="13" s="1"/>
  <c r="AJ86" i="18" s="1"/>
  <c r="K86" i="7"/>
  <c r="G87" i="7"/>
  <c r="H87" i="7"/>
  <c r="J87" i="7"/>
  <c r="K87" i="7"/>
  <c r="AE87" i="13"/>
  <c r="AK87" i="18" s="1"/>
  <c r="G88" i="7"/>
  <c r="AA88" i="13" s="1"/>
  <c r="H88" i="7"/>
  <c r="AB88" i="13" s="1"/>
  <c r="AH88" i="18" s="1"/>
  <c r="I88" i="7"/>
  <c r="J88" i="7"/>
  <c r="K88" i="7"/>
  <c r="AE88" i="13" s="1"/>
  <c r="AK88" i="18" s="1"/>
  <c r="G89" i="7"/>
  <c r="H89" i="7"/>
  <c r="I89" i="7"/>
  <c r="K89" i="7"/>
  <c r="G90" i="7"/>
  <c r="I90" i="7"/>
  <c r="AC90" i="13" s="1"/>
  <c r="AI90" i="18" s="1"/>
  <c r="J90" i="7"/>
  <c r="K90" i="7"/>
  <c r="AE90" i="13"/>
  <c r="AK90" i="18" s="1"/>
  <c r="G91" i="7"/>
  <c r="H91" i="7"/>
  <c r="J91" i="7"/>
  <c r="K91" i="7"/>
  <c r="AE91" i="13" s="1"/>
  <c r="AK91" i="18" s="1"/>
  <c r="G92" i="7"/>
  <c r="H92" i="7"/>
  <c r="I92" i="7"/>
  <c r="J92" i="7"/>
  <c r="K92" i="7"/>
  <c r="AE92" i="13" s="1"/>
  <c r="AK92" i="18" s="1"/>
  <c r="G93" i="7"/>
  <c r="H93" i="7"/>
  <c r="AB93" i="13" s="1"/>
  <c r="AH93" i="18" s="1"/>
  <c r="I93" i="7"/>
  <c r="AC93" i="13" s="1"/>
  <c r="AI93" i="18" s="1"/>
  <c r="K93" i="7"/>
  <c r="G94" i="7"/>
  <c r="AA94" i="13" s="1"/>
  <c r="AG94" i="18" s="1"/>
  <c r="I94" i="7"/>
  <c r="J94" i="7"/>
  <c r="K94" i="7"/>
  <c r="G95" i="7"/>
  <c r="AA95" i="13" s="1"/>
  <c r="AG95" i="18" s="1"/>
  <c r="I95" i="7"/>
  <c r="AC95" i="13" s="1"/>
  <c r="J95" i="7"/>
  <c r="K95" i="7"/>
  <c r="G96" i="7"/>
  <c r="AA96" i="13" s="1"/>
  <c r="H96" i="7"/>
  <c r="I96" i="7"/>
  <c r="J96" i="7"/>
  <c r="AD96" i="13" s="1"/>
  <c r="K96" i="7"/>
  <c r="G97" i="7"/>
  <c r="H97" i="7"/>
  <c r="K97" i="7"/>
  <c r="AE97" i="13" s="1"/>
  <c r="AK97" i="18" s="1"/>
  <c r="G98" i="7"/>
  <c r="H98" i="7"/>
  <c r="I98" i="7"/>
  <c r="AC98" i="13" s="1"/>
  <c r="AI98" i="18" s="1"/>
  <c r="J98" i="7"/>
  <c r="K98" i="7"/>
  <c r="G99" i="7"/>
  <c r="AA99" i="13" s="1"/>
  <c r="I99" i="7"/>
  <c r="AC99" i="13" s="1"/>
  <c r="AI99" i="18" s="1"/>
  <c r="J99" i="7"/>
  <c r="AD99" i="13" s="1"/>
  <c r="K99" i="7"/>
  <c r="G100" i="7"/>
  <c r="H100" i="7"/>
  <c r="N100" i="7" s="1"/>
  <c r="I100" i="7"/>
  <c r="J100" i="7"/>
  <c r="K100" i="7"/>
  <c r="AE100" i="13" s="1"/>
  <c r="AK100" i="18" s="1"/>
  <c r="G101" i="7"/>
  <c r="H101" i="7"/>
  <c r="K101" i="7"/>
  <c r="G102" i="7"/>
  <c r="AA102" i="13" s="1"/>
  <c r="H102" i="7"/>
  <c r="I102" i="7"/>
  <c r="J102" i="7"/>
  <c r="AD102" i="13" s="1"/>
  <c r="K102" i="7"/>
  <c r="O102" i="7" s="1"/>
  <c r="G103" i="7"/>
  <c r="I103" i="7"/>
  <c r="J103" i="7"/>
  <c r="K103" i="7"/>
  <c r="AE103" i="13"/>
  <c r="AK103" i="18" s="1"/>
  <c r="G104" i="7"/>
  <c r="H104" i="7"/>
  <c r="I104" i="7"/>
  <c r="J104" i="7"/>
  <c r="K104" i="7"/>
  <c r="H4" i="7"/>
  <c r="I4" i="7"/>
  <c r="K4" i="7"/>
  <c r="AE4" i="13" s="1"/>
  <c r="AK4" i="18" s="1"/>
  <c r="G4" i="7"/>
  <c r="G5" i="6"/>
  <c r="I5" i="6"/>
  <c r="K5" i="6"/>
  <c r="Z5" i="13" s="1"/>
  <c r="AF5" i="18" s="1"/>
  <c r="G6" i="6"/>
  <c r="V6" i="13" s="1"/>
  <c r="AB6" i="18" s="1"/>
  <c r="H6" i="6"/>
  <c r="I6" i="6"/>
  <c r="J6" i="6"/>
  <c r="G7" i="6"/>
  <c r="H7" i="6"/>
  <c r="I7" i="6"/>
  <c r="X7" i="13" s="1"/>
  <c r="AD7" i="18" s="1"/>
  <c r="J7" i="6"/>
  <c r="K7" i="6"/>
  <c r="Z7" i="13" s="1"/>
  <c r="AF7" i="18" s="1"/>
  <c r="G8" i="6"/>
  <c r="H8" i="6"/>
  <c r="W8" i="13" s="1"/>
  <c r="AC8" i="18" s="1"/>
  <c r="I8" i="6"/>
  <c r="J8" i="6"/>
  <c r="Y8" i="13" s="1"/>
  <c r="AE8" i="18" s="1"/>
  <c r="K8" i="6"/>
  <c r="G9" i="6"/>
  <c r="H9" i="6"/>
  <c r="W9" i="13" s="1"/>
  <c r="AC9" i="18" s="1"/>
  <c r="I9" i="6"/>
  <c r="J9" i="6"/>
  <c r="K9" i="6"/>
  <c r="G10" i="6"/>
  <c r="H10" i="6"/>
  <c r="I10" i="6"/>
  <c r="J10" i="6"/>
  <c r="G11" i="6"/>
  <c r="H11" i="6"/>
  <c r="I11" i="6"/>
  <c r="J11" i="6"/>
  <c r="K11" i="6"/>
  <c r="Z11" i="13" s="1"/>
  <c r="AF11" i="18" s="1"/>
  <c r="G12" i="6"/>
  <c r="H12" i="6"/>
  <c r="W12" i="13" s="1"/>
  <c r="AC12" i="18" s="1"/>
  <c r="I12" i="6"/>
  <c r="X12" i="13" s="1"/>
  <c r="AD12" i="18" s="1"/>
  <c r="J12" i="6"/>
  <c r="K12" i="6"/>
  <c r="G13" i="6"/>
  <c r="H13" i="6"/>
  <c r="I13" i="6"/>
  <c r="J13" i="6"/>
  <c r="K13" i="6"/>
  <c r="Z13" i="13" s="1"/>
  <c r="AF13" i="18" s="1"/>
  <c r="G14" i="6"/>
  <c r="H14" i="6"/>
  <c r="I14" i="6"/>
  <c r="J14" i="6"/>
  <c r="Y14" i="13" s="1"/>
  <c r="G15" i="6"/>
  <c r="H15" i="6"/>
  <c r="I15" i="6"/>
  <c r="O15" i="6" s="1"/>
  <c r="J15" i="6"/>
  <c r="K15" i="6"/>
  <c r="Z15" i="13" s="1"/>
  <c r="AF15" i="18" s="1"/>
  <c r="G16" i="6"/>
  <c r="H16" i="6"/>
  <c r="W16" i="13" s="1"/>
  <c r="I16" i="6"/>
  <c r="X16" i="13" s="1"/>
  <c r="AD16" i="18" s="1"/>
  <c r="J16" i="6"/>
  <c r="K16" i="6"/>
  <c r="G17" i="6"/>
  <c r="H17" i="6"/>
  <c r="I17" i="6"/>
  <c r="J17" i="6"/>
  <c r="K17" i="6"/>
  <c r="G18" i="6"/>
  <c r="H18" i="6"/>
  <c r="I18" i="6"/>
  <c r="J18" i="6"/>
  <c r="G19" i="6"/>
  <c r="H19" i="6"/>
  <c r="I19" i="6"/>
  <c r="J19" i="6"/>
  <c r="K19" i="6"/>
  <c r="Z19" i="13" s="1"/>
  <c r="AF19" i="18" s="1"/>
  <c r="G20" i="6"/>
  <c r="H20" i="6"/>
  <c r="I20" i="6"/>
  <c r="J20" i="6"/>
  <c r="Y20" i="13" s="1"/>
  <c r="K20" i="6"/>
  <c r="G21" i="6"/>
  <c r="H21" i="6"/>
  <c r="I21" i="6"/>
  <c r="K21" i="6"/>
  <c r="G22" i="6"/>
  <c r="H22" i="6"/>
  <c r="W22" i="13" s="1"/>
  <c r="AC22" i="18" s="1"/>
  <c r="I22" i="6"/>
  <c r="J22" i="6"/>
  <c r="G23" i="6"/>
  <c r="H23" i="6"/>
  <c r="I23" i="6"/>
  <c r="J23" i="6"/>
  <c r="K23" i="6"/>
  <c r="N23" i="6" s="1"/>
  <c r="G24" i="6"/>
  <c r="H24" i="6"/>
  <c r="I24" i="6"/>
  <c r="J24" i="6"/>
  <c r="Y24" i="13" s="1"/>
  <c r="AE24" i="18" s="1"/>
  <c r="K24" i="6"/>
  <c r="G25" i="6"/>
  <c r="H25" i="6"/>
  <c r="I25" i="6"/>
  <c r="O25" i="6" s="1"/>
  <c r="J25" i="6"/>
  <c r="Y25" i="13" s="1"/>
  <c r="AE25" i="18" s="1"/>
  <c r="K25" i="6"/>
  <c r="Z25" i="13" s="1"/>
  <c r="AF25" i="18" s="1"/>
  <c r="G26" i="6"/>
  <c r="H26" i="6"/>
  <c r="I26" i="6"/>
  <c r="J26" i="6"/>
  <c r="G27" i="6"/>
  <c r="H27" i="6"/>
  <c r="I27" i="6"/>
  <c r="J27" i="6"/>
  <c r="K27" i="6"/>
  <c r="G28" i="6"/>
  <c r="H28" i="6"/>
  <c r="I28" i="6"/>
  <c r="X28" i="13" s="1"/>
  <c r="AD28" i="18" s="1"/>
  <c r="J28" i="6"/>
  <c r="Y28" i="13" s="1"/>
  <c r="AE28" i="18" s="1"/>
  <c r="K28" i="6"/>
  <c r="G29" i="6"/>
  <c r="H29" i="6"/>
  <c r="I29" i="6"/>
  <c r="J29" i="6"/>
  <c r="K29" i="6"/>
  <c r="Z29" i="13"/>
  <c r="AF29" i="18" s="1"/>
  <c r="G30" i="6"/>
  <c r="H30" i="6"/>
  <c r="I30" i="6"/>
  <c r="J30" i="6"/>
  <c r="G31" i="6"/>
  <c r="H31" i="6"/>
  <c r="I31" i="6"/>
  <c r="X31" i="13" s="1"/>
  <c r="AD31" i="18" s="1"/>
  <c r="J31" i="6"/>
  <c r="K31" i="6"/>
  <c r="Z31" i="13" s="1"/>
  <c r="AF31" i="18" s="1"/>
  <c r="G32" i="6"/>
  <c r="H32" i="6"/>
  <c r="W32" i="13" s="1"/>
  <c r="AC32" i="18" s="1"/>
  <c r="I32" i="6"/>
  <c r="J32" i="6"/>
  <c r="K32" i="6"/>
  <c r="G33" i="6"/>
  <c r="H33" i="6"/>
  <c r="I33" i="6"/>
  <c r="J33" i="6"/>
  <c r="K33" i="6"/>
  <c r="G34" i="6"/>
  <c r="H34" i="6"/>
  <c r="I34" i="6"/>
  <c r="J34" i="6"/>
  <c r="G35" i="6"/>
  <c r="H35" i="6"/>
  <c r="I35" i="6"/>
  <c r="J35" i="6"/>
  <c r="K35" i="6"/>
  <c r="Z35" i="13" s="1"/>
  <c r="AF35" i="18" s="1"/>
  <c r="G36" i="6"/>
  <c r="H36" i="6"/>
  <c r="W36" i="13" s="1"/>
  <c r="AC36" i="18" s="1"/>
  <c r="I36" i="6"/>
  <c r="J36" i="6"/>
  <c r="K36" i="6"/>
  <c r="O36" i="6" s="1"/>
  <c r="G37" i="6"/>
  <c r="H37" i="6"/>
  <c r="I37" i="6"/>
  <c r="J37" i="6"/>
  <c r="K37" i="6"/>
  <c r="Z37" i="13" s="1"/>
  <c r="AF37" i="18" s="1"/>
  <c r="G38" i="6"/>
  <c r="H38" i="6"/>
  <c r="I38" i="6"/>
  <c r="J38" i="6"/>
  <c r="G39" i="6"/>
  <c r="V39" i="13" s="1"/>
  <c r="AB39" i="18" s="1"/>
  <c r="H39" i="6"/>
  <c r="W39" i="13" s="1"/>
  <c r="AC39" i="18" s="1"/>
  <c r="I39" i="6"/>
  <c r="X39" i="13" s="1"/>
  <c r="AD39" i="18" s="1"/>
  <c r="J39" i="6"/>
  <c r="K39" i="6"/>
  <c r="G40" i="6"/>
  <c r="H40" i="6"/>
  <c r="I40" i="6"/>
  <c r="X40" i="13" s="1"/>
  <c r="AD40" i="18" s="1"/>
  <c r="J40" i="6"/>
  <c r="K40" i="6"/>
  <c r="Z40" i="13" s="1"/>
  <c r="AF40" i="18" s="1"/>
  <c r="G41" i="6"/>
  <c r="H41" i="6"/>
  <c r="W41" i="13" s="1"/>
  <c r="AC41" i="18" s="1"/>
  <c r="I41" i="6"/>
  <c r="O41" i="6" s="1"/>
  <c r="J41" i="6"/>
  <c r="P41" i="6" s="1"/>
  <c r="K41" i="6"/>
  <c r="Z41" i="13" s="1"/>
  <c r="AF41" i="18" s="1"/>
  <c r="G42" i="6"/>
  <c r="H42" i="6"/>
  <c r="W42" i="13" s="1"/>
  <c r="I42" i="6"/>
  <c r="J42" i="6"/>
  <c r="G43" i="6"/>
  <c r="H43" i="6"/>
  <c r="I43" i="6"/>
  <c r="X43" i="13" s="1"/>
  <c r="AD43" i="18" s="1"/>
  <c r="J43" i="6"/>
  <c r="K43" i="6"/>
  <c r="Z43" i="13" s="1"/>
  <c r="AF43" i="18"/>
  <c r="G44" i="6"/>
  <c r="V44" i="13" s="1"/>
  <c r="H44" i="6"/>
  <c r="I44" i="6"/>
  <c r="X44" i="13" s="1"/>
  <c r="AD44" i="18" s="1"/>
  <c r="J44" i="6"/>
  <c r="K44" i="6"/>
  <c r="G45" i="6"/>
  <c r="H45" i="6"/>
  <c r="I45" i="6"/>
  <c r="X45" i="13" s="1"/>
  <c r="AD45" i="18" s="1"/>
  <c r="J45" i="6"/>
  <c r="K45" i="6"/>
  <c r="G46" i="6"/>
  <c r="H46" i="6"/>
  <c r="I46" i="6"/>
  <c r="J46" i="6"/>
  <c r="G47" i="6"/>
  <c r="H47" i="6"/>
  <c r="I47" i="6"/>
  <c r="J47" i="6"/>
  <c r="K47" i="6"/>
  <c r="Z47" i="13" s="1"/>
  <c r="AF47" i="18" s="1"/>
  <c r="G48" i="6"/>
  <c r="H48" i="6"/>
  <c r="W48" i="13" s="1"/>
  <c r="AC48" i="18" s="1"/>
  <c r="I48" i="6"/>
  <c r="X48" i="13" s="1"/>
  <c r="AD48" i="18" s="1"/>
  <c r="J48" i="6"/>
  <c r="K48" i="6"/>
  <c r="G49" i="6"/>
  <c r="H49" i="6"/>
  <c r="I49" i="6"/>
  <c r="J49" i="6"/>
  <c r="K49" i="6"/>
  <c r="Z49" i="13" s="1"/>
  <c r="AF49" i="18" s="1"/>
  <c r="G50" i="6"/>
  <c r="H50" i="6"/>
  <c r="I50" i="6"/>
  <c r="J50" i="6"/>
  <c r="Y50" i="13" s="1"/>
  <c r="AE50" i="18" s="1"/>
  <c r="G51" i="6"/>
  <c r="H51" i="6"/>
  <c r="I51" i="6"/>
  <c r="O51" i="6" s="1"/>
  <c r="J51" i="6"/>
  <c r="K51" i="6"/>
  <c r="Z51" i="13" s="1"/>
  <c r="AF51" i="18" s="1"/>
  <c r="G52" i="6"/>
  <c r="H52" i="6"/>
  <c r="I52" i="6"/>
  <c r="J52" i="6"/>
  <c r="K52" i="6"/>
  <c r="G53" i="6"/>
  <c r="H53" i="6"/>
  <c r="I53" i="6"/>
  <c r="J53" i="6"/>
  <c r="K53" i="6"/>
  <c r="G54" i="6"/>
  <c r="H54" i="6"/>
  <c r="I54" i="6"/>
  <c r="J54" i="6"/>
  <c r="Y54" i="13" s="1"/>
  <c r="G55" i="6"/>
  <c r="H55" i="6"/>
  <c r="I55" i="6"/>
  <c r="X55" i="13" s="1"/>
  <c r="AD55" i="18" s="1"/>
  <c r="J55" i="6"/>
  <c r="Y55" i="13" s="1"/>
  <c r="AE55" i="18" s="1"/>
  <c r="K55" i="6"/>
  <c r="N55" i="6" s="1"/>
  <c r="G56" i="6"/>
  <c r="H56" i="6"/>
  <c r="I56" i="6"/>
  <c r="J56" i="6"/>
  <c r="Y56" i="13" s="1"/>
  <c r="AE56" i="18" s="1"/>
  <c r="K56" i="6"/>
  <c r="G57" i="6"/>
  <c r="H57" i="6"/>
  <c r="I57" i="6"/>
  <c r="J57" i="6"/>
  <c r="K57" i="6"/>
  <c r="Z57" i="13" s="1"/>
  <c r="AF57" i="18" s="1"/>
  <c r="G58" i="6"/>
  <c r="V58" i="13" s="1"/>
  <c r="AB58" i="18" s="1"/>
  <c r="H58" i="6"/>
  <c r="I58" i="6"/>
  <c r="J58" i="6"/>
  <c r="G59" i="6"/>
  <c r="H59" i="6"/>
  <c r="I59" i="6"/>
  <c r="J59" i="6"/>
  <c r="K59" i="6"/>
  <c r="Z59" i="13" s="1"/>
  <c r="AF59" i="18" s="1"/>
  <c r="G60" i="6"/>
  <c r="H60" i="6"/>
  <c r="I60" i="6"/>
  <c r="X60" i="13" s="1"/>
  <c r="AD60" i="18" s="1"/>
  <c r="J60" i="6"/>
  <c r="K60" i="6"/>
  <c r="G61" i="6"/>
  <c r="H61" i="6"/>
  <c r="I61" i="6"/>
  <c r="J61" i="6"/>
  <c r="K61" i="6"/>
  <c r="Z61" i="13"/>
  <c r="AF61" i="18" s="1"/>
  <c r="G62" i="6"/>
  <c r="H62" i="6"/>
  <c r="I62" i="6"/>
  <c r="J62" i="6"/>
  <c r="G63" i="6"/>
  <c r="H63" i="6"/>
  <c r="W63" i="13" s="1"/>
  <c r="AC63" i="18" s="1"/>
  <c r="I63" i="6"/>
  <c r="X63" i="13" s="1"/>
  <c r="AD63" i="18" s="1"/>
  <c r="J63" i="6"/>
  <c r="K63" i="6"/>
  <c r="G64" i="6"/>
  <c r="H64" i="6"/>
  <c r="N64" i="6" s="1"/>
  <c r="I64" i="6"/>
  <c r="J64" i="6"/>
  <c r="K64" i="6"/>
  <c r="Z64" i="13" s="1"/>
  <c r="AF64" i="18" s="1"/>
  <c r="G65" i="6"/>
  <c r="V65" i="13" s="1"/>
  <c r="AB65" i="18" s="1"/>
  <c r="H65" i="6"/>
  <c r="W65" i="13" s="1"/>
  <c r="I65" i="6"/>
  <c r="J65" i="6"/>
  <c r="K65" i="6"/>
  <c r="G66" i="6"/>
  <c r="H66" i="6"/>
  <c r="I66" i="6"/>
  <c r="X66" i="13" s="1"/>
  <c r="AD66" i="18" s="1"/>
  <c r="J66" i="6"/>
  <c r="Y66" i="13" s="1"/>
  <c r="AE66" i="18" s="1"/>
  <c r="G67" i="6"/>
  <c r="V67" i="13" s="1"/>
  <c r="AB67" i="18" s="1"/>
  <c r="H67" i="6"/>
  <c r="I67" i="6"/>
  <c r="J67" i="6"/>
  <c r="Y67" i="13" s="1"/>
  <c r="AE67" i="18" s="1"/>
  <c r="K67" i="6"/>
  <c r="G68" i="6"/>
  <c r="H68" i="6"/>
  <c r="I68" i="6"/>
  <c r="J68" i="6"/>
  <c r="K68" i="6"/>
  <c r="Z68" i="13" s="1"/>
  <c r="AF68" i="18" s="1"/>
  <c r="G69" i="6"/>
  <c r="H69" i="6"/>
  <c r="I69" i="6"/>
  <c r="J69" i="6"/>
  <c r="K69" i="6"/>
  <c r="G70" i="6"/>
  <c r="H70" i="6"/>
  <c r="W70" i="13" s="1"/>
  <c r="AC70" i="18" s="1"/>
  <c r="I70" i="6"/>
  <c r="J70" i="6"/>
  <c r="Y70" i="13" s="1"/>
  <c r="AE70" i="18" s="1"/>
  <c r="G71" i="6"/>
  <c r="H71" i="6"/>
  <c r="I71" i="6"/>
  <c r="X71" i="13" s="1"/>
  <c r="AD71" i="18" s="1"/>
  <c r="J71" i="6"/>
  <c r="K71" i="6"/>
  <c r="G72" i="6"/>
  <c r="V72" i="13" s="1"/>
  <c r="AB72" i="18" s="1"/>
  <c r="H72" i="6"/>
  <c r="I72" i="6"/>
  <c r="J72" i="6"/>
  <c r="K72" i="6"/>
  <c r="Z72" i="13" s="1"/>
  <c r="AF72" i="18" s="1"/>
  <c r="G73" i="6"/>
  <c r="H73" i="6"/>
  <c r="I73" i="6"/>
  <c r="J73" i="6"/>
  <c r="Y73" i="13" s="1"/>
  <c r="AE73" i="18" s="1"/>
  <c r="K73" i="6"/>
  <c r="O73" i="6" s="1"/>
  <c r="G74" i="6"/>
  <c r="H74" i="6"/>
  <c r="I74" i="6"/>
  <c r="J74" i="6"/>
  <c r="G75" i="6"/>
  <c r="H75" i="6"/>
  <c r="N75" i="6" s="1"/>
  <c r="I75" i="6"/>
  <c r="X75" i="13" s="1"/>
  <c r="AD75" i="18" s="1"/>
  <c r="J75" i="6"/>
  <c r="K75" i="6"/>
  <c r="Z75" i="13" s="1"/>
  <c r="AF75" i="18" s="1"/>
  <c r="G76" i="6"/>
  <c r="V76" i="13" s="1"/>
  <c r="AB76" i="18" s="1"/>
  <c r="I76" i="6"/>
  <c r="J76" i="6"/>
  <c r="K76" i="6"/>
  <c r="G77" i="6"/>
  <c r="H77" i="6"/>
  <c r="J77" i="6"/>
  <c r="K77" i="6"/>
  <c r="Z77" i="13" s="1"/>
  <c r="AF77" i="18" s="1"/>
  <c r="G78" i="6"/>
  <c r="V78" i="13" s="1"/>
  <c r="H78" i="6"/>
  <c r="I78" i="6"/>
  <c r="J78" i="6"/>
  <c r="Y78" i="13" s="1"/>
  <c r="AE78" i="18" s="1"/>
  <c r="K78" i="6"/>
  <c r="G79" i="6"/>
  <c r="H79" i="6"/>
  <c r="W79" i="13" s="1"/>
  <c r="AC79" i="18" s="1"/>
  <c r="I79" i="6"/>
  <c r="X79" i="13" s="1"/>
  <c r="AD79" i="18" s="1"/>
  <c r="K79" i="6"/>
  <c r="Z79" i="13" s="1"/>
  <c r="AF79" i="18" s="1"/>
  <c r="G80" i="6"/>
  <c r="I80" i="6"/>
  <c r="J80" i="6"/>
  <c r="K80" i="6"/>
  <c r="Z80" i="13" s="1"/>
  <c r="AF80" i="18" s="1"/>
  <c r="G81" i="6"/>
  <c r="H81" i="6"/>
  <c r="J81" i="6"/>
  <c r="Y81" i="13" s="1"/>
  <c r="K81" i="6"/>
  <c r="G82" i="6"/>
  <c r="H82" i="6"/>
  <c r="I82" i="6"/>
  <c r="J82" i="6"/>
  <c r="K82" i="6"/>
  <c r="Z82" i="13" s="1"/>
  <c r="AF82" i="18" s="1"/>
  <c r="G83" i="6"/>
  <c r="H83" i="6"/>
  <c r="I83" i="6"/>
  <c r="K83" i="6"/>
  <c r="Z83" i="13" s="1"/>
  <c r="AF83" i="18" s="1"/>
  <c r="G84" i="6"/>
  <c r="V84" i="13" s="1"/>
  <c r="AB84" i="18" s="1"/>
  <c r="I84" i="6"/>
  <c r="J84" i="6"/>
  <c r="K84" i="6"/>
  <c r="Z84" i="13" s="1"/>
  <c r="AF84" i="18" s="1"/>
  <c r="G85" i="6"/>
  <c r="H85" i="6"/>
  <c r="J85" i="6"/>
  <c r="K85" i="6"/>
  <c r="G86" i="6"/>
  <c r="H86" i="6"/>
  <c r="I86" i="6"/>
  <c r="X86" i="13" s="1"/>
  <c r="AD86" i="18" s="1"/>
  <c r="J86" i="6"/>
  <c r="Y86" i="13" s="1"/>
  <c r="AE86" i="18" s="1"/>
  <c r="K86" i="6"/>
  <c r="Z86" i="13" s="1"/>
  <c r="AF86" i="18" s="1"/>
  <c r="G87" i="6"/>
  <c r="H87" i="6"/>
  <c r="N87" i="6" s="1"/>
  <c r="I87" i="6"/>
  <c r="O87" i="6" s="1"/>
  <c r="K87" i="6"/>
  <c r="Z87" i="13" s="1"/>
  <c r="AF87" i="18" s="1"/>
  <c r="G88" i="6"/>
  <c r="I88" i="6"/>
  <c r="J88" i="6"/>
  <c r="K88" i="6"/>
  <c r="G89" i="6"/>
  <c r="H89" i="6"/>
  <c r="J89" i="6"/>
  <c r="K89" i="6"/>
  <c r="G90" i="6"/>
  <c r="H90" i="6"/>
  <c r="I90" i="6"/>
  <c r="J90" i="6"/>
  <c r="K90" i="6"/>
  <c r="Z90" i="13"/>
  <c r="AF90" i="18" s="1"/>
  <c r="G91" i="6"/>
  <c r="H91" i="6"/>
  <c r="W91" i="13" s="1"/>
  <c r="AC91" i="18" s="1"/>
  <c r="I91" i="6"/>
  <c r="X91" i="13" s="1"/>
  <c r="AD91" i="18" s="1"/>
  <c r="K91" i="6"/>
  <c r="G92" i="6"/>
  <c r="I92" i="6"/>
  <c r="J92" i="6"/>
  <c r="Y92" i="13" s="1"/>
  <c r="AE92" i="18" s="1"/>
  <c r="K92" i="6"/>
  <c r="G93" i="6"/>
  <c r="H93" i="6"/>
  <c r="J93" i="6"/>
  <c r="Y93" i="13" s="1"/>
  <c r="AE93" i="18" s="1"/>
  <c r="K93" i="6"/>
  <c r="Z93" i="13" s="1"/>
  <c r="AF93" i="18" s="1"/>
  <c r="G94" i="6"/>
  <c r="V94" i="13" s="1"/>
  <c r="AB94" i="18" s="1"/>
  <c r="H94" i="6"/>
  <c r="I94" i="6"/>
  <c r="J94" i="6"/>
  <c r="K94" i="6"/>
  <c r="G95" i="6"/>
  <c r="H95" i="6"/>
  <c r="K95" i="6"/>
  <c r="G96" i="6"/>
  <c r="H96" i="6"/>
  <c r="I96" i="6"/>
  <c r="J96" i="6"/>
  <c r="K96" i="6"/>
  <c r="G97" i="6"/>
  <c r="I97" i="6"/>
  <c r="J97" i="6"/>
  <c r="Y97" i="13" s="1"/>
  <c r="K97" i="6"/>
  <c r="G98" i="6"/>
  <c r="H98" i="6"/>
  <c r="I98" i="6"/>
  <c r="J98" i="6"/>
  <c r="K98" i="6"/>
  <c r="G99" i="6"/>
  <c r="H99" i="6"/>
  <c r="K99" i="6"/>
  <c r="Z99" i="13" s="1"/>
  <c r="AF99" i="18" s="1"/>
  <c r="G100" i="6"/>
  <c r="H100" i="6"/>
  <c r="I100" i="6"/>
  <c r="J100" i="6"/>
  <c r="K100" i="6"/>
  <c r="Z100" i="13" s="1"/>
  <c r="AF100" i="18" s="1"/>
  <c r="G101" i="6"/>
  <c r="I101" i="6"/>
  <c r="J101" i="6"/>
  <c r="K101" i="6"/>
  <c r="Z101" i="13" s="1"/>
  <c r="AF101" i="18" s="1"/>
  <c r="G102" i="6"/>
  <c r="H102" i="6"/>
  <c r="I102" i="6"/>
  <c r="J102" i="6"/>
  <c r="K102" i="6"/>
  <c r="H103" i="6"/>
  <c r="K103" i="6"/>
  <c r="H104" i="6"/>
  <c r="I104" i="6"/>
  <c r="J104" i="6"/>
  <c r="Y104" i="13" s="1"/>
  <c r="K104" i="6"/>
  <c r="Z104" i="13" s="1"/>
  <c r="AF104" i="18" s="1"/>
  <c r="I4" i="6"/>
  <c r="J4" i="6"/>
  <c r="K4" i="6"/>
  <c r="G4" i="6"/>
  <c r="G5" i="5"/>
  <c r="H5" i="5"/>
  <c r="R5" i="13" s="1"/>
  <c r="X5" i="18" s="1"/>
  <c r="I5" i="5"/>
  <c r="J5" i="5"/>
  <c r="T5" i="13" s="1"/>
  <c r="Z5" i="18" s="1"/>
  <c r="G6" i="5"/>
  <c r="H6" i="5"/>
  <c r="R6" i="13" s="1"/>
  <c r="X6" i="18" s="1"/>
  <c r="I6" i="5"/>
  <c r="J6" i="5"/>
  <c r="K6" i="5"/>
  <c r="U6" i="13" s="1"/>
  <c r="AA6" i="18" s="1"/>
  <c r="G7" i="5"/>
  <c r="H7" i="5"/>
  <c r="I7" i="5"/>
  <c r="J7" i="5"/>
  <c r="K7" i="5"/>
  <c r="G8" i="5"/>
  <c r="H8" i="5"/>
  <c r="I8" i="5"/>
  <c r="J8" i="5"/>
  <c r="K8" i="5"/>
  <c r="G9" i="5"/>
  <c r="H9" i="5"/>
  <c r="I9" i="5"/>
  <c r="J9" i="5"/>
  <c r="G10" i="5"/>
  <c r="H10" i="5"/>
  <c r="I10" i="5"/>
  <c r="S10" i="13" s="1"/>
  <c r="Y10" i="18" s="1"/>
  <c r="J10" i="5"/>
  <c r="K10" i="5"/>
  <c r="U10" i="13" s="1"/>
  <c r="AA10" i="18" s="1"/>
  <c r="G11" i="5"/>
  <c r="H11" i="5"/>
  <c r="I11" i="5"/>
  <c r="J11" i="5"/>
  <c r="T11" i="13" s="1"/>
  <c r="Z11" i="18" s="1"/>
  <c r="K11" i="5"/>
  <c r="U11" i="13" s="1"/>
  <c r="AA11" i="18" s="1"/>
  <c r="G12" i="5"/>
  <c r="Q12" i="13" s="1"/>
  <c r="W12" i="18" s="1"/>
  <c r="H12" i="5"/>
  <c r="R12" i="13" s="1"/>
  <c r="X12" i="18" s="1"/>
  <c r="I12" i="5"/>
  <c r="J12" i="5"/>
  <c r="K12" i="5"/>
  <c r="G13" i="5"/>
  <c r="H13" i="5"/>
  <c r="R13" i="13" s="1"/>
  <c r="X13" i="18" s="1"/>
  <c r="I13" i="5"/>
  <c r="J13" i="5"/>
  <c r="G14" i="5"/>
  <c r="H14" i="5"/>
  <c r="I14" i="5"/>
  <c r="J14" i="5"/>
  <c r="K14" i="5"/>
  <c r="U14" i="13" s="1"/>
  <c r="AA14" i="18" s="1"/>
  <c r="G15" i="5"/>
  <c r="H15" i="5"/>
  <c r="I15" i="5"/>
  <c r="J15" i="5"/>
  <c r="K15" i="5"/>
  <c r="G16" i="5"/>
  <c r="H16" i="5"/>
  <c r="I16" i="5"/>
  <c r="J16" i="5"/>
  <c r="T16" i="13" s="1"/>
  <c r="Z16" i="18" s="1"/>
  <c r="K16" i="5"/>
  <c r="G17" i="5"/>
  <c r="Q17" i="13" s="1"/>
  <c r="W17" i="18" s="1"/>
  <c r="H17" i="5"/>
  <c r="I17" i="5"/>
  <c r="J17" i="5"/>
  <c r="G18" i="5"/>
  <c r="H18" i="5"/>
  <c r="I18" i="5"/>
  <c r="J18" i="5"/>
  <c r="K18" i="5"/>
  <c r="U18" i="13" s="1"/>
  <c r="AA18" i="18" s="1"/>
  <c r="G19" i="5"/>
  <c r="H19" i="5"/>
  <c r="I19" i="5"/>
  <c r="J19" i="5"/>
  <c r="K19" i="5"/>
  <c r="U19" i="13" s="1"/>
  <c r="AA19" i="18" s="1"/>
  <c r="G20" i="5"/>
  <c r="H20" i="5"/>
  <c r="R20" i="13" s="1"/>
  <c r="X20" i="18" s="1"/>
  <c r="I20" i="5"/>
  <c r="S20" i="13" s="1"/>
  <c r="Y20" i="18" s="1"/>
  <c r="J20" i="5"/>
  <c r="K20" i="5"/>
  <c r="G21" i="5"/>
  <c r="H21" i="5"/>
  <c r="I21" i="5"/>
  <c r="J21" i="5"/>
  <c r="G22" i="5"/>
  <c r="H22" i="5"/>
  <c r="I22" i="5"/>
  <c r="J22" i="5"/>
  <c r="K22" i="5"/>
  <c r="U22" i="13" s="1"/>
  <c r="AA22" i="18" s="1"/>
  <c r="G23" i="5"/>
  <c r="H23" i="5"/>
  <c r="I23" i="5"/>
  <c r="J23" i="5"/>
  <c r="K23" i="5"/>
  <c r="U23" i="13" s="1"/>
  <c r="AA23" i="18" s="1"/>
  <c r="G24" i="5"/>
  <c r="H24" i="5"/>
  <c r="R24" i="13" s="1"/>
  <c r="X24" i="18" s="1"/>
  <c r="I24" i="5"/>
  <c r="J24" i="5"/>
  <c r="K24" i="5"/>
  <c r="G25" i="5"/>
  <c r="H25" i="5"/>
  <c r="I25" i="5"/>
  <c r="J25" i="5"/>
  <c r="T25" i="13" s="1"/>
  <c r="Z25" i="18" s="1"/>
  <c r="G26" i="5"/>
  <c r="H26" i="5"/>
  <c r="I26" i="5"/>
  <c r="J26" i="5"/>
  <c r="K26" i="5"/>
  <c r="U26" i="13" s="1"/>
  <c r="AA26" i="18" s="1"/>
  <c r="G27" i="5"/>
  <c r="H27" i="5"/>
  <c r="I27" i="5"/>
  <c r="J27" i="5"/>
  <c r="K27" i="5"/>
  <c r="U27" i="13" s="1"/>
  <c r="AA27" i="18" s="1"/>
  <c r="G28" i="5"/>
  <c r="H28" i="5"/>
  <c r="I28" i="5"/>
  <c r="J28" i="5"/>
  <c r="K28" i="5"/>
  <c r="U28" i="13" s="1"/>
  <c r="AA28" i="18" s="1"/>
  <c r="G29" i="5"/>
  <c r="H29" i="5"/>
  <c r="I29" i="5"/>
  <c r="S29" i="13" s="1"/>
  <c r="Y29" i="18" s="1"/>
  <c r="J29" i="5"/>
  <c r="G30" i="5"/>
  <c r="H30" i="5"/>
  <c r="R30" i="13" s="1"/>
  <c r="X30" i="18" s="1"/>
  <c r="I30" i="5"/>
  <c r="J30" i="5"/>
  <c r="K30" i="5"/>
  <c r="G31" i="5"/>
  <c r="H31" i="5"/>
  <c r="I31" i="5"/>
  <c r="J31" i="5"/>
  <c r="T31" i="13" s="1"/>
  <c r="Z31" i="18" s="1"/>
  <c r="K31" i="5"/>
  <c r="G32" i="5"/>
  <c r="H32" i="5"/>
  <c r="I32" i="5"/>
  <c r="J32" i="5"/>
  <c r="T32" i="13" s="1"/>
  <c r="Z32" i="18" s="1"/>
  <c r="K32" i="5"/>
  <c r="U32" i="13" s="1"/>
  <c r="AA32" i="18" s="1"/>
  <c r="G33" i="5"/>
  <c r="H33" i="5"/>
  <c r="I33" i="5"/>
  <c r="J33" i="5"/>
  <c r="G34" i="5"/>
  <c r="H34" i="5"/>
  <c r="I34" i="5"/>
  <c r="J34" i="5"/>
  <c r="K34" i="5"/>
  <c r="U34" i="13" s="1"/>
  <c r="AA34" i="18" s="1"/>
  <c r="G35" i="5"/>
  <c r="H35" i="5"/>
  <c r="R35" i="13" s="1"/>
  <c r="X35" i="18" s="1"/>
  <c r="I35" i="5"/>
  <c r="S35" i="13" s="1"/>
  <c r="Y35" i="18" s="1"/>
  <c r="J35" i="5"/>
  <c r="K35" i="5"/>
  <c r="G36" i="5"/>
  <c r="H36" i="5"/>
  <c r="I36" i="5"/>
  <c r="J36" i="5"/>
  <c r="K36" i="5"/>
  <c r="U36" i="13" s="1"/>
  <c r="AA36" i="18" s="1"/>
  <c r="G37" i="5"/>
  <c r="H37" i="5"/>
  <c r="I37" i="5"/>
  <c r="S37" i="13" s="1"/>
  <c r="Y37" i="18" s="1"/>
  <c r="J37" i="5"/>
  <c r="G38" i="5"/>
  <c r="H38" i="5"/>
  <c r="I38" i="5"/>
  <c r="J38" i="5"/>
  <c r="K38" i="5"/>
  <c r="U38" i="13" s="1"/>
  <c r="AA38" i="18" s="1"/>
  <c r="G39" i="5"/>
  <c r="H39" i="5"/>
  <c r="R39" i="13" s="1"/>
  <c r="X39" i="18" s="1"/>
  <c r="I39" i="5"/>
  <c r="J39" i="5"/>
  <c r="T39" i="13" s="1"/>
  <c r="Z39" i="18" s="1"/>
  <c r="K39" i="5"/>
  <c r="G40" i="5"/>
  <c r="Q40" i="13" s="1"/>
  <c r="W40" i="18" s="1"/>
  <c r="H40" i="5"/>
  <c r="I40" i="5"/>
  <c r="J40" i="5"/>
  <c r="T40" i="13" s="1"/>
  <c r="Z40" i="18" s="1"/>
  <c r="K40" i="5"/>
  <c r="G41" i="5"/>
  <c r="H41" i="5"/>
  <c r="I41" i="5"/>
  <c r="J41" i="5"/>
  <c r="T41" i="13" s="1"/>
  <c r="Z41" i="18" s="1"/>
  <c r="G42" i="5"/>
  <c r="H42" i="5"/>
  <c r="I42" i="5"/>
  <c r="J42" i="5"/>
  <c r="K42" i="5"/>
  <c r="G43" i="5"/>
  <c r="H43" i="5"/>
  <c r="I43" i="5"/>
  <c r="J43" i="5"/>
  <c r="K43" i="5"/>
  <c r="U43" i="13" s="1"/>
  <c r="AA43" i="18" s="1"/>
  <c r="G44" i="5"/>
  <c r="H44" i="5"/>
  <c r="I44" i="5"/>
  <c r="J44" i="5"/>
  <c r="K44" i="5"/>
  <c r="G45" i="5"/>
  <c r="H45" i="5"/>
  <c r="I45" i="5"/>
  <c r="S45" i="13" s="1"/>
  <c r="Y45" i="18" s="1"/>
  <c r="J45" i="5"/>
  <c r="G46" i="5"/>
  <c r="H46" i="5"/>
  <c r="I46" i="5"/>
  <c r="J46" i="5"/>
  <c r="K46" i="5"/>
  <c r="G47" i="5"/>
  <c r="H47" i="5"/>
  <c r="I47" i="5"/>
  <c r="J47" i="5"/>
  <c r="K47" i="5"/>
  <c r="G48" i="5"/>
  <c r="H48" i="5"/>
  <c r="I48" i="5"/>
  <c r="J48" i="5"/>
  <c r="P48" i="5" s="1"/>
  <c r="K48" i="5"/>
  <c r="G49" i="5"/>
  <c r="H49" i="5"/>
  <c r="I49" i="5"/>
  <c r="J49" i="5"/>
  <c r="G50" i="5"/>
  <c r="H50" i="5"/>
  <c r="I50" i="5"/>
  <c r="J50" i="5"/>
  <c r="K50" i="5"/>
  <c r="U50" i="13" s="1"/>
  <c r="AA50" i="18" s="1"/>
  <c r="G51" i="5"/>
  <c r="H51" i="5"/>
  <c r="I51" i="5"/>
  <c r="J51" i="5"/>
  <c r="K51" i="5"/>
  <c r="U51" i="13" s="1"/>
  <c r="AA51" i="18" s="1"/>
  <c r="G52" i="5"/>
  <c r="Q52" i="13" s="1"/>
  <c r="W52" i="18" s="1"/>
  <c r="H52" i="5"/>
  <c r="I52" i="5"/>
  <c r="J52" i="5"/>
  <c r="T52" i="13" s="1"/>
  <c r="Z52" i="18" s="1"/>
  <c r="K52" i="5"/>
  <c r="G53" i="5"/>
  <c r="H53" i="5"/>
  <c r="I53" i="5"/>
  <c r="J53" i="5"/>
  <c r="G54" i="5"/>
  <c r="H54" i="5"/>
  <c r="I54" i="5"/>
  <c r="S54" i="13" s="1"/>
  <c r="Y54" i="18" s="1"/>
  <c r="J54" i="5"/>
  <c r="K54" i="5"/>
  <c r="G55" i="5"/>
  <c r="H55" i="5"/>
  <c r="I55" i="5"/>
  <c r="J55" i="5"/>
  <c r="K55" i="5"/>
  <c r="U55" i="13" s="1"/>
  <c r="AA55" i="18" s="1"/>
  <c r="G56" i="5"/>
  <c r="H56" i="5"/>
  <c r="I56" i="5"/>
  <c r="S56" i="13" s="1"/>
  <c r="Y56" i="18" s="1"/>
  <c r="J56" i="5"/>
  <c r="K56" i="5"/>
  <c r="G57" i="5"/>
  <c r="H57" i="5"/>
  <c r="I57" i="5"/>
  <c r="J57" i="5"/>
  <c r="T57" i="13" s="1"/>
  <c r="Z57" i="18" s="1"/>
  <c r="G58" i="5"/>
  <c r="H58" i="5"/>
  <c r="I58" i="5"/>
  <c r="J58" i="5"/>
  <c r="K58" i="5"/>
  <c r="G59" i="5"/>
  <c r="H59" i="5"/>
  <c r="I59" i="5"/>
  <c r="J59" i="5"/>
  <c r="K59" i="5"/>
  <c r="U59" i="13" s="1"/>
  <c r="AA59" i="18" s="1"/>
  <c r="G60" i="5"/>
  <c r="Q60" i="13" s="1"/>
  <c r="W60" i="18" s="1"/>
  <c r="H60" i="5"/>
  <c r="I60" i="5"/>
  <c r="J60" i="5"/>
  <c r="K60" i="5"/>
  <c r="G61" i="5"/>
  <c r="H61" i="5"/>
  <c r="I61" i="5"/>
  <c r="J61" i="5"/>
  <c r="T61" i="13" s="1"/>
  <c r="H62" i="5"/>
  <c r="I62" i="5"/>
  <c r="O62" i="5" s="1"/>
  <c r="J62" i="5"/>
  <c r="T62" i="13" s="1"/>
  <c r="Z62" i="18" s="1"/>
  <c r="K62" i="5"/>
  <c r="U62" i="13" s="1"/>
  <c r="AA62" i="18" s="1"/>
  <c r="G63" i="5"/>
  <c r="Q63" i="13" s="1"/>
  <c r="W63" i="18" s="1"/>
  <c r="H63" i="5"/>
  <c r="N63" i="5" s="1"/>
  <c r="I63" i="5"/>
  <c r="J63" i="5"/>
  <c r="K63" i="5"/>
  <c r="U63" i="13" s="1"/>
  <c r="AA63" i="18" s="1"/>
  <c r="G64" i="5"/>
  <c r="H64" i="5"/>
  <c r="I64" i="5"/>
  <c r="J64" i="5"/>
  <c r="T64" i="13" s="1"/>
  <c r="Z64" i="18" s="1"/>
  <c r="K64" i="5"/>
  <c r="G65" i="5"/>
  <c r="H65" i="5"/>
  <c r="I65" i="5"/>
  <c r="J65" i="5"/>
  <c r="T65" i="13" s="1"/>
  <c r="Z65" i="18" s="1"/>
  <c r="G66" i="5"/>
  <c r="H66" i="5"/>
  <c r="R66" i="13" s="1"/>
  <c r="X66" i="18" s="1"/>
  <c r="I66" i="5"/>
  <c r="S66" i="13" s="1"/>
  <c r="Y66" i="18" s="1"/>
  <c r="J66" i="5"/>
  <c r="K66" i="5"/>
  <c r="G67" i="5"/>
  <c r="H67" i="5"/>
  <c r="R67" i="13" s="1"/>
  <c r="X67" i="18" s="1"/>
  <c r="I67" i="5"/>
  <c r="J67" i="5"/>
  <c r="K67" i="5"/>
  <c r="G68" i="5"/>
  <c r="H68" i="5"/>
  <c r="R68" i="13" s="1"/>
  <c r="X68" i="18" s="1"/>
  <c r="I68" i="5"/>
  <c r="J68" i="5"/>
  <c r="K68" i="5"/>
  <c r="G69" i="5"/>
  <c r="H69" i="5"/>
  <c r="R69" i="13" s="1"/>
  <c r="X69" i="18" s="1"/>
  <c r="I69" i="5"/>
  <c r="J69" i="5"/>
  <c r="G70" i="5"/>
  <c r="H70" i="5"/>
  <c r="R70" i="13" s="1"/>
  <c r="X70" i="18" s="1"/>
  <c r="I70" i="5"/>
  <c r="S70" i="13" s="1"/>
  <c r="Y70" i="18" s="1"/>
  <c r="J70" i="5"/>
  <c r="K70" i="5"/>
  <c r="U70" i="13" s="1"/>
  <c r="AA70" i="18" s="1"/>
  <c r="G71" i="5"/>
  <c r="H71" i="5"/>
  <c r="R71" i="13" s="1"/>
  <c r="X71" i="18" s="1"/>
  <c r="I71" i="5"/>
  <c r="J71" i="5"/>
  <c r="K71" i="5"/>
  <c r="U71" i="13" s="1"/>
  <c r="AA71" i="18" s="1"/>
  <c r="G72" i="5"/>
  <c r="Q72" i="13" s="1"/>
  <c r="W72" i="18" s="1"/>
  <c r="H72" i="5"/>
  <c r="I72" i="5"/>
  <c r="J72" i="5"/>
  <c r="K72" i="5"/>
  <c r="U72" i="13" s="1"/>
  <c r="AA72" i="18" s="1"/>
  <c r="G73" i="5"/>
  <c r="H73" i="5"/>
  <c r="R73" i="13" s="1"/>
  <c r="X73" i="18" s="1"/>
  <c r="I73" i="5"/>
  <c r="J73" i="5"/>
  <c r="T73" i="13" s="1"/>
  <c r="Z73" i="18" s="1"/>
  <c r="G74" i="5"/>
  <c r="H74" i="5"/>
  <c r="I74" i="5"/>
  <c r="S74" i="13" s="1"/>
  <c r="Y74" i="18" s="1"/>
  <c r="J74" i="5"/>
  <c r="K74" i="5"/>
  <c r="G75" i="5"/>
  <c r="H75" i="5"/>
  <c r="N75" i="5" s="1"/>
  <c r="I75" i="5"/>
  <c r="J75" i="5"/>
  <c r="K75" i="5"/>
  <c r="U75" i="13" s="1"/>
  <c r="AA75" i="18" s="1"/>
  <c r="G76" i="5"/>
  <c r="H76" i="5"/>
  <c r="J76" i="5"/>
  <c r="K76" i="5"/>
  <c r="G77" i="5"/>
  <c r="H77" i="5"/>
  <c r="I77" i="5"/>
  <c r="J77" i="5"/>
  <c r="K77" i="5"/>
  <c r="G78" i="5"/>
  <c r="Q78" i="13" s="1"/>
  <c r="H78" i="5"/>
  <c r="I78" i="5"/>
  <c r="K78" i="5"/>
  <c r="G79" i="5"/>
  <c r="I79" i="5"/>
  <c r="J79" i="5"/>
  <c r="K79" i="5"/>
  <c r="U79" i="13" s="1"/>
  <c r="AA79" i="18"/>
  <c r="G80" i="5"/>
  <c r="H80" i="5"/>
  <c r="J80" i="5"/>
  <c r="K80" i="5"/>
  <c r="G81" i="5"/>
  <c r="H81" i="5"/>
  <c r="I81" i="5"/>
  <c r="S81" i="13" s="1"/>
  <c r="Y81" i="18" s="1"/>
  <c r="J81" i="5"/>
  <c r="K81" i="5"/>
  <c r="G82" i="5"/>
  <c r="H82" i="5"/>
  <c r="I82" i="5"/>
  <c r="K82" i="5"/>
  <c r="U82" i="13"/>
  <c r="AA82" i="18" s="1"/>
  <c r="G83" i="5"/>
  <c r="I83" i="5"/>
  <c r="J83" i="5"/>
  <c r="K83" i="5"/>
  <c r="U83" i="13" s="1"/>
  <c r="AA83" i="18" s="1"/>
  <c r="G84" i="5"/>
  <c r="H84" i="5"/>
  <c r="J84" i="5"/>
  <c r="K84" i="5"/>
  <c r="G85" i="5"/>
  <c r="H85" i="5"/>
  <c r="I85" i="5"/>
  <c r="J85" i="5"/>
  <c r="K85" i="5"/>
  <c r="G86" i="5"/>
  <c r="Q86" i="13" s="1"/>
  <c r="W86" i="18" s="1"/>
  <c r="H86" i="5"/>
  <c r="I86" i="5"/>
  <c r="K86" i="5"/>
  <c r="G87" i="5"/>
  <c r="I87" i="5"/>
  <c r="J87" i="5"/>
  <c r="K87" i="5"/>
  <c r="G88" i="5"/>
  <c r="Q88" i="13" s="1"/>
  <c r="W88" i="18" s="1"/>
  <c r="H88" i="5"/>
  <c r="J88" i="5"/>
  <c r="K88" i="5"/>
  <c r="U88" i="13" s="1"/>
  <c r="AA88" i="18" s="1"/>
  <c r="G89" i="5"/>
  <c r="H89" i="5"/>
  <c r="J89" i="5"/>
  <c r="T89" i="13" s="1"/>
  <c r="Z89" i="18" s="1"/>
  <c r="K89" i="5"/>
  <c r="G90" i="5"/>
  <c r="H90" i="5"/>
  <c r="I90" i="5"/>
  <c r="K90" i="5"/>
  <c r="U90" i="13" s="1"/>
  <c r="AA90" i="18" s="1"/>
  <c r="G91" i="5"/>
  <c r="I91" i="5"/>
  <c r="J91" i="5"/>
  <c r="K91" i="5"/>
  <c r="U91" i="13"/>
  <c r="AA91" i="18" s="1"/>
  <c r="G92" i="5"/>
  <c r="H92" i="5"/>
  <c r="J92" i="5"/>
  <c r="K92" i="5"/>
  <c r="U92" i="13" s="1"/>
  <c r="AA92" i="18" s="1"/>
  <c r="G93" i="5"/>
  <c r="H93" i="5"/>
  <c r="R93" i="13" s="1"/>
  <c r="X93" i="18" s="1"/>
  <c r="I93" i="5"/>
  <c r="S93" i="13" s="1"/>
  <c r="Y93" i="18" s="1"/>
  <c r="J93" i="5"/>
  <c r="K93" i="5"/>
  <c r="G94" i="5"/>
  <c r="H94" i="5"/>
  <c r="I94" i="5"/>
  <c r="K94" i="5"/>
  <c r="G95" i="5"/>
  <c r="H95" i="5"/>
  <c r="I95" i="5"/>
  <c r="J95" i="5"/>
  <c r="T95" i="13" s="1"/>
  <c r="Z95" i="18" s="1"/>
  <c r="K95" i="5"/>
  <c r="U95" i="13" s="1"/>
  <c r="AA95" i="18" s="1"/>
  <c r="G96" i="5"/>
  <c r="J96" i="5"/>
  <c r="T96" i="13" s="1"/>
  <c r="K96" i="5"/>
  <c r="G97" i="5"/>
  <c r="H97" i="5"/>
  <c r="I97" i="5"/>
  <c r="O97" i="5" s="1"/>
  <c r="J97" i="5"/>
  <c r="K97" i="5"/>
  <c r="U97" i="13" s="1"/>
  <c r="AA97" i="18" s="1"/>
  <c r="G98" i="5"/>
  <c r="Q98" i="13" s="1"/>
  <c r="H98" i="5"/>
  <c r="N98" i="5" s="1"/>
  <c r="I98" i="5"/>
  <c r="K98" i="5"/>
  <c r="U98" i="13" s="1"/>
  <c r="AA98" i="18" s="1"/>
  <c r="G99" i="5"/>
  <c r="H99" i="5"/>
  <c r="N99" i="5" s="1"/>
  <c r="I99" i="5"/>
  <c r="J99" i="5"/>
  <c r="T99" i="13" s="1"/>
  <c r="K99" i="5"/>
  <c r="U99" i="13" s="1"/>
  <c r="AA99" i="18" s="1"/>
  <c r="G100" i="5"/>
  <c r="J100" i="5"/>
  <c r="T100" i="13" s="1"/>
  <c r="K100" i="5"/>
  <c r="U100" i="13" s="1"/>
  <c r="AA100" i="18" s="1"/>
  <c r="G101" i="5"/>
  <c r="H101" i="5"/>
  <c r="R101" i="13" s="1"/>
  <c r="X101" i="18" s="1"/>
  <c r="I101" i="5"/>
  <c r="J101" i="5"/>
  <c r="K101" i="5"/>
  <c r="G102" i="5"/>
  <c r="H102" i="5"/>
  <c r="I102" i="5"/>
  <c r="K102" i="5"/>
  <c r="G103" i="5"/>
  <c r="Q103" i="13" s="1"/>
  <c r="W103" i="18" s="1"/>
  <c r="H103" i="5"/>
  <c r="I103" i="5"/>
  <c r="J103" i="5"/>
  <c r="K103" i="5"/>
  <c r="G104" i="5"/>
  <c r="J104" i="5"/>
  <c r="K104" i="5"/>
  <c r="H4" i="5"/>
  <c r="I4" i="5"/>
  <c r="J4" i="5"/>
  <c r="G4" i="5"/>
  <c r="G5" i="4"/>
  <c r="H5" i="4"/>
  <c r="I5" i="4"/>
  <c r="J5" i="4"/>
  <c r="K5" i="4"/>
  <c r="G6" i="4"/>
  <c r="H6" i="4"/>
  <c r="I6" i="4"/>
  <c r="J6" i="4"/>
  <c r="K6" i="4"/>
  <c r="P6" i="13" s="1"/>
  <c r="V6" i="18" s="1"/>
  <c r="G7" i="4"/>
  <c r="H7" i="4"/>
  <c r="I7" i="4"/>
  <c r="J7" i="4"/>
  <c r="G8" i="4"/>
  <c r="H8" i="4"/>
  <c r="I8" i="4"/>
  <c r="O8" i="4" s="1"/>
  <c r="J8" i="4"/>
  <c r="K8" i="4"/>
  <c r="G9" i="4"/>
  <c r="L9" i="13" s="1"/>
  <c r="R9" i="18" s="1"/>
  <c r="H9" i="4"/>
  <c r="M9" i="13" s="1"/>
  <c r="S9" i="18" s="1"/>
  <c r="I9" i="4"/>
  <c r="J9" i="4"/>
  <c r="K9" i="4"/>
  <c r="P9" i="13" s="1"/>
  <c r="V9" i="18" s="1"/>
  <c r="G10" i="4"/>
  <c r="H10" i="4"/>
  <c r="I10" i="4"/>
  <c r="J10" i="4"/>
  <c r="K10" i="4"/>
  <c r="G11" i="4"/>
  <c r="H11" i="4"/>
  <c r="I11" i="4"/>
  <c r="N11" i="13" s="1"/>
  <c r="T11" i="18" s="1"/>
  <c r="J11" i="4"/>
  <c r="G12" i="4"/>
  <c r="H12" i="4"/>
  <c r="J12" i="4"/>
  <c r="K12" i="4"/>
  <c r="G13" i="4"/>
  <c r="H13" i="4"/>
  <c r="I13" i="4"/>
  <c r="J13" i="4"/>
  <c r="K13" i="4"/>
  <c r="P13" i="13" s="1"/>
  <c r="V13" i="18" s="1"/>
  <c r="G14" i="4"/>
  <c r="L14" i="13" s="1"/>
  <c r="R14" i="18" s="1"/>
  <c r="H14" i="4"/>
  <c r="I14" i="4"/>
  <c r="J14" i="4"/>
  <c r="K14" i="4"/>
  <c r="G15" i="4"/>
  <c r="H15" i="4"/>
  <c r="I15" i="4"/>
  <c r="J15" i="4"/>
  <c r="G16" i="4"/>
  <c r="H16" i="4"/>
  <c r="I16" i="4"/>
  <c r="J16" i="4"/>
  <c r="K16" i="4"/>
  <c r="P16" i="13" s="1"/>
  <c r="V16" i="18" s="1"/>
  <c r="G17" i="4"/>
  <c r="H17" i="4"/>
  <c r="I17" i="4"/>
  <c r="N17" i="13" s="1"/>
  <c r="J17" i="4"/>
  <c r="K17" i="4"/>
  <c r="P17" i="13" s="1"/>
  <c r="V17" i="18" s="1"/>
  <c r="G18" i="4"/>
  <c r="H18" i="4"/>
  <c r="N18" i="4" s="1"/>
  <c r="I18" i="4"/>
  <c r="J18" i="4"/>
  <c r="K18" i="4"/>
  <c r="P18" i="13" s="1"/>
  <c r="V18" i="18" s="1"/>
  <c r="G19" i="4"/>
  <c r="L19" i="13" s="1"/>
  <c r="R19" i="18" s="1"/>
  <c r="H19" i="4"/>
  <c r="I19" i="4"/>
  <c r="J19" i="4"/>
  <c r="G20" i="4"/>
  <c r="H20" i="4"/>
  <c r="I20" i="4"/>
  <c r="J20" i="4"/>
  <c r="O20" i="13" s="1"/>
  <c r="U20" i="18" s="1"/>
  <c r="K20" i="4"/>
  <c r="G21" i="4"/>
  <c r="H21" i="4"/>
  <c r="I21" i="4"/>
  <c r="J21" i="4"/>
  <c r="K21" i="4"/>
  <c r="P21" i="13" s="1"/>
  <c r="V21" i="18" s="1"/>
  <c r="G22" i="4"/>
  <c r="H22" i="4"/>
  <c r="I22" i="4"/>
  <c r="J22" i="4"/>
  <c r="K22" i="4"/>
  <c r="P22" i="13" s="1"/>
  <c r="V22" i="18" s="1"/>
  <c r="G23" i="4"/>
  <c r="H23" i="4"/>
  <c r="I23" i="4"/>
  <c r="J23" i="4"/>
  <c r="G24" i="4"/>
  <c r="H24" i="4"/>
  <c r="M24" i="13" s="1"/>
  <c r="I24" i="4"/>
  <c r="J24" i="4"/>
  <c r="K24" i="4"/>
  <c r="G25" i="4"/>
  <c r="H25" i="4"/>
  <c r="I25" i="4"/>
  <c r="J25" i="4"/>
  <c r="K25" i="4"/>
  <c r="P25" i="13" s="1"/>
  <c r="V25" i="18" s="1"/>
  <c r="G26" i="4"/>
  <c r="H26" i="4"/>
  <c r="M26" i="13" s="1"/>
  <c r="S26" i="18" s="1"/>
  <c r="I26" i="4"/>
  <c r="J26" i="4"/>
  <c r="K26" i="4"/>
  <c r="P26" i="13" s="1"/>
  <c r="V26" i="18" s="1"/>
  <c r="G27" i="4"/>
  <c r="H27" i="4"/>
  <c r="I27" i="4"/>
  <c r="J27" i="4"/>
  <c r="G28" i="4"/>
  <c r="H28" i="4"/>
  <c r="J28" i="4"/>
  <c r="K28" i="4"/>
  <c r="P28" i="13" s="1"/>
  <c r="V28" i="18" s="1"/>
  <c r="G29" i="4"/>
  <c r="H29" i="4"/>
  <c r="M29" i="13" s="1"/>
  <c r="S29" i="18" s="1"/>
  <c r="I29" i="4"/>
  <c r="J29" i="4"/>
  <c r="K29" i="4"/>
  <c r="G30" i="4"/>
  <c r="H30" i="4"/>
  <c r="I30" i="4"/>
  <c r="J30" i="4"/>
  <c r="K30" i="4"/>
  <c r="P30" i="13" s="1"/>
  <c r="V30" i="18" s="1"/>
  <c r="G31" i="4"/>
  <c r="H31" i="4"/>
  <c r="I31" i="4"/>
  <c r="J31" i="4"/>
  <c r="G32" i="4"/>
  <c r="H32" i="4"/>
  <c r="I32" i="4"/>
  <c r="J32" i="4"/>
  <c r="K32" i="4"/>
  <c r="G33" i="4"/>
  <c r="H33" i="4"/>
  <c r="M33" i="13" s="1"/>
  <c r="S33" i="18" s="1"/>
  <c r="I33" i="4"/>
  <c r="J33" i="4"/>
  <c r="K33" i="4"/>
  <c r="P33" i="13" s="1"/>
  <c r="V33" i="18" s="1"/>
  <c r="G34" i="4"/>
  <c r="H34" i="4"/>
  <c r="I34" i="4"/>
  <c r="J34" i="4"/>
  <c r="K34" i="4"/>
  <c r="G35" i="4"/>
  <c r="H35" i="4"/>
  <c r="I35" i="4"/>
  <c r="N35" i="13" s="1"/>
  <c r="T35" i="18" s="1"/>
  <c r="J35" i="4"/>
  <c r="G36" i="4"/>
  <c r="H36" i="4"/>
  <c r="I36" i="4"/>
  <c r="J36" i="4"/>
  <c r="K36" i="4"/>
  <c r="G37" i="4"/>
  <c r="L37" i="13" s="1"/>
  <c r="R37" i="18" s="1"/>
  <c r="H37" i="4"/>
  <c r="I37" i="4"/>
  <c r="J37" i="4"/>
  <c r="K37" i="4"/>
  <c r="P37" i="13" s="1"/>
  <c r="V37" i="18" s="1"/>
  <c r="G38" i="4"/>
  <c r="H38" i="4"/>
  <c r="I38" i="4"/>
  <c r="J38" i="4"/>
  <c r="K38" i="4"/>
  <c r="P38" i="13" s="1"/>
  <c r="V38" i="18" s="1"/>
  <c r="G39" i="4"/>
  <c r="H39" i="4"/>
  <c r="M39" i="13" s="1"/>
  <c r="S39" i="18" s="1"/>
  <c r="I39" i="4"/>
  <c r="J39" i="4"/>
  <c r="G40" i="4"/>
  <c r="H40" i="4"/>
  <c r="I40" i="4"/>
  <c r="J40" i="4"/>
  <c r="K40" i="4"/>
  <c r="G41" i="4"/>
  <c r="H41" i="4"/>
  <c r="I41" i="4"/>
  <c r="J41" i="4"/>
  <c r="K41" i="4"/>
  <c r="P41" i="13" s="1"/>
  <c r="V41" i="18" s="1"/>
  <c r="G42" i="4"/>
  <c r="H42" i="4"/>
  <c r="I42" i="4"/>
  <c r="J42" i="4"/>
  <c r="K42" i="4"/>
  <c r="P42" i="13" s="1"/>
  <c r="V42" i="18" s="1"/>
  <c r="G43" i="4"/>
  <c r="H43" i="4"/>
  <c r="I43" i="4"/>
  <c r="J43" i="4"/>
  <c r="G44" i="4"/>
  <c r="L44" i="13" s="1"/>
  <c r="R44" i="18" s="1"/>
  <c r="H44" i="4"/>
  <c r="I44" i="4"/>
  <c r="J44" i="4"/>
  <c r="O44" i="13" s="1"/>
  <c r="U44" i="18" s="1"/>
  <c r="K44" i="4"/>
  <c r="G45" i="4"/>
  <c r="H45" i="4"/>
  <c r="I45" i="4"/>
  <c r="J45" i="4"/>
  <c r="P45" i="4" s="1"/>
  <c r="K45" i="4"/>
  <c r="P45" i="13" s="1"/>
  <c r="V45" i="18" s="1"/>
  <c r="G46" i="4"/>
  <c r="H46" i="4"/>
  <c r="I46" i="4"/>
  <c r="J46" i="4"/>
  <c r="K46" i="4"/>
  <c r="P46" i="13" s="1"/>
  <c r="V46" i="18" s="1"/>
  <c r="G47" i="4"/>
  <c r="H47" i="4"/>
  <c r="M47" i="13" s="1"/>
  <c r="S47" i="18" s="1"/>
  <c r="I47" i="4"/>
  <c r="J47" i="4"/>
  <c r="G48" i="4"/>
  <c r="H48" i="4"/>
  <c r="I48" i="4"/>
  <c r="J48" i="4"/>
  <c r="K48" i="4"/>
  <c r="G49" i="4"/>
  <c r="H49" i="4"/>
  <c r="I49" i="4"/>
  <c r="J49" i="4"/>
  <c r="K49" i="4"/>
  <c r="P49" i="13" s="1"/>
  <c r="V49" i="18" s="1"/>
  <c r="G50" i="4"/>
  <c r="H50" i="4"/>
  <c r="I50" i="4"/>
  <c r="J50" i="4"/>
  <c r="K50" i="4"/>
  <c r="P50" i="13" s="1"/>
  <c r="V50" i="18" s="1"/>
  <c r="G51" i="4"/>
  <c r="H51" i="4"/>
  <c r="I51" i="4"/>
  <c r="J51" i="4"/>
  <c r="G52" i="4"/>
  <c r="L52" i="13" s="1"/>
  <c r="R52" i="18" s="1"/>
  <c r="H52" i="4"/>
  <c r="I52" i="4"/>
  <c r="J52" i="4"/>
  <c r="K52" i="4"/>
  <c r="G53" i="4"/>
  <c r="H53" i="4"/>
  <c r="M53" i="13" s="1"/>
  <c r="S53" i="18" s="1"/>
  <c r="I53" i="4"/>
  <c r="J53" i="4"/>
  <c r="P53" i="4" s="1"/>
  <c r="K53" i="4"/>
  <c r="P53" i="13" s="1"/>
  <c r="V53" i="18" s="1"/>
  <c r="G54" i="4"/>
  <c r="H54" i="4"/>
  <c r="I54" i="4"/>
  <c r="J54" i="4"/>
  <c r="O54" i="13" s="1"/>
  <c r="K54" i="4"/>
  <c r="G55" i="4"/>
  <c r="H55" i="4"/>
  <c r="M55" i="13" s="1"/>
  <c r="S55" i="18" s="1"/>
  <c r="I55" i="4"/>
  <c r="J55" i="4"/>
  <c r="G56" i="4"/>
  <c r="H56" i="4"/>
  <c r="I56" i="4"/>
  <c r="N56" i="13" s="1"/>
  <c r="T56" i="18" s="1"/>
  <c r="J56" i="4"/>
  <c r="K56" i="4"/>
  <c r="G57" i="4"/>
  <c r="H57" i="4"/>
  <c r="I57" i="4"/>
  <c r="J57" i="4"/>
  <c r="P57" i="4" s="1"/>
  <c r="K57" i="4"/>
  <c r="P57" i="13"/>
  <c r="V57" i="18" s="1"/>
  <c r="G58" i="4"/>
  <c r="H58" i="4"/>
  <c r="I58" i="4"/>
  <c r="J58" i="4"/>
  <c r="K58" i="4"/>
  <c r="P58" i="13" s="1"/>
  <c r="V58" i="18" s="1"/>
  <c r="G59" i="4"/>
  <c r="H59" i="4"/>
  <c r="M59" i="13" s="1"/>
  <c r="S59" i="18" s="1"/>
  <c r="I59" i="4"/>
  <c r="J59" i="4"/>
  <c r="G60" i="4"/>
  <c r="H60" i="4"/>
  <c r="I60" i="4"/>
  <c r="J60" i="4"/>
  <c r="O60" i="13" s="1"/>
  <c r="U60" i="18" s="1"/>
  <c r="K60" i="4"/>
  <c r="G61" i="4"/>
  <c r="H61" i="4"/>
  <c r="I61" i="4"/>
  <c r="J61" i="4"/>
  <c r="K61" i="4"/>
  <c r="P61" i="13" s="1"/>
  <c r="V61" i="18" s="1"/>
  <c r="G62" i="4"/>
  <c r="H62" i="4"/>
  <c r="I62" i="4"/>
  <c r="J62" i="4"/>
  <c r="K62" i="4"/>
  <c r="P62" i="13" s="1"/>
  <c r="V62" i="18" s="1"/>
  <c r="G63" i="4"/>
  <c r="H63" i="4"/>
  <c r="I63" i="4"/>
  <c r="J63" i="4"/>
  <c r="G64" i="4"/>
  <c r="H64" i="4"/>
  <c r="I64" i="4"/>
  <c r="J64" i="4"/>
  <c r="K64" i="4"/>
  <c r="G65" i="4"/>
  <c r="H65" i="4"/>
  <c r="I65" i="4"/>
  <c r="N65" i="13" s="1"/>
  <c r="T65" i="18" s="1"/>
  <c r="J65" i="4"/>
  <c r="K65" i="4"/>
  <c r="P65" i="13" s="1"/>
  <c r="V65" i="18" s="1"/>
  <c r="G66" i="4"/>
  <c r="L66" i="13" s="1"/>
  <c r="H66" i="4"/>
  <c r="I66" i="4"/>
  <c r="J66" i="4"/>
  <c r="K66" i="4"/>
  <c r="G67" i="4"/>
  <c r="H67" i="4"/>
  <c r="I67" i="4"/>
  <c r="J67" i="4"/>
  <c r="G68" i="4"/>
  <c r="H68" i="4"/>
  <c r="I68" i="4"/>
  <c r="J68" i="4"/>
  <c r="K68" i="4"/>
  <c r="G69" i="4"/>
  <c r="H69" i="4"/>
  <c r="N69" i="4" s="1"/>
  <c r="I69" i="4"/>
  <c r="N69" i="13" s="1"/>
  <c r="T69" i="18" s="1"/>
  <c r="J69" i="4"/>
  <c r="K69" i="4"/>
  <c r="P69" i="13" s="1"/>
  <c r="V69" i="18" s="1"/>
  <c r="G70" i="4"/>
  <c r="H70" i="4"/>
  <c r="M70" i="13" s="1"/>
  <c r="S70" i="18" s="1"/>
  <c r="I70" i="4"/>
  <c r="J70" i="4"/>
  <c r="O70" i="13" s="1"/>
  <c r="K70" i="4"/>
  <c r="P70" i="13" s="1"/>
  <c r="V70" i="18" s="1"/>
  <c r="G71" i="4"/>
  <c r="H71" i="4"/>
  <c r="I71" i="4"/>
  <c r="J71" i="4"/>
  <c r="G72" i="4"/>
  <c r="H72" i="4"/>
  <c r="I72" i="4"/>
  <c r="J72" i="4"/>
  <c r="K72" i="4"/>
  <c r="P72" i="13"/>
  <c r="V72" i="18" s="1"/>
  <c r="G73" i="4"/>
  <c r="H73" i="4"/>
  <c r="M73" i="13" s="1"/>
  <c r="S73" i="18" s="1"/>
  <c r="I73" i="4"/>
  <c r="J73" i="4"/>
  <c r="K73" i="4"/>
  <c r="P73" i="13" s="1"/>
  <c r="V73" i="18" s="1"/>
  <c r="G74" i="4"/>
  <c r="H74" i="4"/>
  <c r="I74" i="4"/>
  <c r="J74" i="4"/>
  <c r="K74" i="4"/>
  <c r="G75" i="4"/>
  <c r="H75" i="4"/>
  <c r="I75" i="4"/>
  <c r="J75" i="4"/>
  <c r="G76" i="4"/>
  <c r="H76" i="4"/>
  <c r="I76" i="4"/>
  <c r="J76" i="4"/>
  <c r="K76" i="4"/>
  <c r="G77" i="4"/>
  <c r="I77" i="4"/>
  <c r="J77" i="4"/>
  <c r="K77" i="4"/>
  <c r="P77" i="13" s="1"/>
  <c r="V77" i="18" s="1"/>
  <c r="G78" i="4"/>
  <c r="H78" i="4"/>
  <c r="J78" i="4"/>
  <c r="O78" i="13" s="1"/>
  <c r="U78" i="18" s="1"/>
  <c r="K78" i="4"/>
  <c r="P78" i="13" s="1"/>
  <c r="V78" i="18" s="1"/>
  <c r="G79" i="4"/>
  <c r="H79" i="4"/>
  <c r="I79" i="4"/>
  <c r="N79" i="13" s="1"/>
  <c r="T79" i="18" s="1"/>
  <c r="J79" i="4"/>
  <c r="K79" i="4"/>
  <c r="G80" i="4"/>
  <c r="H80" i="4"/>
  <c r="I80" i="4"/>
  <c r="K80" i="4"/>
  <c r="P80" i="13" s="1"/>
  <c r="V80" i="18" s="1"/>
  <c r="G81" i="4"/>
  <c r="I81" i="4"/>
  <c r="N81" i="13" s="1"/>
  <c r="T81" i="18" s="1"/>
  <c r="J81" i="4"/>
  <c r="O81" i="13" s="1"/>
  <c r="U81" i="18" s="1"/>
  <c r="K81" i="4"/>
  <c r="G82" i="4"/>
  <c r="H82" i="4"/>
  <c r="J82" i="4"/>
  <c r="K82" i="4"/>
  <c r="G83" i="4"/>
  <c r="H83" i="4"/>
  <c r="I83" i="4"/>
  <c r="J83" i="4"/>
  <c r="K83" i="4"/>
  <c r="P83" i="13" s="1"/>
  <c r="V83" i="18" s="1"/>
  <c r="G84" i="4"/>
  <c r="H84" i="4"/>
  <c r="I84" i="4"/>
  <c r="N84" i="13" s="1"/>
  <c r="T84" i="18" s="1"/>
  <c r="K84" i="4"/>
  <c r="G85" i="4"/>
  <c r="I85" i="4"/>
  <c r="J85" i="4"/>
  <c r="K85" i="4"/>
  <c r="G86" i="4"/>
  <c r="H86" i="4"/>
  <c r="J86" i="4"/>
  <c r="K86" i="4"/>
  <c r="P86" i="13" s="1"/>
  <c r="V86" i="18" s="1"/>
  <c r="G87" i="4"/>
  <c r="H87" i="4"/>
  <c r="I87" i="4"/>
  <c r="J87" i="4"/>
  <c r="O87" i="13" s="1"/>
  <c r="U87" i="18" s="1"/>
  <c r="K87" i="4"/>
  <c r="P87" i="13" s="1"/>
  <c r="V87" i="18" s="1"/>
  <c r="G88" i="4"/>
  <c r="H88" i="4"/>
  <c r="M88" i="13" s="1"/>
  <c r="I88" i="4"/>
  <c r="K88" i="4"/>
  <c r="G89" i="4"/>
  <c r="I89" i="4"/>
  <c r="J89" i="4"/>
  <c r="O89" i="13" s="1"/>
  <c r="U89" i="18" s="1"/>
  <c r="K89" i="4"/>
  <c r="G90" i="4"/>
  <c r="H90" i="4"/>
  <c r="J90" i="4"/>
  <c r="K90" i="4"/>
  <c r="P90" i="13" s="1"/>
  <c r="V90" i="18" s="1"/>
  <c r="G91" i="4"/>
  <c r="H91" i="4"/>
  <c r="I91" i="4"/>
  <c r="J91" i="4"/>
  <c r="O91" i="13" s="1"/>
  <c r="U91" i="18" s="1"/>
  <c r="K91" i="4"/>
  <c r="P91" i="13" s="1"/>
  <c r="V91" i="18" s="1"/>
  <c r="G92" i="4"/>
  <c r="H92" i="4"/>
  <c r="I92" i="4"/>
  <c r="K92" i="4"/>
  <c r="G93" i="4"/>
  <c r="I93" i="4"/>
  <c r="J93" i="4"/>
  <c r="K93" i="4"/>
  <c r="P93" i="13" s="1"/>
  <c r="V93" i="18"/>
  <c r="G94" i="4"/>
  <c r="H94" i="4"/>
  <c r="J94" i="4"/>
  <c r="K94" i="4"/>
  <c r="P94" i="13" s="1"/>
  <c r="V94" i="18" s="1"/>
  <c r="G95" i="4"/>
  <c r="H95" i="4"/>
  <c r="I95" i="4"/>
  <c r="J95" i="4"/>
  <c r="K95" i="4"/>
  <c r="P95" i="13" s="1"/>
  <c r="V95" i="18" s="1"/>
  <c r="G96" i="4"/>
  <c r="H96" i="4"/>
  <c r="I96" i="4"/>
  <c r="K96" i="4"/>
  <c r="N96" i="4" s="1"/>
  <c r="G97" i="4"/>
  <c r="H97" i="4"/>
  <c r="I97" i="4"/>
  <c r="J97" i="4"/>
  <c r="P97" i="4" s="1"/>
  <c r="K97" i="4"/>
  <c r="P97" i="13" s="1"/>
  <c r="V97" i="18" s="1"/>
  <c r="G98" i="4"/>
  <c r="J98" i="4"/>
  <c r="K98" i="4"/>
  <c r="P98" i="13" s="1"/>
  <c r="V98" i="18" s="1"/>
  <c r="G99" i="4"/>
  <c r="H99" i="4"/>
  <c r="N99" i="4" s="1"/>
  <c r="I99" i="4"/>
  <c r="J99" i="4"/>
  <c r="K99" i="4"/>
  <c r="G100" i="4"/>
  <c r="L100" i="13" s="1"/>
  <c r="R100" i="18" s="1"/>
  <c r="H100" i="4"/>
  <c r="M100" i="13" s="1"/>
  <c r="S100" i="18" s="1"/>
  <c r="I100" i="4"/>
  <c r="K100" i="4"/>
  <c r="P100" i="13" s="1"/>
  <c r="V100" i="18" s="1"/>
  <c r="G101" i="4"/>
  <c r="L101" i="13" s="1"/>
  <c r="H101" i="4"/>
  <c r="I101" i="4"/>
  <c r="J101" i="4"/>
  <c r="K101" i="4"/>
  <c r="G102" i="4"/>
  <c r="J102" i="4"/>
  <c r="K102" i="4"/>
  <c r="G103" i="4"/>
  <c r="H103" i="4"/>
  <c r="I103" i="4"/>
  <c r="J103" i="4"/>
  <c r="K103" i="4"/>
  <c r="G104" i="4"/>
  <c r="H104" i="4"/>
  <c r="I104" i="4"/>
  <c r="K104" i="4"/>
  <c r="P104" i="13" s="1"/>
  <c r="V104" i="18" s="1"/>
  <c r="H4" i="4"/>
  <c r="J4" i="4"/>
  <c r="K4" i="4"/>
  <c r="P4" i="13"/>
  <c r="V4" i="18" s="1"/>
  <c r="G4" i="4"/>
  <c r="G5" i="3"/>
  <c r="H5" i="3"/>
  <c r="N5" i="3" s="1"/>
  <c r="I5" i="3"/>
  <c r="J5" i="3"/>
  <c r="K5" i="3"/>
  <c r="K5" i="13" s="1"/>
  <c r="Q5" i="18" s="1"/>
  <c r="G6" i="3"/>
  <c r="G6" i="13" s="1"/>
  <c r="M6" i="18" s="1"/>
  <c r="H6" i="3"/>
  <c r="I6" i="3"/>
  <c r="J6" i="3"/>
  <c r="K6" i="3"/>
  <c r="G7" i="3"/>
  <c r="H7" i="3"/>
  <c r="H7" i="13" s="1"/>
  <c r="N7" i="18" s="1"/>
  <c r="I7" i="3"/>
  <c r="J7" i="3"/>
  <c r="K7" i="3"/>
  <c r="K7" i="13" s="1"/>
  <c r="Q7" i="18" s="1"/>
  <c r="G8" i="3"/>
  <c r="H8" i="3"/>
  <c r="H8" i="13" s="1"/>
  <c r="N8" i="18" s="1"/>
  <c r="I8" i="3"/>
  <c r="J8" i="3"/>
  <c r="G9" i="3"/>
  <c r="H9" i="3"/>
  <c r="I9" i="3"/>
  <c r="J9" i="3"/>
  <c r="K9" i="3"/>
  <c r="K9" i="13" s="1"/>
  <c r="Q9" i="18" s="1"/>
  <c r="G10" i="3"/>
  <c r="H10" i="3"/>
  <c r="I10" i="3"/>
  <c r="J10" i="3"/>
  <c r="K10" i="3"/>
  <c r="G11" i="3"/>
  <c r="G11" i="13" s="1"/>
  <c r="M11" i="18" s="1"/>
  <c r="H11" i="3"/>
  <c r="I11" i="3"/>
  <c r="J11" i="3"/>
  <c r="K11" i="3"/>
  <c r="K11" i="13" s="1"/>
  <c r="Q11" i="18" s="1"/>
  <c r="G12" i="3"/>
  <c r="H12" i="3"/>
  <c r="H12" i="13" s="1"/>
  <c r="N12" i="18" s="1"/>
  <c r="I12" i="3"/>
  <c r="J12" i="3"/>
  <c r="G13" i="3"/>
  <c r="H13" i="3"/>
  <c r="I13" i="3"/>
  <c r="J13" i="3"/>
  <c r="K13" i="3"/>
  <c r="K13" i="13" s="1"/>
  <c r="Q13" i="18" s="1"/>
  <c r="G14" i="3"/>
  <c r="H14" i="3"/>
  <c r="I14" i="3"/>
  <c r="J14" i="3"/>
  <c r="K14" i="3"/>
  <c r="K14" i="13" s="1"/>
  <c r="Q14" i="18" s="1"/>
  <c r="G15" i="3"/>
  <c r="H15" i="3"/>
  <c r="I15" i="3"/>
  <c r="J15" i="3"/>
  <c r="K15" i="3"/>
  <c r="G16" i="3"/>
  <c r="H16" i="3"/>
  <c r="I16" i="3"/>
  <c r="J16" i="3"/>
  <c r="G17" i="3"/>
  <c r="G17" i="13" s="1"/>
  <c r="H17" i="3"/>
  <c r="H17" i="13" s="1"/>
  <c r="N17" i="18" s="1"/>
  <c r="I17" i="3"/>
  <c r="J17" i="3"/>
  <c r="J17" i="13" s="1"/>
  <c r="P17" i="18" s="1"/>
  <c r="K17" i="3"/>
  <c r="K17" i="13" s="1"/>
  <c r="Q17" i="18" s="1"/>
  <c r="G18" i="3"/>
  <c r="G18" i="13" s="1"/>
  <c r="M18" i="18" s="1"/>
  <c r="H18" i="3"/>
  <c r="I18" i="3"/>
  <c r="J18" i="3"/>
  <c r="J18" i="13" s="1"/>
  <c r="P18" i="18" s="1"/>
  <c r="K18" i="3"/>
  <c r="G19" i="3"/>
  <c r="H19" i="3"/>
  <c r="I19" i="3"/>
  <c r="J19" i="3"/>
  <c r="J19" i="13" s="1"/>
  <c r="P19" i="18" s="1"/>
  <c r="K19" i="3"/>
  <c r="G20" i="3"/>
  <c r="H20" i="3"/>
  <c r="I20" i="3"/>
  <c r="I20" i="13" s="1"/>
  <c r="O20" i="18" s="1"/>
  <c r="J20" i="3"/>
  <c r="G21" i="3"/>
  <c r="H21" i="3"/>
  <c r="N21" i="3" s="1"/>
  <c r="I21" i="3"/>
  <c r="J21" i="3"/>
  <c r="K21" i="3"/>
  <c r="K21" i="13" s="1"/>
  <c r="Q21" i="18"/>
  <c r="G22" i="3"/>
  <c r="H22" i="3"/>
  <c r="I22" i="3"/>
  <c r="J22" i="3"/>
  <c r="K22" i="3"/>
  <c r="G23" i="3"/>
  <c r="H23" i="3"/>
  <c r="I23" i="3"/>
  <c r="I23" i="13" s="1"/>
  <c r="O23" i="18" s="1"/>
  <c r="J23" i="3"/>
  <c r="J23" i="13" s="1"/>
  <c r="P23" i="18" s="1"/>
  <c r="K23" i="3"/>
  <c r="G24" i="3"/>
  <c r="H24" i="3"/>
  <c r="I24" i="3"/>
  <c r="J24" i="3"/>
  <c r="G25" i="3"/>
  <c r="G25" i="13" s="1"/>
  <c r="M25" i="18" s="1"/>
  <c r="H25" i="3"/>
  <c r="I25" i="3"/>
  <c r="J25" i="3"/>
  <c r="J25" i="13" s="1"/>
  <c r="P25" i="18" s="1"/>
  <c r="K25" i="3"/>
  <c r="G26" i="3"/>
  <c r="H26" i="3"/>
  <c r="I26" i="3"/>
  <c r="J26" i="3"/>
  <c r="K26" i="3"/>
  <c r="K26" i="13" s="1"/>
  <c r="Q26" i="18" s="1"/>
  <c r="G27" i="3"/>
  <c r="H27" i="3"/>
  <c r="I27" i="3"/>
  <c r="I27" i="13" s="1"/>
  <c r="O27" i="18" s="1"/>
  <c r="J27" i="3"/>
  <c r="K27" i="3"/>
  <c r="G28" i="3"/>
  <c r="H28" i="3"/>
  <c r="H28" i="13" s="1"/>
  <c r="N28" i="18" s="1"/>
  <c r="I28" i="3"/>
  <c r="J28" i="3"/>
  <c r="G29" i="3"/>
  <c r="H29" i="3"/>
  <c r="I29" i="3"/>
  <c r="J29" i="3"/>
  <c r="K29" i="3"/>
  <c r="G30" i="3"/>
  <c r="H30" i="3"/>
  <c r="I30" i="3"/>
  <c r="J30" i="3"/>
  <c r="J30" i="13" s="1"/>
  <c r="P30" i="18" s="1"/>
  <c r="K30" i="3"/>
  <c r="G31" i="3"/>
  <c r="H31" i="3"/>
  <c r="I31" i="3"/>
  <c r="O31" i="3" s="1"/>
  <c r="J31" i="3"/>
  <c r="J31" i="13" s="1"/>
  <c r="K31" i="3"/>
  <c r="K31" i="13" s="1"/>
  <c r="Q31" i="18" s="1"/>
  <c r="G32" i="3"/>
  <c r="H32" i="3"/>
  <c r="H32" i="13" s="1"/>
  <c r="N32" i="18" s="1"/>
  <c r="I32" i="3"/>
  <c r="J32" i="3"/>
  <c r="G33" i="3"/>
  <c r="H33" i="3"/>
  <c r="I33" i="3"/>
  <c r="J33" i="3"/>
  <c r="K33" i="3"/>
  <c r="G34" i="3"/>
  <c r="H34" i="3"/>
  <c r="I34" i="3"/>
  <c r="J34" i="3"/>
  <c r="P34" i="3" s="1"/>
  <c r="K34" i="3"/>
  <c r="G35" i="3"/>
  <c r="H35" i="3"/>
  <c r="I35" i="3"/>
  <c r="I35" i="13" s="1"/>
  <c r="O35" i="18" s="1"/>
  <c r="J35" i="3"/>
  <c r="K35" i="3"/>
  <c r="G36" i="3"/>
  <c r="H36" i="3"/>
  <c r="I36" i="3"/>
  <c r="J36" i="3"/>
  <c r="G37" i="3"/>
  <c r="G37" i="13" s="1"/>
  <c r="M37" i="18" s="1"/>
  <c r="H37" i="3"/>
  <c r="I37" i="3"/>
  <c r="I37" i="13" s="1"/>
  <c r="O37" i="18" s="1"/>
  <c r="J37" i="3"/>
  <c r="K37" i="3"/>
  <c r="G38" i="3"/>
  <c r="H38" i="3"/>
  <c r="I38" i="3"/>
  <c r="J38" i="3"/>
  <c r="J38" i="13" s="1"/>
  <c r="P38" i="18" s="1"/>
  <c r="K38" i="3"/>
  <c r="G39" i="3"/>
  <c r="H39" i="3"/>
  <c r="I39" i="3"/>
  <c r="I39" i="13" s="1"/>
  <c r="J39" i="3"/>
  <c r="K39" i="3"/>
  <c r="K39" i="13" s="1"/>
  <c r="Q39" i="18" s="1"/>
  <c r="G40" i="3"/>
  <c r="H40" i="3"/>
  <c r="I40" i="3"/>
  <c r="J40" i="3"/>
  <c r="G41" i="3"/>
  <c r="G41" i="13" s="1"/>
  <c r="M41" i="18" s="1"/>
  <c r="H41" i="3"/>
  <c r="I41" i="3"/>
  <c r="J41" i="3"/>
  <c r="K41" i="3"/>
  <c r="G42" i="3"/>
  <c r="H42" i="3"/>
  <c r="I42" i="3"/>
  <c r="J42" i="3"/>
  <c r="P42" i="3" s="1"/>
  <c r="K42" i="3"/>
  <c r="G43" i="3"/>
  <c r="H43" i="3"/>
  <c r="I43" i="3"/>
  <c r="J43" i="3"/>
  <c r="K43" i="3"/>
  <c r="G44" i="3"/>
  <c r="H44" i="3"/>
  <c r="I44" i="3"/>
  <c r="J44" i="3"/>
  <c r="G45" i="3"/>
  <c r="H45" i="3"/>
  <c r="I45" i="3"/>
  <c r="J45" i="3"/>
  <c r="K45" i="3"/>
  <c r="G46" i="3"/>
  <c r="H46" i="3"/>
  <c r="I46" i="3"/>
  <c r="I46" i="13" s="1"/>
  <c r="O46" i="18" s="1"/>
  <c r="J46" i="3"/>
  <c r="K46" i="3"/>
  <c r="K46" i="13" s="1"/>
  <c r="Q46" i="18" s="1"/>
  <c r="G47" i="3"/>
  <c r="H47" i="3"/>
  <c r="H47" i="13" s="1"/>
  <c r="N47" i="18" s="1"/>
  <c r="I47" i="3"/>
  <c r="J47" i="3"/>
  <c r="K47" i="3"/>
  <c r="G48" i="3"/>
  <c r="H48" i="3"/>
  <c r="I48" i="3"/>
  <c r="J48" i="3"/>
  <c r="G49" i="3"/>
  <c r="H49" i="3"/>
  <c r="I49" i="3"/>
  <c r="J49" i="3"/>
  <c r="K49" i="3"/>
  <c r="G50" i="3"/>
  <c r="H50" i="3"/>
  <c r="I50" i="3"/>
  <c r="J50" i="3"/>
  <c r="K50" i="3"/>
  <c r="G51" i="3"/>
  <c r="H51" i="3"/>
  <c r="I51" i="3"/>
  <c r="J51" i="3"/>
  <c r="K51" i="3"/>
  <c r="K51" i="13" s="1"/>
  <c r="Q51" i="18" s="1"/>
  <c r="G52" i="3"/>
  <c r="H52" i="3"/>
  <c r="I52" i="3"/>
  <c r="J52" i="3"/>
  <c r="G53" i="3"/>
  <c r="H53" i="3"/>
  <c r="I53" i="3"/>
  <c r="J53" i="3"/>
  <c r="K53" i="3"/>
  <c r="K53" i="13" s="1"/>
  <c r="Q53" i="18" s="1"/>
  <c r="G54" i="3"/>
  <c r="H54" i="3"/>
  <c r="I54" i="3"/>
  <c r="J54" i="3"/>
  <c r="K54" i="3"/>
  <c r="G55" i="3"/>
  <c r="H55" i="3"/>
  <c r="I55" i="3"/>
  <c r="J55" i="3"/>
  <c r="K55" i="3"/>
  <c r="K55" i="13" s="1"/>
  <c r="Q55" i="18" s="1"/>
  <c r="G56" i="3"/>
  <c r="H56" i="3"/>
  <c r="I56" i="3"/>
  <c r="J56" i="3"/>
  <c r="G57" i="3"/>
  <c r="H57" i="3"/>
  <c r="I57" i="3"/>
  <c r="J57" i="3"/>
  <c r="K57" i="3"/>
  <c r="K57" i="13" s="1"/>
  <c r="Q57" i="18" s="1"/>
  <c r="G58" i="3"/>
  <c r="H58" i="3"/>
  <c r="I58" i="3"/>
  <c r="J58" i="3"/>
  <c r="J58" i="13" s="1"/>
  <c r="P58" i="18" s="1"/>
  <c r="K58" i="3"/>
  <c r="K58" i="13" s="1"/>
  <c r="Q58" i="18" s="1"/>
  <c r="G59" i="3"/>
  <c r="H59" i="3"/>
  <c r="I59" i="3"/>
  <c r="J59" i="3"/>
  <c r="K59" i="3"/>
  <c r="P59" i="3" s="1"/>
  <c r="G60" i="3"/>
  <c r="H60" i="3"/>
  <c r="I60" i="3"/>
  <c r="J60" i="3"/>
  <c r="J60" i="13" s="1"/>
  <c r="P60" i="18" s="1"/>
  <c r="G61" i="3"/>
  <c r="H61" i="3"/>
  <c r="I61" i="3"/>
  <c r="J61" i="3"/>
  <c r="K61" i="3"/>
  <c r="K61" i="13" s="1"/>
  <c r="Q61" i="18" s="1"/>
  <c r="G62" i="3"/>
  <c r="H62" i="3"/>
  <c r="H62" i="13" s="1"/>
  <c r="N62" i="18" s="1"/>
  <c r="I62" i="3"/>
  <c r="J62" i="3"/>
  <c r="K62" i="3"/>
  <c r="G63" i="3"/>
  <c r="H63" i="3"/>
  <c r="I63" i="3"/>
  <c r="J63" i="3"/>
  <c r="K63" i="3"/>
  <c r="G64" i="3"/>
  <c r="H64" i="3"/>
  <c r="I64" i="3"/>
  <c r="J64" i="3"/>
  <c r="G65" i="3"/>
  <c r="H65" i="3"/>
  <c r="I65" i="3"/>
  <c r="I65" i="13" s="1"/>
  <c r="O65" i="18" s="1"/>
  <c r="J65" i="3"/>
  <c r="K65" i="3"/>
  <c r="K65" i="13" s="1"/>
  <c r="Q65" i="18" s="1"/>
  <c r="G66" i="3"/>
  <c r="H66" i="3"/>
  <c r="I66" i="3"/>
  <c r="J66" i="3"/>
  <c r="K66" i="3"/>
  <c r="P66" i="3" s="1"/>
  <c r="G67" i="3"/>
  <c r="H67" i="3"/>
  <c r="I67" i="3"/>
  <c r="J67" i="3"/>
  <c r="K67" i="3"/>
  <c r="K67" i="13" s="1"/>
  <c r="Q67" i="18" s="1"/>
  <c r="G68" i="3"/>
  <c r="H68" i="3"/>
  <c r="I68" i="3"/>
  <c r="J68" i="3"/>
  <c r="G69" i="3"/>
  <c r="H69" i="3"/>
  <c r="I69" i="3"/>
  <c r="J69" i="3"/>
  <c r="K69" i="3"/>
  <c r="K69" i="13" s="1"/>
  <c r="Q69" i="18" s="1"/>
  <c r="G70" i="3"/>
  <c r="H70" i="3"/>
  <c r="I70" i="3"/>
  <c r="J70" i="3"/>
  <c r="K70" i="3"/>
  <c r="N70" i="3" s="1"/>
  <c r="G71" i="3"/>
  <c r="H71" i="3"/>
  <c r="I71" i="3"/>
  <c r="J71" i="3"/>
  <c r="P71" i="3" s="1"/>
  <c r="K71" i="3"/>
  <c r="K71" i="13" s="1"/>
  <c r="Q71" i="18" s="1"/>
  <c r="G72" i="3"/>
  <c r="H72" i="3"/>
  <c r="H72" i="13" s="1"/>
  <c r="N72" i="18" s="1"/>
  <c r="I72" i="3"/>
  <c r="I72" i="13" s="1"/>
  <c r="O72" i="18" s="1"/>
  <c r="J72" i="3"/>
  <c r="G73" i="3"/>
  <c r="H73" i="3"/>
  <c r="I73" i="3"/>
  <c r="J73" i="3"/>
  <c r="K73" i="3"/>
  <c r="K73" i="13" s="1"/>
  <c r="Q73" i="18" s="1"/>
  <c r="G74" i="3"/>
  <c r="H74" i="3"/>
  <c r="I74" i="3"/>
  <c r="J74" i="3"/>
  <c r="K74" i="3"/>
  <c r="G75" i="3"/>
  <c r="H75" i="3"/>
  <c r="N75" i="3" s="1"/>
  <c r="I75" i="3"/>
  <c r="J75" i="3"/>
  <c r="K75" i="3"/>
  <c r="K75" i="13"/>
  <c r="Q75" i="18" s="1"/>
  <c r="G76" i="3"/>
  <c r="H76" i="3"/>
  <c r="I76" i="3"/>
  <c r="J76" i="3"/>
  <c r="G77" i="3"/>
  <c r="H77" i="3"/>
  <c r="I77" i="3"/>
  <c r="O77" i="3" s="1"/>
  <c r="K77" i="3"/>
  <c r="K77" i="13" s="1"/>
  <c r="Q77" i="18" s="1"/>
  <c r="G78" i="3"/>
  <c r="I78" i="3"/>
  <c r="J78" i="3"/>
  <c r="K78" i="3"/>
  <c r="G79" i="3"/>
  <c r="G79" i="13" s="1"/>
  <c r="H79" i="3"/>
  <c r="J79" i="3"/>
  <c r="K79" i="3"/>
  <c r="G80" i="3"/>
  <c r="H80" i="3"/>
  <c r="I80" i="3"/>
  <c r="J80" i="3"/>
  <c r="P80" i="3" s="1"/>
  <c r="K80" i="3"/>
  <c r="K80" i="13" s="1"/>
  <c r="Q80" i="18" s="1"/>
  <c r="G81" i="3"/>
  <c r="H81" i="3"/>
  <c r="N81" i="3" s="1"/>
  <c r="I81" i="3"/>
  <c r="K81" i="3"/>
  <c r="K81" i="13"/>
  <c r="Q81" i="18" s="1"/>
  <c r="G82" i="3"/>
  <c r="G82" i="13" s="1"/>
  <c r="M82" i="18" s="1"/>
  <c r="I82" i="3"/>
  <c r="J82" i="3"/>
  <c r="K82" i="3"/>
  <c r="K82" i="13" s="1"/>
  <c r="Q82" i="18" s="1"/>
  <c r="G83" i="3"/>
  <c r="H83" i="3"/>
  <c r="J83" i="3"/>
  <c r="K83" i="3"/>
  <c r="G84" i="3"/>
  <c r="H84" i="3"/>
  <c r="I84" i="3"/>
  <c r="J84" i="3"/>
  <c r="K84" i="3"/>
  <c r="K84" i="13" s="1"/>
  <c r="Q84" i="18"/>
  <c r="G85" i="3"/>
  <c r="H85" i="3"/>
  <c r="I85" i="3"/>
  <c r="K85" i="3"/>
  <c r="K85" i="13" s="1"/>
  <c r="Q85" i="18" s="1"/>
  <c r="G86" i="3"/>
  <c r="I86" i="3"/>
  <c r="J86" i="3"/>
  <c r="K86" i="3"/>
  <c r="K86" i="13" s="1"/>
  <c r="Q86" i="18" s="1"/>
  <c r="G87" i="3"/>
  <c r="H87" i="3"/>
  <c r="N87" i="3" s="1"/>
  <c r="J87" i="3"/>
  <c r="K87" i="3"/>
  <c r="K87" i="13"/>
  <c r="Q87" i="18" s="1"/>
  <c r="G88" i="3"/>
  <c r="H88" i="3"/>
  <c r="I88" i="3"/>
  <c r="J88" i="3"/>
  <c r="K88" i="3"/>
  <c r="G89" i="3"/>
  <c r="H89" i="3"/>
  <c r="I89" i="3"/>
  <c r="K89" i="3"/>
  <c r="K89" i="13" s="1"/>
  <c r="Q89" i="18" s="1"/>
  <c r="G90" i="3"/>
  <c r="I90" i="3"/>
  <c r="J90" i="3"/>
  <c r="K90" i="3"/>
  <c r="K90" i="13"/>
  <c r="Q90" i="18" s="1"/>
  <c r="G91" i="3"/>
  <c r="H91" i="3"/>
  <c r="J91" i="3"/>
  <c r="P91" i="3" s="1"/>
  <c r="K91" i="3"/>
  <c r="G92" i="3"/>
  <c r="H92" i="3"/>
  <c r="I92" i="3"/>
  <c r="J92" i="3"/>
  <c r="K92" i="3"/>
  <c r="K92" i="13" s="1"/>
  <c r="Q92" i="18" s="1"/>
  <c r="G93" i="3"/>
  <c r="H93" i="3"/>
  <c r="H93" i="13" s="1"/>
  <c r="N93" i="18" s="1"/>
  <c r="I93" i="3"/>
  <c r="I93" i="13" s="1"/>
  <c r="O93" i="18" s="1"/>
  <c r="K93" i="3"/>
  <c r="G94" i="3"/>
  <c r="I94" i="3"/>
  <c r="J94" i="3"/>
  <c r="K94" i="3"/>
  <c r="K94" i="13" s="1"/>
  <c r="Q94" i="18" s="1"/>
  <c r="G95" i="3"/>
  <c r="M95" i="3" s="1"/>
  <c r="I95" i="3"/>
  <c r="J95" i="3"/>
  <c r="K95" i="3"/>
  <c r="K95" i="13" s="1"/>
  <c r="Q95" i="18" s="1"/>
  <c r="G96" i="3"/>
  <c r="H96" i="3"/>
  <c r="I96" i="3"/>
  <c r="J96" i="3"/>
  <c r="K96" i="3"/>
  <c r="K96" i="13" s="1"/>
  <c r="Q96" i="18" s="1"/>
  <c r="G97" i="3"/>
  <c r="H97" i="3"/>
  <c r="K97" i="3"/>
  <c r="G98" i="3"/>
  <c r="H98" i="3"/>
  <c r="I98" i="3"/>
  <c r="J98" i="3"/>
  <c r="K98" i="3"/>
  <c r="G99" i="3"/>
  <c r="I99" i="3"/>
  <c r="J99" i="3"/>
  <c r="J99" i="13" s="1"/>
  <c r="P99" i="18" s="1"/>
  <c r="K99" i="3"/>
  <c r="G100" i="3"/>
  <c r="H100" i="3"/>
  <c r="I100" i="3"/>
  <c r="I100" i="13" s="1"/>
  <c r="O100" i="18" s="1"/>
  <c r="J100" i="3"/>
  <c r="K100" i="3"/>
  <c r="G101" i="3"/>
  <c r="H101" i="3"/>
  <c r="K101" i="3"/>
  <c r="K101" i="13" s="1"/>
  <c r="Q101" i="18" s="1"/>
  <c r="G102" i="3"/>
  <c r="H102" i="3"/>
  <c r="I102" i="3"/>
  <c r="J102" i="3"/>
  <c r="K102" i="3"/>
  <c r="K102" i="13" s="1"/>
  <c r="Q102" i="18" s="1"/>
  <c r="G103" i="3"/>
  <c r="I103" i="3"/>
  <c r="I103" i="13" s="1"/>
  <c r="O103" i="18" s="1"/>
  <c r="J103" i="3"/>
  <c r="K103" i="3"/>
  <c r="G104" i="3"/>
  <c r="H104" i="3"/>
  <c r="I104" i="3"/>
  <c r="J104" i="3"/>
  <c r="J104" i="13" s="1"/>
  <c r="P104" i="18" s="1"/>
  <c r="K104" i="3"/>
  <c r="H4" i="3"/>
  <c r="I4" i="3"/>
  <c r="K4" i="3"/>
  <c r="K4" i="13" s="1"/>
  <c r="Q4" i="18" s="1"/>
  <c r="G4" i="3"/>
  <c r="G103" i="14"/>
  <c r="B103" i="14"/>
  <c r="G99" i="14"/>
  <c r="B99" i="14"/>
  <c r="G95" i="14"/>
  <c r="B95" i="14"/>
  <c r="G91" i="14"/>
  <c r="B91" i="14"/>
  <c r="G87" i="14"/>
  <c r="B87" i="14"/>
  <c r="G83" i="14"/>
  <c r="B83" i="14"/>
  <c r="G79" i="14"/>
  <c r="B79" i="14"/>
  <c r="B75" i="14"/>
  <c r="I75" i="14" s="1"/>
  <c r="C74" i="14"/>
  <c r="J74" i="14" s="1"/>
  <c r="B71" i="14"/>
  <c r="C70" i="14"/>
  <c r="B67" i="14"/>
  <c r="C66" i="14"/>
  <c r="J66" i="14" s="1"/>
  <c r="B63" i="14"/>
  <c r="C62" i="14"/>
  <c r="B59" i="14"/>
  <c r="I59" i="14" s="1"/>
  <c r="C58" i="14"/>
  <c r="B55" i="14"/>
  <c r="C54" i="14"/>
  <c r="J54" i="14" s="1"/>
  <c r="B51" i="14"/>
  <c r="I51" i="14" s="1"/>
  <c r="C50" i="14"/>
  <c r="J50" i="14" s="1"/>
  <c r="B47" i="14"/>
  <c r="I47" i="14" s="1"/>
  <c r="C46" i="14"/>
  <c r="J46" i="14" s="1"/>
  <c r="B43" i="14"/>
  <c r="I43" i="14" s="1"/>
  <c r="C42" i="14"/>
  <c r="B39" i="14"/>
  <c r="I39" i="14" s="1"/>
  <c r="C38" i="14"/>
  <c r="J38" i="14" s="1"/>
  <c r="B35" i="14"/>
  <c r="I35" i="14" s="1"/>
  <c r="C34" i="14"/>
  <c r="J34" i="14" s="1"/>
  <c r="B31" i="14"/>
  <c r="I31" i="14" s="1"/>
  <c r="C30" i="14"/>
  <c r="J30" i="14" s="1"/>
  <c r="B27" i="14"/>
  <c r="C26" i="14"/>
  <c r="B23" i="14"/>
  <c r="I23" i="14" s="1"/>
  <c r="C22" i="14"/>
  <c r="J22" i="14" s="1"/>
  <c r="G19" i="14"/>
  <c r="N19" i="14" s="1"/>
  <c r="B19" i="14"/>
  <c r="I19" i="14" s="1"/>
  <c r="C18" i="14"/>
  <c r="J18" i="14" s="1"/>
  <c r="B15" i="14"/>
  <c r="C14" i="14"/>
  <c r="J14" i="14" s="1"/>
  <c r="B11" i="14"/>
  <c r="C10" i="14"/>
  <c r="B7" i="14"/>
  <c r="I7" i="14" s="1"/>
  <c r="C6" i="14"/>
  <c r="J102" i="2"/>
  <c r="E102" i="13" s="1"/>
  <c r="G101" i="14"/>
  <c r="B101" i="14"/>
  <c r="G97" i="14"/>
  <c r="B97" i="14"/>
  <c r="G93" i="14"/>
  <c r="B93" i="14"/>
  <c r="I91" i="2"/>
  <c r="D91" i="13" s="1"/>
  <c r="J91" i="18" s="1"/>
  <c r="G89" i="14"/>
  <c r="B89" i="14"/>
  <c r="G85" i="14"/>
  <c r="B85" i="14"/>
  <c r="I85" i="14" s="1"/>
  <c r="J82" i="2"/>
  <c r="E82" i="13" s="1"/>
  <c r="K82" i="18" s="1"/>
  <c r="G81" i="14"/>
  <c r="B81" i="14"/>
  <c r="G77" i="14"/>
  <c r="B77" i="14"/>
  <c r="B73" i="14"/>
  <c r="C72" i="14"/>
  <c r="J72" i="14" s="1"/>
  <c r="I71" i="2"/>
  <c r="D71" i="13" s="1"/>
  <c r="J71" i="18" s="1"/>
  <c r="B69" i="14"/>
  <c r="I69" i="14" s="1"/>
  <c r="C68" i="14"/>
  <c r="B65" i="14"/>
  <c r="C64" i="14"/>
  <c r="J64" i="14" s="1"/>
  <c r="B61" i="14"/>
  <c r="C60" i="14"/>
  <c r="B57" i="14"/>
  <c r="C56" i="14"/>
  <c r="J54" i="2"/>
  <c r="E54" i="13" s="1"/>
  <c r="K54" i="18" s="1"/>
  <c r="B53" i="14"/>
  <c r="C52" i="14"/>
  <c r="J52" i="14" s="1"/>
  <c r="I51" i="2"/>
  <c r="D51" i="13" s="1"/>
  <c r="J51" i="18" s="1"/>
  <c r="B49" i="14"/>
  <c r="I49" i="14" s="1"/>
  <c r="C48" i="14"/>
  <c r="J48" i="14" s="1"/>
  <c r="B45" i="14"/>
  <c r="C44" i="14"/>
  <c r="J44" i="14" s="1"/>
  <c r="J42" i="2"/>
  <c r="E42" i="13" s="1"/>
  <c r="K42" i="18" s="1"/>
  <c r="B41" i="14"/>
  <c r="I41" i="14" s="1"/>
  <c r="C40" i="14"/>
  <c r="B37" i="14"/>
  <c r="I37" i="14"/>
  <c r="C36" i="14"/>
  <c r="J36" i="14" s="1"/>
  <c r="B33" i="14"/>
  <c r="I33" i="14" s="1"/>
  <c r="C32" i="14"/>
  <c r="J32" i="14" s="1"/>
  <c r="B29" i="14"/>
  <c r="I29" i="14" s="1"/>
  <c r="C28" i="14"/>
  <c r="J28" i="14" s="1"/>
  <c r="I27" i="2"/>
  <c r="D27" i="13" s="1"/>
  <c r="J27" i="18" s="1"/>
  <c r="B25" i="14"/>
  <c r="I25" i="14" s="1"/>
  <c r="C24" i="14"/>
  <c r="J24" i="14" s="1"/>
  <c r="B21" i="14"/>
  <c r="I21" i="14" s="1"/>
  <c r="C20" i="14"/>
  <c r="J20" i="14" s="1"/>
  <c r="B17" i="14"/>
  <c r="C16" i="14"/>
  <c r="J16" i="14" s="1"/>
  <c r="J14" i="2"/>
  <c r="B13" i="14"/>
  <c r="C12" i="14"/>
  <c r="I11" i="2"/>
  <c r="D11" i="13" s="1"/>
  <c r="J11" i="18" s="1"/>
  <c r="B9" i="14"/>
  <c r="C8" i="14"/>
  <c r="B5" i="14"/>
  <c r="G100" i="14"/>
  <c r="B100" i="14"/>
  <c r="G96" i="14"/>
  <c r="B96" i="14"/>
  <c r="G92" i="14"/>
  <c r="B92" i="14"/>
  <c r="G88" i="14"/>
  <c r="B88" i="14"/>
  <c r="J85" i="2"/>
  <c r="G84" i="14"/>
  <c r="B84" i="14"/>
  <c r="G80" i="14"/>
  <c r="B80" i="14"/>
  <c r="B76" i="14"/>
  <c r="C75" i="14"/>
  <c r="J75" i="14" s="1"/>
  <c r="I74" i="2"/>
  <c r="D74" i="13" s="1"/>
  <c r="J74" i="18" s="1"/>
  <c r="B72" i="14"/>
  <c r="C71" i="14"/>
  <c r="B68" i="14"/>
  <c r="C67" i="14"/>
  <c r="B64" i="14"/>
  <c r="I64" i="14" s="1"/>
  <c r="C63" i="14"/>
  <c r="B60" i="14"/>
  <c r="C59" i="14"/>
  <c r="J59" i="14" s="1"/>
  <c r="B56" i="14"/>
  <c r="C55" i="14"/>
  <c r="B52" i="14"/>
  <c r="I52" i="14" s="1"/>
  <c r="C51" i="14"/>
  <c r="J51" i="14" s="1"/>
  <c r="B48" i="14"/>
  <c r="I48" i="14" s="1"/>
  <c r="C47" i="14"/>
  <c r="J47" i="14" s="1"/>
  <c r="B44" i="14"/>
  <c r="C43" i="14"/>
  <c r="J43" i="14"/>
  <c r="B40" i="14"/>
  <c r="C39" i="14"/>
  <c r="J39" i="14" s="1"/>
  <c r="B36" i="14"/>
  <c r="I36" i="14" s="1"/>
  <c r="C35" i="14"/>
  <c r="J35" i="14" s="1"/>
  <c r="B32" i="14"/>
  <c r="I32" i="14" s="1"/>
  <c r="C31" i="14"/>
  <c r="J31" i="14" s="1"/>
  <c r="B28" i="14"/>
  <c r="C27" i="14"/>
  <c r="J27" i="14" s="1"/>
  <c r="J25" i="2"/>
  <c r="E25" i="13" s="1"/>
  <c r="K25" i="18" s="1"/>
  <c r="B24" i="14"/>
  <c r="I24" i="14" s="1"/>
  <c r="C23" i="14"/>
  <c r="J23" i="14" s="1"/>
  <c r="B20" i="14"/>
  <c r="I20" i="14" s="1"/>
  <c r="C19" i="14"/>
  <c r="J19" i="14" s="1"/>
  <c r="B16" i="14"/>
  <c r="I16" i="14" s="1"/>
  <c r="C15" i="14"/>
  <c r="B12" i="14"/>
  <c r="C11" i="14"/>
  <c r="I10" i="2"/>
  <c r="D10" i="13" s="1"/>
  <c r="B8" i="14"/>
  <c r="C7" i="14"/>
  <c r="J7" i="14" s="1"/>
  <c r="I6" i="2"/>
  <c r="D6" i="13" s="1"/>
  <c r="J6" i="18" s="1"/>
  <c r="G102" i="14"/>
  <c r="B102" i="14"/>
  <c r="G98" i="14"/>
  <c r="B98" i="14"/>
  <c r="G94" i="14"/>
  <c r="B94" i="14"/>
  <c r="G90" i="14"/>
  <c r="B90" i="14"/>
  <c r="G86" i="14"/>
  <c r="B86" i="14"/>
  <c r="G82" i="14"/>
  <c r="B82" i="14"/>
  <c r="G78" i="14"/>
  <c r="B78" i="14"/>
  <c r="B74" i="14"/>
  <c r="I74" i="14" s="1"/>
  <c r="C73" i="14"/>
  <c r="B70" i="14"/>
  <c r="C69" i="14"/>
  <c r="J69" i="14" s="1"/>
  <c r="B66" i="14"/>
  <c r="I66" i="14"/>
  <c r="C65" i="14"/>
  <c r="C61" i="14"/>
  <c r="B58" i="14"/>
  <c r="C57" i="14"/>
  <c r="B54" i="14"/>
  <c r="I54" i="14" s="1"/>
  <c r="C53" i="14"/>
  <c r="B50" i="14"/>
  <c r="I50" i="14" s="1"/>
  <c r="C49" i="14"/>
  <c r="J49" i="14" s="1"/>
  <c r="B46" i="14"/>
  <c r="I46" i="14" s="1"/>
  <c r="C45" i="14"/>
  <c r="B42" i="14"/>
  <c r="C41" i="14"/>
  <c r="J41" i="14" s="1"/>
  <c r="B38" i="14"/>
  <c r="I38" i="14" s="1"/>
  <c r="C37" i="14"/>
  <c r="J37" i="14" s="1"/>
  <c r="B34" i="14"/>
  <c r="I34" i="14" s="1"/>
  <c r="C33" i="14"/>
  <c r="J33" i="14" s="1"/>
  <c r="B30" i="14"/>
  <c r="I30" i="14" s="1"/>
  <c r="C29" i="14"/>
  <c r="J29" i="14" s="1"/>
  <c r="B26" i="14"/>
  <c r="C25" i="14"/>
  <c r="J25" i="14" s="1"/>
  <c r="B22" i="14"/>
  <c r="I22" i="14" s="1"/>
  <c r="B18" i="14"/>
  <c r="I18" i="14" s="1"/>
  <c r="C17" i="14"/>
  <c r="B14" i="14"/>
  <c r="I14" i="14" s="1"/>
  <c r="C13" i="14"/>
  <c r="B10" i="14"/>
  <c r="C9" i="14"/>
  <c r="B6" i="14"/>
  <c r="B99" i="16"/>
  <c r="B95" i="16"/>
  <c r="B91" i="16"/>
  <c r="B87" i="16"/>
  <c r="B83" i="16"/>
  <c r="B79" i="16"/>
  <c r="B75" i="16"/>
  <c r="B71" i="16"/>
  <c r="B67" i="16"/>
  <c r="B63" i="16"/>
  <c r="B59" i="16"/>
  <c r="B55" i="16"/>
  <c r="B51" i="16"/>
  <c r="B47" i="16"/>
  <c r="B43" i="16"/>
  <c r="B39" i="16"/>
  <c r="B35" i="16"/>
  <c r="B31" i="16"/>
  <c r="B27" i="16"/>
  <c r="B23" i="16"/>
  <c r="B19" i="16"/>
  <c r="B15" i="16"/>
  <c r="B11" i="16"/>
  <c r="B7" i="16"/>
  <c r="B4" i="16"/>
  <c r="B101" i="16"/>
  <c r="G97" i="2"/>
  <c r="B97" i="13" s="1"/>
  <c r="H97" i="18" s="1"/>
  <c r="B97" i="16"/>
  <c r="B93" i="16"/>
  <c r="B89" i="16"/>
  <c r="B85" i="16"/>
  <c r="B81" i="16"/>
  <c r="H80" i="2"/>
  <c r="C80" i="13" s="1"/>
  <c r="I80" i="18" s="1"/>
  <c r="G77" i="2"/>
  <c r="B77" i="13" s="1"/>
  <c r="H77" i="18" s="1"/>
  <c r="B77" i="16"/>
  <c r="B73" i="16"/>
  <c r="B69" i="16"/>
  <c r="H68" i="2"/>
  <c r="C68" i="13" s="1"/>
  <c r="I68" i="18" s="1"/>
  <c r="K65" i="2"/>
  <c r="F65" i="13" s="1"/>
  <c r="L65" i="18" s="1"/>
  <c r="B65" i="16"/>
  <c r="B61" i="16"/>
  <c r="G57" i="2"/>
  <c r="B57" i="13" s="1"/>
  <c r="H57" i="18" s="1"/>
  <c r="B57" i="16"/>
  <c r="B53" i="16"/>
  <c r="B49" i="16"/>
  <c r="J49" i="16" s="1"/>
  <c r="B49" i="18" s="1"/>
  <c r="K45" i="2"/>
  <c r="F45" i="13" s="1"/>
  <c r="L45" i="18" s="1"/>
  <c r="B45" i="16"/>
  <c r="B41" i="16"/>
  <c r="H40" i="2"/>
  <c r="C40" i="13" s="1"/>
  <c r="I40" i="18" s="1"/>
  <c r="B37" i="16"/>
  <c r="K33" i="2"/>
  <c r="F33" i="13" s="1"/>
  <c r="L33" i="18" s="1"/>
  <c r="B33" i="16"/>
  <c r="B29" i="16"/>
  <c r="B25" i="16"/>
  <c r="G21" i="2"/>
  <c r="B21" i="13" s="1"/>
  <c r="H21" i="18" s="1"/>
  <c r="B21" i="16"/>
  <c r="J21" i="16" s="1"/>
  <c r="B21" i="18" s="1"/>
  <c r="K17" i="2"/>
  <c r="F17" i="13" s="1"/>
  <c r="L17" i="18" s="1"/>
  <c r="B17" i="16"/>
  <c r="B13" i="16"/>
  <c r="B9" i="16"/>
  <c r="H8" i="2"/>
  <c r="C8" i="13" s="1"/>
  <c r="I8" i="18" s="1"/>
  <c r="G5" i="2"/>
  <c r="B5" i="13" s="1"/>
  <c r="H5" i="18" s="1"/>
  <c r="B5" i="16"/>
  <c r="B104" i="16"/>
  <c r="G100" i="2"/>
  <c r="B100" i="16"/>
  <c r="B96" i="16"/>
  <c r="B92" i="16"/>
  <c r="K88" i="2"/>
  <c r="F88" i="13" s="1"/>
  <c r="L88" i="18" s="1"/>
  <c r="B88" i="16"/>
  <c r="B84" i="16"/>
  <c r="B80" i="16"/>
  <c r="B76" i="16"/>
  <c r="B72" i="16"/>
  <c r="B68" i="16"/>
  <c r="B64" i="16"/>
  <c r="H63" i="2"/>
  <c r="C63" i="13" s="1"/>
  <c r="I63" i="18" s="1"/>
  <c r="B60" i="16"/>
  <c r="B56" i="16"/>
  <c r="B52" i="16"/>
  <c r="B48" i="16"/>
  <c r="J48" i="16" s="1"/>
  <c r="B48" i="18" s="1"/>
  <c r="B44" i="16"/>
  <c r="B40" i="16"/>
  <c r="J40" i="16" s="1"/>
  <c r="B40" i="18" s="1"/>
  <c r="B36" i="16"/>
  <c r="J36" i="16" s="1"/>
  <c r="G32" i="2"/>
  <c r="B32" i="16"/>
  <c r="B28" i="16"/>
  <c r="B24" i="16"/>
  <c r="H23" i="2"/>
  <c r="C23" i="13" s="1"/>
  <c r="I23" i="18" s="1"/>
  <c r="B20" i="16"/>
  <c r="H19" i="2"/>
  <c r="C19" i="13" s="1"/>
  <c r="I19" i="18" s="1"/>
  <c r="K16" i="2"/>
  <c r="F16" i="13" s="1"/>
  <c r="L16" i="18" s="1"/>
  <c r="B16" i="16"/>
  <c r="K12" i="2"/>
  <c r="F12" i="13" s="1"/>
  <c r="L12" i="18" s="1"/>
  <c r="B12" i="16"/>
  <c r="B8" i="16"/>
  <c r="B102" i="16"/>
  <c r="B98" i="16"/>
  <c r="B94" i="16"/>
  <c r="B90" i="16"/>
  <c r="B86" i="16"/>
  <c r="B82" i="16"/>
  <c r="B78" i="16"/>
  <c r="B74" i="16"/>
  <c r="B70" i="16"/>
  <c r="B66" i="16"/>
  <c r="B62" i="16"/>
  <c r="B58" i="16"/>
  <c r="B54" i="16"/>
  <c r="B50" i="16"/>
  <c r="J50" i="16" s="1"/>
  <c r="B50" i="18" s="1"/>
  <c r="B46" i="16"/>
  <c r="B42" i="16"/>
  <c r="B38" i="16"/>
  <c r="B34" i="16"/>
  <c r="J34" i="16" s="1"/>
  <c r="B34" i="18" s="1"/>
  <c r="B30" i="16"/>
  <c r="J30" i="16" s="1"/>
  <c r="B30" i="18" s="1"/>
  <c r="B26" i="16"/>
  <c r="B22" i="16"/>
  <c r="B18" i="16"/>
  <c r="J18" i="16" s="1"/>
  <c r="B18" i="18" s="1"/>
  <c r="B14" i="16"/>
  <c r="B10" i="16"/>
  <c r="B6" i="16"/>
  <c r="M39" i="7"/>
  <c r="N10" i="7"/>
  <c r="E85" i="13"/>
  <c r="K85" i="18" s="1"/>
  <c r="J10" i="18"/>
  <c r="O71" i="7"/>
  <c r="AB52" i="13"/>
  <c r="AH52" i="18" s="1"/>
  <c r="AC4" i="13"/>
  <c r="AI4" i="18" s="1"/>
  <c r="O4" i="7"/>
  <c r="AA82" i="13"/>
  <c r="AG82" i="18" s="1"/>
  <c r="AB73" i="13"/>
  <c r="AH73" i="18" s="1"/>
  <c r="AA50" i="13"/>
  <c r="AG50" i="18" s="1"/>
  <c r="M50" i="7"/>
  <c r="AB41" i="13"/>
  <c r="AH41" i="18" s="1"/>
  <c r="AD15" i="13"/>
  <c r="AJ15" i="18" s="1"/>
  <c r="AB9" i="13"/>
  <c r="AH9" i="18" s="1"/>
  <c r="M103" i="7"/>
  <c r="AG99" i="18"/>
  <c r="M99" i="7"/>
  <c r="AA91" i="13"/>
  <c r="AG91" i="18" s="1"/>
  <c r="AD84" i="13"/>
  <c r="AJ84" i="18" s="1"/>
  <c r="M75" i="7"/>
  <c r="AD68" i="13"/>
  <c r="AJ68" i="18" s="1"/>
  <c r="AC53" i="13"/>
  <c r="AI53" i="18" s="1"/>
  <c r="AG51" i="18"/>
  <c r="M51" i="7"/>
  <c r="AC25" i="13"/>
  <c r="AI25" i="18" s="1"/>
  <c r="O25" i="7"/>
  <c r="AB18" i="13"/>
  <c r="AH18" i="18" s="1"/>
  <c r="AC17" i="13"/>
  <c r="AI17" i="18" s="1"/>
  <c r="O17" i="7"/>
  <c r="AA15" i="13"/>
  <c r="AG15" i="18" s="1"/>
  <c r="AD79" i="13"/>
  <c r="AJ79" i="18" s="1"/>
  <c r="AD47" i="13"/>
  <c r="AJ47" i="18" s="1"/>
  <c r="AI39" i="18"/>
  <c r="AC29" i="13"/>
  <c r="AI29" i="18" s="1"/>
  <c r="AC104" i="13"/>
  <c r="AI104" i="18" s="1"/>
  <c r="AG102" i="18"/>
  <c r="AB97" i="13"/>
  <c r="AH97" i="18" s="1"/>
  <c r="N97" i="7"/>
  <c r="AA90" i="13"/>
  <c r="AG90" i="18" s="1"/>
  <c r="M90" i="7"/>
  <c r="AB89" i="13"/>
  <c r="AH89" i="18" s="1"/>
  <c r="P83" i="7"/>
  <c r="AB81" i="13"/>
  <c r="AH81" i="18" s="1"/>
  <c r="AA74" i="13"/>
  <c r="AG74" i="18" s="1"/>
  <c r="M74" i="7"/>
  <c r="AC68" i="13"/>
  <c r="AI68" i="18" s="1"/>
  <c r="AD67" i="13"/>
  <c r="AJ67" i="18" s="1"/>
  <c r="AA58" i="13"/>
  <c r="AG58" i="18" s="1"/>
  <c r="M58" i="7"/>
  <c r="AB57" i="13"/>
  <c r="AH57" i="18" s="1"/>
  <c r="AB49" i="13"/>
  <c r="AH49" i="18" s="1"/>
  <c r="AA42" i="13"/>
  <c r="AG42" i="18" s="1"/>
  <c r="M42" i="7"/>
  <c r="AD39" i="13"/>
  <c r="AJ39" i="18" s="1"/>
  <c r="AG38" i="18"/>
  <c r="AA34" i="13"/>
  <c r="AG34" i="18" s="1"/>
  <c r="M34" i="7"/>
  <c r="AB33" i="13"/>
  <c r="AH33" i="18" s="1"/>
  <c r="AC32" i="13"/>
  <c r="AI32" i="18" s="1"/>
  <c r="AD31" i="13"/>
  <c r="AJ31" i="18" s="1"/>
  <c r="O16" i="7"/>
  <c r="AB13" i="13"/>
  <c r="AH13" i="18" s="1"/>
  <c r="AA10" i="13"/>
  <c r="AG10" i="18" s="1"/>
  <c r="AD7" i="13"/>
  <c r="AJ7" i="18" s="1"/>
  <c r="P7" i="7"/>
  <c r="AA103" i="13"/>
  <c r="AG103" i="18" s="1"/>
  <c r="AB26" i="13"/>
  <c r="AH26" i="18" s="1"/>
  <c r="AC13" i="13"/>
  <c r="AI13" i="18" s="1"/>
  <c r="AB102" i="13"/>
  <c r="AH102" i="18" s="1"/>
  <c r="AD100" i="13"/>
  <c r="P100" i="7"/>
  <c r="M95" i="7"/>
  <c r="AA87" i="13"/>
  <c r="AG87" i="18" s="1"/>
  <c r="M87" i="7"/>
  <c r="AB70" i="13"/>
  <c r="AH70" i="18" s="1"/>
  <c r="AD60" i="13"/>
  <c r="AJ60" i="18" s="1"/>
  <c r="AD56" i="13"/>
  <c r="AJ56" i="18" s="1"/>
  <c r="AB54" i="13"/>
  <c r="AH54" i="18" s="1"/>
  <c r="N54" i="7"/>
  <c r="AA43" i="13"/>
  <c r="AG43" i="18" s="1"/>
  <c r="AC33" i="13"/>
  <c r="AI33" i="18" s="1"/>
  <c r="AA31" i="13"/>
  <c r="AG31" i="18" s="1"/>
  <c r="M31" i="7"/>
  <c r="AD24" i="13"/>
  <c r="AJ24" i="18" s="1"/>
  <c r="AC5" i="13"/>
  <c r="AI5" i="18" s="1"/>
  <c r="AC56" i="13"/>
  <c r="AI56" i="18" s="1"/>
  <c r="AA22" i="13"/>
  <c r="AG22" i="18" s="1"/>
  <c r="M22" i="7"/>
  <c r="AB104" i="13"/>
  <c r="AH104" i="18" s="1"/>
  <c r="AB100" i="13"/>
  <c r="AH100" i="18" s="1"/>
  <c r="AB96" i="13"/>
  <c r="AH96" i="18" s="1"/>
  <c r="AI95" i="18"/>
  <c r="AB92" i="13"/>
  <c r="AH92" i="18" s="1"/>
  <c r="N92" i="7"/>
  <c r="N88" i="7"/>
  <c r="AB84" i="13"/>
  <c r="AH84" i="18" s="1"/>
  <c r="AD82" i="13"/>
  <c r="AJ82" i="18" s="1"/>
  <c r="AB76" i="13"/>
  <c r="AH76" i="18" s="1"/>
  <c r="AC75" i="13"/>
  <c r="AI75" i="18" s="1"/>
  <c r="O75" i="7"/>
  <c r="AD70" i="13"/>
  <c r="AJ70" i="18" s="1"/>
  <c r="AB68" i="13"/>
  <c r="AH68" i="18" s="1"/>
  <c r="AB64" i="13"/>
  <c r="AH64" i="18" s="1"/>
  <c r="O63" i="7"/>
  <c r="AD62" i="13"/>
  <c r="AJ62" i="18" s="1"/>
  <c r="AA61" i="13"/>
  <c r="AG61" i="18" s="1"/>
  <c r="M61" i="7"/>
  <c r="AC59" i="13"/>
  <c r="AI59" i="18" s="1"/>
  <c r="P58" i="7"/>
  <c r="AB56" i="13"/>
  <c r="AH56" i="18" s="1"/>
  <c r="O55" i="7"/>
  <c r="AD54" i="13"/>
  <c r="AJ54" i="18" s="1"/>
  <c r="M53" i="7"/>
  <c r="AC51" i="13"/>
  <c r="AI51" i="18" s="1"/>
  <c r="AD50" i="13"/>
  <c r="AJ50" i="18" s="1"/>
  <c r="P50" i="7"/>
  <c r="AC47" i="13"/>
  <c r="AI47" i="18" s="1"/>
  <c r="AD46" i="13"/>
  <c r="AJ46" i="18" s="1"/>
  <c r="AC43" i="13"/>
  <c r="AI43" i="18" s="1"/>
  <c r="O43" i="7"/>
  <c r="AD42" i="13"/>
  <c r="AJ42" i="18" s="1"/>
  <c r="P42" i="7"/>
  <c r="AD38" i="13"/>
  <c r="AJ38" i="18"/>
  <c r="AA37" i="13"/>
  <c r="AG37" i="18" s="1"/>
  <c r="M37" i="7"/>
  <c r="AB36" i="13"/>
  <c r="AH36" i="18" s="1"/>
  <c r="AC35" i="13"/>
  <c r="AI35" i="18" s="1"/>
  <c r="O31" i="7"/>
  <c r="O23" i="7"/>
  <c r="AD22" i="13"/>
  <c r="AJ22" i="18" s="1"/>
  <c r="AD18" i="13"/>
  <c r="AJ18" i="18" s="1"/>
  <c r="M17" i="7"/>
  <c r="AB12" i="13"/>
  <c r="AH12" i="18" s="1"/>
  <c r="AC11" i="13"/>
  <c r="AI11" i="18" s="1"/>
  <c r="AD10" i="13"/>
  <c r="AJ10" i="18" s="1"/>
  <c r="AD6" i="13"/>
  <c r="AJ6" i="18" s="1"/>
  <c r="AA5" i="13"/>
  <c r="AG5" i="18" s="1"/>
  <c r="AA23" i="13"/>
  <c r="AG23" i="18" s="1"/>
  <c r="AC85" i="13"/>
  <c r="AI85" i="18" s="1"/>
  <c r="O85" i="7"/>
  <c r="AA83" i="13"/>
  <c r="AG83" i="18" s="1"/>
  <c r="AD76" i="13"/>
  <c r="AJ76" i="18" s="1"/>
  <c r="AA71" i="13"/>
  <c r="AG71" i="18" s="1"/>
  <c r="M71" i="7"/>
  <c r="AC69" i="13"/>
  <c r="AI69" i="18" s="1"/>
  <c r="AA67" i="13"/>
  <c r="AG67" i="18" s="1"/>
  <c r="AA63" i="13"/>
  <c r="AG63" i="18" s="1"/>
  <c r="M63" i="7"/>
  <c r="M59" i="7"/>
  <c r="AA55" i="13"/>
  <c r="AG55" i="18" s="1"/>
  <c r="M55" i="7"/>
  <c r="AD52" i="13"/>
  <c r="AJ52" i="18" s="1"/>
  <c r="M47" i="7"/>
  <c r="AA27" i="13"/>
  <c r="AG27" i="18" s="1"/>
  <c r="M27" i="7"/>
  <c r="AC21" i="13"/>
  <c r="AI21" i="18" s="1"/>
  <c r="AA19" i="13"/>
  <c r="AG19" i="18" s="1"/>
  <c r="M19" i="7"/>
  <c r="M11" i="7"/>
  <c r="AC102" i="13"/>
  <c r="AI102" i="18" s="1"/>
  <c r="AG96" i="18"/>
  <c r="M96" i="7"/>
  <c r="AC94" i="13"/>
  <c r="AI94" i="18" s="1"/>
  <c r="AB91" i="13"/>
  <c r="AH91" i="18" s="1"/>
  <c r="O90" i="7"/>
  <c r="AG88" i="18"/>
  <c r="M88" i="7"/>
  <c r="AA84" i="13"/>
  <c r="AG84" i="18" s="1"/>
  <c r="N83" i="7"/>
  <c r="AG80" i="18"/>
  <c r="M80" i="7"/>
  <c r="O74" i="7"/>
  <c r="AD73" i="13"/>
  <c r="AJ73" i="18" s="1"/>
  <c r="AC70" i="13"/>
  <c r="AI70" i="18"/>
  <c r="AB67" i="13"/>
  <c r="AH67" i="18" s="1"/>
  <c r="N67" i="7"/>
  <c r="AC66" i="13"/>
  <c r="AI66" i="18" s="1"/>
  <c r="AD65" i="13"/>
  <c r="AJ65" i="18" s="1"/>
  <c r="P65" i="7"/>
  <c r="AG64" i="18"/>
  <c r="AB59" i="13"/>
  <c r="AH59" i="18" s="1"/>
  <c r="O58" i="7"/>
  <c r="AD57" i="13"/>
  <c r="AJ57" i="18" s="1"/>
  <c r="AG56" i="18"/>
  <c r="AD53" i="13"/>
  <c r="AJ53" i="18" s="1"/>
  <c r="AA52" i="13"/>
  <c r="AG52" i="18" s="1"/>
  <c r="AC50" i="13"/>
  <c r="AI50" i="18" s="1"/>
  <c r="AD49" i="13"/>
  <c r="AJ49" i="18" s="1"/>
  <c r="AG48" i="18"/>
  <c r="AD45" i="13"/>
  <c r="AJ45" i="18" s="1"/>
  <c r="O42" i="7"/>
  <c r="AC34" i="13"/>
  <c r="AI34" i="18" s="1"/>
  <c r="P33" i="7"/>
  <c r="AC30" i="13"/>
  <c r="AI30" i="18" s="1"/>
  <c r="P29" i="7"/>
  <c r="AB27" i="13"/>
  <c r="AH27" i="18" s="1"/>
  <c r="N27" i="7"/>
  <c r="AD25" i="13"/>
  <c r="AJ25" i="18" s="1"/>
  <c r="AA24" i="13"/>
  <c r="AG24" i="18" s="1"/>
  <c r="AB23" i="13"/>
  <c r="AH23" i="18" s="1"/>
  <c r="N23" i="7"/>
  <c r="AC22" i="13"/>
  <c r="AI22" i="18" s="1"/>
  <c r="O22" i="7"/>
  <c r="AD21" i="13"/>
  <c r="AJ21" i="18" s="1"/>
  <c r="AG20" i="18"/>
  <c r="AB19" i="13"/>
  <c r="AH19" i="18" s="1"/>
  <c r="N19" i="7"/>
  <c r="AC18" i="13"/>
  <c r="AI18" i="18" s="1"/>
  <c r="P17" i="7"/>
  <c r="AA16" i="13"/>
  <c r="AG16" i="18" s="1"/>
  <c r="AB15" i="13"/>
  <c r="AH15" i="18" s="1"/>
  <c r="N15" i="7"/>
  <c r="AC14" i="13"/>
  <c r="AI14" i="18" s="1"/>
  <c r="AD13" i="13"/>
  <c r="AJ13" i="18" s="1"/>
  <c r="AA12" i="13"/>
  <c r="AG12" i="18" s="1"/>
  <c r="AC10" i="13"/>
  <c r="AI10" i="18" s="1"/>
  <c r="O10" i="7"/>
  <c r="AA8" i="13"/>
  <c r="AG8" i="18" s="1"/>
  <c r="AC6" i="13"/>
  <c r="AI6" i="18" s="1"/>
  <c r="AD5" i="13"/>
  <c r="AJ5" i="18" s="1"/>
  <c r="AC77" i="13"/>
  <c r="AI77" i="18" s="1"/>
  <c r="AJ32" i="18"/>
  <c r="X4" i="13"/>
  <c r="AD4" i="18" s="1"/>
  <c r="Y95" i="13"/>
  <c r="X92" i="13"/>
  <c r="AD92" i="18" s="1"/>
  <c r="W89" i="13"/>
  <c r="AC89" i="18" s="1"/>
  <c r="V86" i="13"/>
  <c r="AB86" i="18" s="1"/>
  <c r="M86" i="6"/>
  <c r="W81" i="13"/>
  <c r="AC81" i="18" s="1"/>
  <c r="X76" i="13"/>
  <c r="AD76" i="18" s="1"/>
  <c r="W73" i="13"/>
  <c r="AC73" i="18" s="1"/>
  <c r="N73" i="6"/>
  <c r="Y63" i="13"/>
  <c r="AE63" i="18" s="1"/>
  <c r="P63" i="6"/>
  <c r="V62" i="13"/>
  <c r="AB62" i="18" s="1"/>
  <c r="V54" i="13"/>
  <c r="AB54" i="18" s="1"/>
  <c r="V38" i="13"/>
  <c r="AB38" i="18" s="1"/>
  <c r="X36" i="13"/>
  <c r="AD36" i="18" s="1"/>
  <c r="W25" i="13"/>
  <c r="AC25" i="18" s="1"/>
  <c r="N25" i="6"/>
  <c r="X87" i="13"/>
  <c r="AD87" i="18" s="1"/>
  <c r="P86" i="6"/>
  <c r="X83" i="13"/>
  <c r="AD83" i="18" s="1"/>
  <c r="O83" i="6"/>
  <c r="V81" i="13"/>
  <c r="AB81" i="18" s="1"/>
  <c r="O79" i="6"/>
  <c r="O75" i="6"/>
  <c r="Y74" i="13"/>
  <c r="AE74" i="18" s="1"/>
  <c r="V69" i="13"/>
  <c r="AB69" i="18" s="1"/>
  <c r="X67" i="13"/>
  <c r="AD67" i="18" s="1"/>
  <c r="O67" i="6"/>
  <c r="M65" i="6"/>
  <c r="W64" i="13"/>
  <c r="AC64" i="18" s="1"/>
  <c r="V61" i="13"/>
  <c r="AB61" i="18" s="1"/>
  <c r="W60" i="13"/>
  <c r="AC60" i="18" s="1"/>
  <c r="Y58" i="13"/>
  <c r="AE58" i="18" s="1"/>
  <c r="W56" i="13"/>
  <c r="AC56" i="18"/>
  <c r="AE54" i="18"/>
  <c r="W52" i="13"/>
  <c r="AC52" i="18" s="1"/>
  <c r="X51" i="13"/>
  <c r="AD51" i="18" s="1"/>
  <c r="V49" i="13"/>
  <c r="AB49" i="18" s="1"/>
  <c r="X47" i="13"/>
  <c r="AD47" i="18" s="1"/>
  <c r="O47" i="6"/>
  <c r="Y46" i="13"/>
  <c r="AE46" i="18" s="1"/>
  <c r="V45" i="13"/>
  <c r="AB45" i="18" s="1"/>
  <c r="M45" i="6"/>
  <c r="W44" i="13"/>
  <c r="AC44" i="18" s="1"/>
  <c r="N44" i="6"/>
  <c r="O43" i="6"/>
  <c r="Y42" i="13"/>
  <c r="AE42" i="18" s="1"/>
  <c r="V41" i="13"/>
  <c r="AB41" i="18" s="1"/>
  <c r="W40" i="13"/>
  <c r="AC40" i="18" s="1"/>
  <c r="N40" i="6"/>
  <c r="Y38" i="13"/>
  <c r="AE38" i="18" s="1"/>
  <c r="V37" i="13"/>
  <c r="AB37" i="18" s="1"/>
  <c r="X35" i="13"/>
  <c r="AD35" i="18" s="1"/>
  <c r="Y34" i="13"/>
  <c r="AE34" i="18" s="1"/>
  <c r="V29" i="13"/>
  <c r="AB29" i="18" s="1"/>
  <c r="M29" i="6"/>
  <c r="W28" i="13"/>
  <c r="AC28" i="18" s="1"/>
  <c r="X27" i="13"/>
  <c r="AD27" i="18" s="1"/>
  <c r="Y26" i="13"/>
  <c r="AE26" i="18"/>
  <c r="V25" i="13"/>
  <c r="AB25" i="18" s="1"/>
  <c r="M25" i="6"/>
  <c r="W24" i="13"/>
  <c r="AC24" i="18" s="1"/>
  <c r="X23" i="13"/>
  <c r="AD23" i="18" s="1"/>
  <c r="Y22" i="13"/>
  <c r="AE22" i="18" s="1"/>
  <c r="V21" i="13"/>
  <c r="AB21" i="18" s="1"/>
  <c r="W20" i="13"/>
  <c r="AC20" i="18" s="1"/>
  <c r="Y18" i="13"/>
  <c r="AE18" i="18" s="1"/>
  <c r="AC16" i="18"/>
  <c r="X15" i="13"/>
  <c r="AD15" i="18" s="1"/>
  <c r="AE14" i="18"/>
  <c r="V13" i="13"/>
  <c r="AB13" i="18" s="1"/>
  <c r="X11" i="13"/>
  <c r="AD11" i="18" s="1"/>
  <c r="O11" i="6"/>
  <c r="V9" i="13"/>
  <c r="AB9" i="18" s="1"/>
  <c r="M9" i="6"/>
  <c r="O7" i="6"/>
  <c r="Y6" i="13"/>
  <c r="AE6" i="18" s="1"/>
  <c r="V5" i="13"/>
  <c r="AB5" i="18" s="1"/>
  <c r="M5" i="6"/>
  <c r="V4" i="13"/>
  <c r="AB4" i="18" s="1"/>
  <c r="W104" i="13"/>
  <c r="AC104" i="18" s="1"/>
  <c r="N104" i="6"/>
  <c r="Y102" i="13"/>
  <c r="Y98" i="13"/>
  <c r="V97" i="13"/>
  <c r="AB97" i="18" s="1"/>
  <c r="M97" i="6"/>
  <c r="W96" i="13"/>
  <c r="AC96" i="18" s="1"/>
  <c r="Y94" i="13"/>
  <c r="AE94" i="18"/>
  <c r="V93" i="13"/>
  <c r="AB93" i="18" s="1"/>
  <c r="M93" i="6"/>
  <c r="O91" i="6"/>
  <c r="V89" i="13"/>
  <c r="AB89" i="18" s="1"/>
  <c r="W103" i="13"/>
  <c r="AC103" i="18" s="1"/>
  <c r="X102" i="13"/>
  <c r="AD102" i="18" s="1"/>
  <c r="V100" i="13"/>
  <c r="AB100" i="18" s="1"/>
  <c r="M100" i="6"/>
  <c r="X98" i="13"/>
  <c r="AD98" i="18" s="1"/>
  <c r="V96" i="13"/>
  <c r="AB96" i="18" s="1"/>
  <c r="M96" i="6"/>
  <c r="W95" i="13"/>
  <c r="AC95" i="18" s="1"/>
  <c r="X94" i="13"/>
  <c r="AD94" i="18" s="1"/>
  <c r="P93" i="6"/>
  <c r="W87" i="13"/>
  <c r="AC87" i="18" s="1"/>
  <c r="O86" i="6"/>
  <c r="Y85" i="13"/>
  <c r="AE85" i="18" s="1"/>
  <c r="M84" i="6"/>
  <c r="AE81" i="18"/>
  <c r="N79" i="6"/>
  <c r="X78" i="13"/>
  <c r="AD78" i="18" s="1"/>
  <c r="M76" i="6"/>
  <c r="W75" i="13"/>
  <c r="AC75" i="18" s="1"/>
  <c r="W71" i="13"/>
  <c r="AC71" i="18" s="1"/>
  <c r="Y69" i="13"/>
  <c r="AE69" i="18" s="1"/>
  <c r="Y65" i="13"/>
  <c r="AE65" i="18" s="1"/>
  <c r="V64" i="13"/>
  <c r="AB64" i="18" s="1"/>
  <c r="Y61" i="13"/>
  <c r="AE61" i="18" s="1"/>
  <c r="P61" i="6"/>
  <c r="X58" i="13"/>
  <c r="AD58" i="18" s="1"/>
  <c r="Y57" i="13"/>
  <c r="AE57" i="18" s="1"/>
  <c r="P57" i="6"/>
  <c r="W55" i="13"/>
  <c r="AC55" i="18" s="1"/>
  <c r="X54" i="13"/>
  <c r="AD54" i="18" s="1"/>
  <c r="Y53" i="13"/>
  <c r="AE53" i="18" s="1"/>
  <c r="W51" i="13"/>
  <c r="AC51" i="18" s="1"/>
  <c r="N51" i="6"/>
  <c r="X50" i="13"/>
  <c r="AD50" i="18" s="1"/>
  <c r="Y49" i="13"/>
  <c r="AE49" i="18" s="1"/>
  <c r="P49" i="6"/>
  <c r="W47" i="13"/>
  <c r="AC47" i="18" s="1"/>
  <c r="N47" i="6"/>
  <c r="Y45" i="13"/>
  <c r="AE45" i="18" s="1"/>
  <c r="P45" i="6"/>
  <c r="AB44" i="18"/>
  <c r="M44" i="6"/>
  <c r="Y41" i="13"/>
  <c r="AE41" i="18" s="1"/>
  <c r="N39" i="6"/>
  <c r="Y37" i="13"/>
  <c r="AE37" i="18" s="1"/>
  <c r="P37" i="6"/>
  <c r="X34" i="13"/>
  <c r="AD34" i="18" s="1"/>
  <c r="Y33" i="13"/>
  <c r="AE33" i="18" s="1"/>
  <c r="W31" i="13"/>
  <c r="AC31" i="18" s="1"/>
  <c r="N31" i="6"/>
  <c r="X30" i="13"/>
  <c r="AD30" i="18" s="1"/>
  <c r="Y29" i="13"/>
  <c r="AE29" i="18" s="1"/>
  <c r="P29" i="6"/>
  <c r="W27" i="13"/>
  <c r="AC27" i="18" s="1"/>
  <c r="X26" i="13"/>
  <c r="AD26" i="18" s="1"/>
  <c r="P25" i="6"/>
  <c r="W23" i="13"/>
  <c r="AC23" i="18" s="1"/>
  <c r="W19" i="13"/>
  <c r="AC19" i="18" s="1"/>
  <c r="N19" i="6"/>
  <c r="X18" i="13"/>
  <c r="AD18" i="18" s="1"/>
  <c r="Y17" i="13"/>
  <c r="AE17" i="18" s="1"/>
  <c r="W15" i="13"/>
  <c r="AC15" i="18" s="1"/>
  <c r="N15" i="6"/>
  <c r="X14" i="13"/>
  <c r="AD14" i="18" s="1"/>
  <c r="Y13" i="13"/>
  <c r="AE13" i="18" s="1"/>
  <c r="P13" i="6"/>
  <c r="W11" i="13"/>
  <c r="AC11" i="18" s="1"/>
  <c r="N11" i="6"/>
  <c r="X10" i="13"/>
  <c r="AD10" i="18" s="1"/>
  <c r="Y9" i="13"/>
  <c r="AE9" i="18" s="1"/>
  <c r="W7" i="13"/>
  <c r="AC7" i="18" s="1"/>
  <c r="N7" i="6"/>
  <c r="X6" i="13"/>
  <c r="AD6" i="18" s="1"/>
  <c r="X62" i="13"/>
  <c r="AD62" i="18" s="1"/>
  <c r="W102" i="13"/>
  <c r="AC102" i="18" s="1"/>
  <c r="X101" i="13"/>
  <c r="AD101" i="18" s="1"/>
  <c r="X97" i="13"/>
  <c r="AD97" i="18" s="1"/>
  <c r="Y96" i="13"/>
  <c r="Y88" i="13"/>
  <c r="AE88" i="18" s="1"/>
  <c r="V87" i="13"/>
  <c r="AB87" i="18" s="1"/>
  <c r="M87" i="6"/>
  <c r="W86" i="13"/>
  <c r="AC86" i="18" s="1"/>
  <c r="N86" i="6"/>
  <c r="V83" i="13"/>
  <c r="AB83" i="18" s="1"/>
  <c r="M83" i="6"/>
  <c r="W82" i="13"/>
  <c r="AC82" i="18" s="1"/>
  <c r="N82" i="6"/>
  <c r="V79" i="13"/>
  <c r="AB79" i="18" s="1"/>
  <c r="M79" i="6"/>
  <c r="Y76" i="13"/>
  <c r="AE76" i="18" s="1"/>
  <c r="V75" i="13"/>
  <c r="AB75" i="18" s="1"/>
  <c r="M75" i="6"/>
  <c r="W74" i="13"/>
  <c r="AC74" i="18"/>
  <c r="X73" i="13"/>
  <c r="AD73" i="18" s="1"/>
  <c r="V71" i="13"/>
  <c r="AB71" i="18" s="1"/>
  <c r="M67" i="6"/>
  <c r="W66" i="13"/>
  <c r="AC66" i="18" s="1"/>
  <c r="X65" i="13"/>
  <c r="AD65" i="18" s="1"/>
  <c r="O65" i="6"/>
  <c r="V63" i="13"/>
  <c r="AB63" i="18" s="1"/>
  <c r="X61" i="13"/>
  <c r="AD61" i="18" s="1"/>
  <c r="O61" i="6"/>
  <c r="Y60" i="13"/>
  <c r="AE60" i="18" s="1"/>
  <c r="V59" i="13"/>
  <c r="AB59" i="18" s="1"/>
  <c r="M59" i="6"/>
  <c r="X57" i="13"/>
  <c r="AD57" i="18" s="1"/>
  <c r="X53" i="13"/>
  <c r="AD53" i="18" s="1"/>
  <c r="O53" i="6"/>
  <c r="Y52" i="13"/>
  <c r="AE52" i="18" s="1"/>
  <c r="V51" i="13"/>
  <c r="AB51" i="18" s="1"/>
  <c r="M51" i="6"/>
  <c r="X49" i="13"/>
  <c r="AD49" i="18" s="1"/>
  <c r="O49" i="6"/>
  <c r="Y48" i="13"/>
  <c r="AE48" i="18" s="1"/>
  <c r="V47" i="13"/>
  <c r="AB47" i="18" s="1"/>
  <c r="M47" i="6"/>
  <c r="W46" i="13"/>
  <c r="AC46" i="18" s="1"/>
  <c r="O45" i="6"/>
  <c r="V43" i="13"/>
  <c r="AB43" i="18" s="1"/>
  <c r="M43" i="6"/>
  <c r="AC42" i="18"/>
  <c r="X41" i="13"/>
  <c r="AD41" i="18" s="1"/>
  <c r="M39" i="6"/>
  <c r="X37" i="13"/>
  <c r="AD37" i="18" s="1"/>
  <c r="O37" i="6"/>
  <c r="Y36" i="13"/>
  <c r="AE36" i="18" s="1"/>
  <c r="V35" i="13"/>
  <c r="AB35" i="18" s="1"/>
  <c r="M35" i="6"/>
  <c r="X33" i="13"/>
  <c r="AD33" i="18" s="1"/>
  <c r="Y32" i="13"/>
  <c r="AE32" i="18" s="1"/>
  <c r="V31" i="13"/>
  <c r="AB31" i="18" s="1"/>
  <c r="M31" i="6"/>
  <c r="V27" i="13"/>
  <c r="AB27" i="18" s="1"/>
  <c r="X25" i="13"/>
  <c r="AD25" i="18" s="1"/>
  <c r="X21" i="13"/>
  <c r="AD21" i="18" s="1"/>
  <c r="O21" i="6"/>
  <c r="AE20" i="18"/>
  <c r="V19" i="13"/>
  <c r="AB19" i="18" s="1"/>
  <c r="M19" i="6"/>
  <c r="X17" i="13"/>
  <c r="AD17" i="18" s="1"/>
  <c r="O17" i="6"/>
  <c r="Y16" i="13"/>
  <c r="AE16" i="18" s="1"/>
  <c r="V15" i="13"/>
  <c r="AB15" i="18" s="1"/>
  <c r="M15" i="6"/>
  <c r="X13" i="13"/>
  <c r="AD13" i="18" s="1"/>
  <c r="O13" i="6"/>
  <c r="Y12" i="13"/>
  <c r="AE12" i="18"/>
  <c r="V11" i="13"/>
  <c r="AB11" i="18" s="1"/>
  <c r="M11" i="6"/>
  <c r="X9" i="13"/>
  <c r="AD9" i="18" s="1"/>
  <c r="O9" i="6"/>
  <c r="X84" i="13"/>
  <c r="AD84" i="18" s="1"/>
  <c r="O84" i="6"/>
  <c r="AB78" i="18"/>
  <c r="M78" i="6"/>
  <c r="Y71" i="13"/>
  <c r="AE71" i="18" s="1"/>
  <c r="AC65" i="18"/>
  <c r="X52" i="13"/>
  <c r="AD52" i="18" s="1"/>
  <c r="O52" i="6"/>
  <c r="V46" i="13"/>
  <c r="AB46" i="18"/>
  <c r="Y39" i="13"/>
  <c r="AE39" i="18" s="1"/>
  <c r="X104" i="13"/>
  <c r="AD104" i="18" s="1"/>
  <c r="O104" i="6"/>
  <c r="V98" i="13"/>
  <c r="AB98" i="18" s="1"/>
  <c r="M98" i="6"/>
  <c r="V90" i="13"/>
  <c r="AB90" i="18" s="1"/>
  <c r="M90" i="6"/>
  <c r="X88" i="13"/>
  <c r="AD88" i="18" s="1"/>
  <c r="W85" i="13"/>
  <c r="AC85" i="18" s="1"/>
  <c r="V82" i="13"/>
  <c r="AB82" i="18" s="1"/>
  <c r="M82" i="6"/>
  <c r="X80" i="13"/>
  <c r="AD80" i="18" s="1"/>
  <c r="O80" i="6"/>
  <c r="V74" i="13"/>
  <c r="AB74" i="18" s="1"/>
  <c r="X72" i="13"/>
  <c r="AD72" i="18" s="1"/>
  <c r="O72" i="6"/>
  <c r="W69" i="13"/>
  <c r="AC69" i="18" s="1"/>
  <c r="V66" i="13"/>
  <c r="AB66" i="18" s="1"/>
  <c r="X64" i="13"/>
  <c r="AD64" i="18" s="1"/>
  <c r="O64" i="6"/>
  <c r="X56" i="13"/>
  <c r="AD56" i="18" s="1"/>
  <c r="V50" i="13"/>
  <c r="AB50" i="18" s="1"/>
  <c r="W45" i="13"/>
  <c r="AC45" i="18" s="1"/>
  <c r="Y43" i="13"/>
  <c r="AE43" i="18" s="1"/>
  <c r="P43" i="6"/>
  <c r="Y35" i="13"/>
  <c r="AE35" i="18" s="1"/>
  <c r="P35" i="6"/>
  <c r="V34" i="13"/>
  <c r="AB34" i="18" s="1"/>
  <c r="V26" i="13"/>
  <c r="AB26" i="18" s="1"/>
  <c r="X24" i="13"/>
  <c r="AD24" i="18" s="1"/>
  <c r="O16" i="6"/>
  <c r="S26" i="13"/>
  <c r="Y26" i="18" s="1"/>
  <c r="O26" i="5"/>
  <c r="T93" i="13"/>
  <c r="Z93" i="18" s="1"/>
  <c r="R63" i="13"/>
  <c r="X63" i="18" s="1"/>
  <c r="S46" i="13"/>
  <c r="Y46" i="18" s="1"/>
  <c r="O46" i="5"/>
  <c r="T29" i="13"/>
  <c r="Z29" i="18" s="1"/>
  <c r="T101" i="13"/>
  <c r="R99" i="13"/>
  <c r="X99" i="18" s="1"/>
  <c r="R95" i="13"/>
  <c r="X95" i="18" s="1"/>
  <c r="N95" i="5"/>
  <c r="T85" i="13"/>
  <c r="Z85" i="18" s="1"/>
  <c r="Q84" i="13"/>
  <c r="W84" i="18" s="1"/>
  <c r="Q76" i="13"/>
  <c r="W76" i="18" s="1"/>
  <c r="M76" i="5"/>
  <c r="M72" i="5"/>
  <c r="Z61" i="18"/>
  <c r="R59" i="13"/>
  <c r="X59" i="18" s="1"/>
  <c r="N59" i="5"/>
  <c r="Q48" i="13"/>
  <c r="W48" i="18" s="1"/>
  <c r="M48" i="5"/>
  <c r="T45" i="13"/>
  <c r="Z45" i="18" s="1"/>
  <c r="Q44" i="13"/>
  <c r="W44" i="18" s="1"/>
  <c r="M44" i="5"/>
  <c r="M40" i="5"/>
  <c r="R31" i="13"/>
  <c r="X31" i="18" s="1"/>
  <c r="Q16" i="13"/>
  <c r="W16" i="18" s="1"/>
  <c r="T4" i="13"/>
  <c r="Z4" i="18" s="1"/>
  <c r="M103" i="5"/>
  <c r="R98" i="13"/>
  <c r="X98" i="18" s="1"/>
  <c r="Q95" i="13"/>
  <c r="W95" i="18" s="1"/>
  <c r="M95" i="5"/>
  <c r="Q91" i="13"/>
  <c r="W91" i="18" s="1"/>
  <c r="M91" i="5"/>
  <c r="Q87" i="13"/>
  <c r="W87" i="18" s="1"/>
  <c r="M87" i="5"/>
  <c r="Q79" i="13"/>
  <c r="W79" i="18" s="1"/>
  <c r="M79" i="5"/>
  <c r="T76" i="13"/>
  <c r="Z76" i="18" s="1"/>
  <c r="Q75" i="13"/>
  <c r="W75" i="18" s="1"/>
  <c r="T72" i="13"/>
  <c r="Z72" i="18" s="1"/>
  <c r="P72" i="5"/>
  <c r="R62" i="13"/>
  <c r="X62" i="18" s="1"/>
  <c r="R58" i="13"/>
  <c r="X58" i="18" s="1"/>
  <c r="R54" i="13"/>
  <c r="X54" i="18" s="1"/>
  <c r="N54" i="5"/>
  <c r="T48" i="13"/>
  <c r="Z48" i="18" s="1"/>
  <c r="R42" i="13"/>
  <c r="X42" i="18" s="1"/>
  <c r="Q27" i="13"/>
  <c r="W27" i="18" s="1"/>
  <c r="M27" i="5"/>
  <c r="T24" i="13"/>
  <c r="Z24" i="18" s="1"/>
  <c r="R22" i="13"/>
  <c r="X22" i="18" s="1"/>
  <c r="T20" i="13"/>
  <c r="Z20" i="18" s="1"/>
  <c r="Q19" i="13"/>
  <c r="W19" i="18" s="1"/>
  <c r="M19" i="5"/>
  <c r="S5" i="13"/>
  <c r="Y5" i="18" s="1"/>
  <c r="S4" i="13"/>
  <c r="Y4" i="18" s="1"/>
  <c r="T103" i="13"/>
  <c r="Q102" i="13"/>
  <c r="W102" i="18" s="1"/>
  <c r="W98" i="18"/>
  <c r="R97" i="13"/>
  <c r="X97" i="18" s="1"/>
  <c r="N97" i="5"/>
  <c r="P95" i="5"/>
  <c r="Q94" i="13"/>
  <c r="W94" i="18" s="1"/>
  <c r="N93" i="5"/>
  <c r="T91" i="13"/>
  <c r="Z91" i="18" s="1"/>
  <c r="P91" i="5"/>
  <c r="Q90" i="13"/>
  <c r="W90" i="18" s="1"/>
  <c r="M90" i="5"/>
  <c r="R89" i="13"/>
  <c r="X89" i="18" s="1"/>
  <c r="T87" i="13"/>
  <c r="Z87" i="18" s="1"/>
  <c r="P87" i="5"/>
  <c r="M86" i="5"/>
  <c r="R85" i="13"/>
  <c r="X85" i="18" s="1"/>
  <c r="Q82" i="13"/>
  <c r="W82" i="18" s="1"/>
  <c r="M82" i="5"/>
  <c r="R81" i="13"/>
  <c r="X81" i="18" s="1"/>
  <c r="T79" i="13"/>
  <c r="Z79" i="18" s="1"/>
  <c r="P79" i="5"/>
  <c r="W78" i="18"/>
  <c r="O76" i="5"/>
  <c r="T75" i="13"/>
  <c r="Z75" i="18" s="1"/>
  <c r="T71" i="13"/>
  <c r="Z71" i="18" s="1"/>
  <c r="P71" i="5"/>
  <c r="Q70" i="13"/>
  <c r="W70" i="18" s="1"/>
  <c r="M70" i="5"/>
  <c r="S68" i="13"/>
  <c r="Y68" i="18" s="1"/>
  <c r="T67" i="13"/>
  <c r="Z67" i="18" s="1"/>
  <c r="Q66" i="13"/>
  <c r="W66" i="18" s="1"/>
  <c r="M66" i="5"/>
  <c r="R65" i="13"/>
  <c r="X65" i="18" s="1"/>
  <c r="S64" i="13"/>
  <c r="Y64" i="18" s="1"/>
  <c r="T63" i="13"/>
  <c r="Z63" i="18" s="1"/>
  <c r="P63" i="5"/>
  <c r="S60" i="13"/>
  <c r="Y60" i="18" s="1"/>
  <c r="O60" i="5"/>
  <c r="T59" i="13"/>
  <c r="Z59" i="18" s="1"/>
  <c r="P59" i="5"/>
  <c r="T55" i="13"/>
  <c r="Z55" i="18" s="1"/>
  <c r="P55" i="5"/>
  <c r="Q54" i="13"/>
  <c r="W54" i="18" s="1"/>
  <c r="R53" i="13"/>
  <c r="X53" i="18" s="1"/>
  <c r="S52" i="13"/>
  <c r="Y52" i="18" s="1"/>
  <c r="T51" i="13"/>
  <c r="Z51" i="18" s="1"/>
  <c r="Q50" i="13"/>
  <c r="W50" i="18" s="1"/>
  <c r="M50" i="5"/>
  <c r="R49" i="13"/>
  <c r="X49" i="18" s="1"/>
  <c r="S48" i="13"/>
  <c r="Y48" i="18" s="1"/>
  <c r="T47" i="13"/>
  <c r="Z47" i="18" s="1"/>
  <c r="R45" i="13"/>
  <c r="X45" i="18" s="1"/>
  <c r="S44" i="13"/>
  <c r="Y44" i="18" s="1"/>
  <c r="T43" i="13"/>
  <c r="Z43" i="18" s="1"/>
  <c r="P43" i="5"/>
  <c r="R41" i="13"/>
  <c r="X41" i="18" s="1"/>
  <c r="Q38" i="13"/>
  <c r="W38" i="18" s="1"/>
  <c r="M38" i="5"/>
  <c r="R37" i="13"/>
  <c r="X37" i="18" s="1"/>
  <c r="S36" i="13"/>
  <c r="Y36" i="18"/>
  <c r="O36" i="5"/>
  <c r="T35" i="13"/>
  <c r="Z35" i="18" s="1"/>
  <c r="Q34" i="13"/>
  <c r="W34" i="18" s="1"/>
  <c r="M34" i="5"/>
  <c r="R33" i="13"/>
  <c r="X33" i="18" s="1"/>
  <c r="S32" i="13"/>
  <c r="Y32" i="18" s="1"/>
  <c r="O32" i="5"/>
  <c r="Q30" i="13"/>
  <c r="W30" i="18" s="1"/>
  <c r="M30" i="5"/>
  <c r="R29" i="13"/>
  <c r="X29" i="18" s="1"/>
  <c r="S28" i="13"/>
  <c r="Y28" i="18" s="1"/>
  <c r="O28" i="5"/>
  <c r="T27" i="13"/>
  <c r="Z27" i="18" s="1"/>
  <c r="P27" i="5"/>
  <c r="Q26" i="13"/>
  <c r="W26" i="18" s="1"/>
  <c r="M26" i="5"/>
  <c r="R25" i="13"/>
  <c r="X25" i="18" s="1"/>
  <c r="S24" i="13"/>
  <c r="Y24" i="18" s="1"/>
  <c r="T23" i="13"/>
  <c r="Z23" i="18" s="1"/>
  <c r="P23" i="5"/>
  <c r="Q22" i="13"/>
  <c r="W22" i="18" s="1"/>
  <c r="M22" i="5"/>
  <c r="Q18" i="13"/>
  <c r="W18" i="18" s="1"/>
  <c r="M18" i="5"/>
  <c r="R17" i="13"/>
  <c r="X17" i="18" s="1"/>
  <c r="S16" i="13"/>
  <c r="Y16" i="18" s="1"/>
  <c r="T15" i="13"/>
  <c r="Z15" i="18" s="1"/>
  <c r="Q14" i="13"/>
  <c r="W14" i="18" s="1"/>
  <c r="M14" i="5"/>
  <c r="S12" i="13"/>
  <c r="Y12" i="18" s="1"/>
  <c r="P11" i="5"/>
  <c r="Q10" i="13"/>
  <c r="W10" i="18" s="1"/>
  <c r="M10" i="5"/>
  <c r="R9" i="13"/>
  <c r="X9" i="18" s="1"/>
  <c r="S8" i="13"/>
  <c r="Y8" i="18" s="1"/>
  <c r="T7" i="13"/>
  <c r="Z7" i="18" s="1"/>
  <c r="Q6" i="13"/>
  <c r="W6" i="18" s="1"/>
  <c r="M6" i="5"/>
  <c r="S102" i="13"/>
  <c r="Y102" i="18" s="1"/>
  <c r="Q100" i="13"/>
  <c r="W100" i="18" s="1"/>
  <c r="M100" i="5"/>
  <c r="Q92" i="13"/>
  <c r="W92" i="18" s="1"/>
  <c r="M92" i="5"/>
  <c r="M88" i="5"/>
  <c r="S86" i="13"/>
  <c r="Y86" i="18" s="1"/>
  <c r="T81" i="13"/>
  <c r="Z81" i="18" s="1"/>
  <c r="T77" i="13"/>
  <c r="Z77" i="18" s="1"/>
  <c r="R75" i="13"/>
  <c r="X75" i="18" s="1"/>
  <c r="N71" i="5"/>
  <c r="O70" i="5"/>
  <c r="S62" i="13"/>
  <c r="Y62" i="18" s="1"/>
  <c r="M60" i="5"/>
  <c r="S58" i="13"/>
  <c r="Y58" i="18" s="1"/>
  <c r="T53" i="13"/>
  <c r="Z53" i="18" s="1"/>
  <c r="M52" i="5"/>
  <c r="R51" i="13"/>
  <c r="X51" i="18" s="1"/>
  <c r="T49" i="13"/>
  <c r="Z49" i="18" s="1"/>
  <c r="R47" i="13"/>
  <c r="X47" i="18" s="1"/>
  <c r="R43" i="13"/>
  <c r="X43" i="18" s="1"/>
  <c r="N43" i="5"/>
  <c r="Q36" i="13"/>
  <c r="W36" i="18" s="1"/>
  <c r="M36" i="5"/>
  <c r="T33" i="13"/>
  <c r="Z33" i="18" s="1"/>
  <c r="Q32" i="13"/>
  <c r="W32" i="18" s="1"/>
  <c r="Q28" i="13"/>
  <c r="W28" i="18" s="1"/>
  <c r="M28" i="5"/>
  <c r="R27" i="13"/>
  <c r="X27" i="18" s="1"/>
  <c r="N27" i="5"/>
  <c r="S18" i="13"/>
  <c r="Y18" i="18" s="1"/>
  <c r="O18" i="5"/>
  <c r="T17" i="13"/>
  <c r="Z17" i="18" s="1"/>
  <c r="R15" i="13"/>
  <c r="X15" i="18" s="1"/>
  <c r="T104" i="13"/>
  <c r="P104" i="5"/>
  <c r="S101" i="13"/>
  <c r="Y101" i="18" s="1"/>
  <c r="O101" i="5"/>
  <c r="Q99" i="13"/>
  <c r="W99" i="18"/>
  <c r="M99" i="5"/>
  <c r="S97" i="13"/>
  <c r="Y97" i="18" s="1"/>
  <c r="R86" i="13"/>
  <c r="X86" i="18" s="1"/>
  <c r="S85" i="13"/>
  <c r="Y85" i="18" s="1"/>
  <c r="Q83" i="13"/>
  <c r="W83" i="18" s="1"/>
  <c r="M83" i="5"/>
  <c r="R78" i="13"/>
  <c r="X78" i="18" s="1"/>
  <c r="S77" i="13"/>
  <c r="Y77" i="18" s="1"/>
  <c r="R74" i="13"/>
  <c r="X74" i="18" s="1"/>
  <c r="S73" i="13"/>
  <c r="Y73" i="18" s="1"/>
  <c r="N70" i="5"/>
  <c r="T68" i="13"/>
  <c r="Z68" i="18" s="1"/>
  <c r="Q67" i="13"/>
  <c r="W67" i="18" s="1"/>
  <c r="S65" i="13"/>
  <c r="Y65" i="18" s="1"/>
  <c r="M63" i="5"/>
  <c r="S61" i="13"/>
  <c r="Y61" i="18" s="1"/>
  <c r="Q59" i="13"/>
  <c r="W59" i="18" s="1"/>
  <c r="M59" i="5"/>
  <c r="S57" i="13"/>
  <c r="Y57" i="18" s="1"/>
  <c r="Q55" i="13"/>
  <c r="W55" i="18" s="1"/>
  <c r="M55" i="5"/>
  <c r="S49" i="13"/>
  <c r="Y49" i="18" s="1"/>
  <c r="Q47" i="13"/>
  <c r="W47" i="18" s="1"/>
  <c r="M47" i="5"/>
  <c r="Q43" i="13"/>
  <c r="W43" i="18" s="1"/>
  <c r="M43" i="5"/>
  <c r="S41" i="13"/>
  <c r="Y41" i="18" s="1"/>
  <c r="R38" i="13"/>
  <c r="X38" i="18" s="1"/>
  <c r="N38" i="5"/>
  <c r="S33" i="13"/>
  <c r="Y33" i="18" s="1"/>
  <c r="Q31" i="13"/>
  <c r="W31" i="18" s="1"/>
  <c r="M31" i="5"/>
  <c r="S25" i="13"/>
  <c r="Y25" i="18" s="1"/>
  <c r="Q23" i="13"/>
  <c r="W23" i="18" s="1"/>
  <c r="M23" i="5"/>
  <c r="S21" i="13"/>
  <c r="Y21" i="18" s="1"/>
  <c r="S17" i="13"/>
  <c r="Y17" i="18" s="1"/>
  <c r="T12" i="13"/>
  <c r="Z12" i="18" s="1"/>
  <c r="Q11" i="13"/>
  <c r="W11" i="18" s="1"/>
  <c r="M11" i="5"/>
  <c r="R10" i="13"/>
  <c r="X10" i="18" s="1"/>
  <c r="N10" i="5"/>
  <c r="N6" i="5"/>
  <c r="Q4" i="13"/>
  <c r="W4" i="18" s="1"/>
  <c r="R4" i="13"/>
  <c r="X4" i="18" s="1"/>
  <c r="N4" i="5"/>
  <c r="S103" i="13"/>
  <c r="Y103" i="18" s="1"/>
  <c r="Q101" i="13"/>
  <c r="W101" i="18" s="1"/>
  <c r="S99" i="13"/>
  <c r="Y99" i="18" s="1"/>
  <c r="O99" i="5"/>
  <c r="S95" i="13"/>
  <c r="Y95" i="18" s="1"/>
  <c r="O95" i="5"/>
  <c r="R92" i="13"/>
  <c r="X92" i="18" s="1"/>
  <c r="N92" i="5"/>
  <c r="S87" i="13"/>
  <c r="Y87" i="18" s="1"/>
  <c r="R84" i="13"/>
  <c r="X84" i="18" s="1"/>
  <c r="R80" i="13"/>
  <c r="X80" i="18" s="1"/>
  <c r="S79" i="13"/>
  <c r="Y79" i="18" s="1"/>
  <c r="R76" i="13"/>
  <c r="X76" i="18" s="1"/>
  <c r="S75" i="13"/>
  <c r="Y75" i="18" s="1"/>
  <c r="O75" i="5"/>
  <c r="T74" i="13"/>
  <c r="Z74" i="18" s="1"/>
  <c r="P74" i="5"/>
  <c r="R72" i="13"/>
  <c r="X72" i="18" s="1"/>
  <c r="N72" i="5"/>
  <c r="T70" i="13"/>
  <c r="Z70" i="18" s="1"/>
  <c r="P70" i="5"/>
  <c r="T66" i="13"/>
  <c r="Z66" i="18" s="1"/>
  <c r="P66" i="5"/>
  <c r="Q65" i="13"/>
  <c r="W65" i="18" s="1"/>
  <c r="R64" i="13"/>
  <c r="X64" i="18" s="1"/>
  <c r="P62" i="5"/>
  <c r="R60" i="13"/>
  <c r="X60" i="18" s="1"/>
  <c r="T58" i="13"/>
  <c r="Z58" i="18" s="1"/>
  <c r="R56" i="13"/>
  <c r="X56" i="18" s="1"/>
  <c r="T54" i="13"/>
  <c r="Z54" i="18" s="1"/>
  <c r="Q53" i="13"/>
  <c r="W53" i="18" s="1"/>
  <c r="R52" i="13"/>
  <c r="X52" i="18" s="1"/>
  <c r="N52" i="5"/>
  <c r="T50" i="13"/>
  <c r="Z50" i="18" s="1"/>
  <c r="P50" i="5"/>
  <c r="Q49" i="13"/>
  <c r="W49" i="18" s="1"/>
  <c r="R48" i="13"/>
  <c r="X48" i="18" s="1"/>
  <c r="N48" i="5"/>
  <c r="T46" i="13"/>
  <c r="Z46" i="18" s="1"/>
  <c r="Q45" i="13"/>
  <c r="W45" i="18" s="1"/>
  <c r="R44" i="13"/>
  <c r="X44" i="18" s="1"/>
  <c r="N44" i="5"/>
  <c r="T42" i="13"/>
  <c r="Z42" i="18" s="1"/>
  <c r="S39" i="13"/>
  <c r="Y39" i="18" s="1"/>
  <c r="T38" i="13"/>
  <c r="Z38" i="18" s="1"/>
  <c r="R36" i="13"/>
  <c r="X36" i="18" s="1"/>
  <c r="N36" i="5"/>
  <c r="T34" i="13"/>
  <c r="Z34" i="18" s="1"/>
  <c r="P34" i="5"/>
  <c r="R32" i="13"/>
  <c r="X32" i="18" s="1"/>
  <c r="S31" i="13"/>
  <c r="Y31" i="18" s="1"/>
  <c r="T30" i="13"/>
  <c r="Z30" i="18" s="1"/>
  <c r="R28" i="13"/>
  <c r="X28" i="18" s="1"/>
  <c r="N28" i="5"/>
  <c r="T26" i="13"/>
  <c r="Z26" i="18" s="1"/>
  <c r="P26" i="5"/>
  <c r="Q25" i="13"/>
  <c r="W25" i="18" s="1"/>
  <c r="T18" i="13"/>
  <c r="Z18" i="18" s="1"/>
  <c r="P18" i="5"/>
  <c r="R16" i="13"/>
  <c r="X16" i="18" s="1"/>
  <c r="Q13" i="13"/>
  <c r="W13" i="18" s="1"/>
  <c r="S11" i="13"/>
  <c r="Y11" i="18"/>
  <c r="O11" i="5"/>
  <c r="T10" i="13"/>
  <c r="Z10" i="18" s="1"/>
  <c r="R8" i="13"/>
  <c r="X8" i="18" s="1"/>
  <c r="S7" i="13"/>
  <c r="Y7" i="18" s="1"/>
  <c r="T6" i="13"/>
  <c r="Z6" i="18" s="1"/>
  <c r="P6" i="5"/>
  <c r="T13" i="13"/>
  <c r="Z13" i="18" s="1"/>
  <c r="S14" i="13"/>
  <c r="Y14" i="18" s="1"/>
  <c r="O14" i="5"/>
  <c r="M12" i="5"/>
  <c r="T9" i="13"/>
  <c r="Z9" i="18" s="1"/>
  <c r="Q8" i="13"/>
  <c r="W8" i="18" s="1"/>
  <c r="R7" i="13"/>
  <c r="X7" i="18" s="1"/>
  <c r="N7" i="5"/>
  <c r="S6" i="13"/>
  <c r="Y6" i="18" s="1"/>
  <c r="O6" i="5"/>
  <c r="O4" i="13"/>
  <c r="U4" i="18" s="1"/>
  <c r="P4" i="4"/>
  <c r="M94" i="13"/>
  <c r="S94" i="18" s="1"/>
  <c r="N94" i="4"/>
  <c r="M90" i="13"/>
  <c r="S90" i="18" s="1"/>
  <c r="L87" i="13"/>
  <c r="R87" i="18" s="1"/>
  <c r="M87" i="4"/>
  <c r="N77" i="13"/>
  <c r="T77" i="18" s="1"/>
  <c r="O77" i="4"/>
  <c r="N73" i="13"/>
  <c r="T73" i="18" s="1"/>
  <c r="O73" i="4"/>
  <c r="M66" i="13"/>
  <c r="S66" i="18" s="1"/>
  <c r="L59" i="13"/>
  <c r="R59" i="18" s="1"/>
  <c r="M101" i="13"/>
  <c r="S101" i="18" s="1"/>
  <c r="O99" i="13"/>
  <c r="U99" i="18" s="1"/>
  <c r="M97" i="13"/>
  <c r="S97" i="18" s="1"/>
  <c r="N97" i="4"/>
  <c r="P87" i="4"/>
  <c r="L86" i="13"/>
  <c r="R86" i="18" s="1"/>
  <c r="M86" i="4"/>
  <c r="O79" i="13"/>
  <c r="U79" i="18" s="1"/>
  <c r="O75" i="13"/>
  <c r="U75" i="18" s="1"/>
  <c r="N72" i="13"/>
  <c r="T72" i="18" s="1"/>
  <c r="O72" i="4"/>
  <c r="L70" i="13"/>
  <c r="R70" i="18" s="1"/>
  <c r="M70" i="4"/>
  <c r="O63" i="13"/>
  <c r="U63" i="18" s="1"/>
  <c r="L62" i="13"/>
  <c r="R62" i="18" s="1"/>
  <c r="M62" i="4"/>
  <c r="N60" i="13"/>
  <c r="T60" i="18" s="1"/>
  <c r="O60" i="4"/>
  <c r="O59" i="13"/>
  <c r="U59" i="18" s="1"/>
  <c r="L58" i="13"/>
  <c r="R58" i="18" s="1"/>
  <c r="M58" i="4"/>
  <c r="L54" i="13"/>
  <c r="R54" i="18" s="1"/>
  <c r="O47" i="13"/>
  <c r="U47" i="18" s="1"/>
  <c r="O43" i="13"/>
  <c r="U43" i="18" s="1"/>
  <c r="O35" i="13"/>
  <c r="U35" i="18" s="1"/>
  <c r="L22" i="13"/>
  <c r="R22" i="18" s="1"/>
  <c r="M22" i="4"/>
  <c r="L4" i="13"/>
  <c r="R4" i="18" s="1"/>
  <c r="M4" i="4"/>
  <c r="N103" i="13"/>
  <c r="T103" i="18" s="1"/>
  <c r="N100" i="4"/>
  <c r="N99" i="13"/>
  <c r="T99" i="18" s="1"/>
  <c r="L97" i="13"/>
  <c r="R97" i="18" s="1"/>
  <c r="M97" i="4"/>
  <c r="M96" i="13"/>
  <c r="S96" i="18" s="1"/>
  <c r="L93" i="13"/>
  <c r="R93" i="18" s="1"/>
  <c r="M93" i="4"/>
  <c r="M92" i="13"/>
  <c r="S92" i="18" s="1"/>
  <c r="N91" i="13"/>
  <c r="T91" i="18" s="1"/>
  <c r="O91" i="4"/>
  <c r="S88" i="18"/>
  <c r="M84" i="13"/>
  <c r="S84" i="18" s="1"/>
  <c r="O82" i="13"/>
  <c r="U82" i="18" s="1"/>
  <c r="L81" i="13"/>
  <c r="R81" i="18" s="1"/>
  <c r="M81" i="4"/>
  <c r="P78" i="4"/>
  <c r="L77" i="13"/>
  <c r="R77" i="18" s="1"/>
  <c r="N75" i="13"/>
  <c r="T75" i="18" s="1"/>
  <c r="O74" i="13"/>
  <c r="U74" i="18" s="1"/>
  <c r="P74" i="4"/>
  <c r="L73" i="13"/>
  <c r="R73" i="18" s="1"/>
  <c r="M73" i="4"/>
  <c r="N71" i="13"/>
  <c r="T71" i="18" s="1"/>
  <c r="U70" i="18"/>
  <c r="P70" i="4"/>
  <c r="L69" i="13"/>
  <c r="R69" i="18" s="1"/>
  <c r="M69" i="4"/>
  <c r="N67" i="13"/>
  <c r="T67" i="18" s="1"/>
  <c r="O66" i="13"/>
  <c r="U66" i="18" s="1"/>
  <c r="L65" i="13"/>
  <c r="R65" i="18" s="1"/>
  <c r="M65" i="4"/>
  <c r="N63" i="13"/>
  <c r="T63" i="18" s="1"/>
  <c r="O62" i="13"/>
  <c r="U62" i="18" s="1"/>
  <c r="P62" i="4"/>
  <c r="L61" i="13"/>
  <c r="R61" i="18" s="1"/>
  <c r="N59" i="13"/>
  <c r="T59" i="18" s="1"/>
  <c r="L57" i="13"/>
  <c r="R57" i="18" s="1"/>
  <c r="M57" i="4"/>
  <c r="M56" i="13"/>
  <c r="S56" i="18"/>
  <c r="N55" i="13"/>
  <c r="T55" i="18" s="1"/>
  <c r="U54" i="18"/>
  <c r="L53" i="13"/>
  <c r="R53" i="18" s="1"/>
  <c r="N51" i="13"/>
  <c r="T51" i="18" s="1"/>
  <c r="O50" i="13"/>
  <c r="U50" i="18" s="1"/>
  <c r="P50" i="4"/>
  <c r="L49" i="13"/>
  <c r="R49" i="18" s="1"/>
  <c r="M49" i="4"/>
  <c r="N47" i="13"/>
  <c r="T47" i="18" s="1"/>
  <c r="O46" i="13"/>
  <c r="U46" i="18" s="1"/>
  <c r="P46" i="4"/>
  <c r="L45" i="13"/>
  <c r="R45" i="18" s="1"/>
  <c r="M45" i="4"/>
  <c r="N43" i="13"/>
  <c r="T43" i="18" s="1"/>
  <c r="O42" i="13"/>
  <c r="U42" i="18" s="1"/>
  <c r="P42" i="4"/>
  <c r="L41" i="13"/>
  <c r="R41" i="18" s="1"/>
  <c r="M41" i="4"/>
  <c r="N39" i="13"/>
  <c r="T39" i="18" s="1"/>
  <c r="M37" i="4"/>
  <c r="M36" i="13"/>
  <c r="S36" i="18" s="1"/>
  <c r="O34" i="13"/>
  <c r="U34" i="18" s="1"/>
  <c r="L33" i="13"/>
  <c r="R33" i="18" s="1"/>
  <c r="M33" i="4"/>
  <c r="N31" i="13"/>
  <c r="T31" i="18" s="1"/>
  <c r="O30" i="13"/>
  <c r="U30" i="18" s="1"/>
  <c r="P30" i="4"/>
  <c r="L29" i="13"/>
  <c r="R29" i="18" s="1"/>
  <c r="M28" i="13"/>
  <c r="S28" i="18" s="1"/>
  <c r="N28" i="4"/>
  <c r="N27" i="13"/>
  <c r="T27" i="18" s="1"/>
  <c r="L25" i="13"/>
  <c r="R25" i="18" s="1"/>
  <c r="M25" i="4"/>
  <c r="S24" i="18"/>
  <c r="N23" i="13"/>
  <c r="T23" i="18" s="1"/>
  <c r="L21" i="13"/>
  <c r="R21" i="18" s="1"/>
  <c r="M21" i="4"/>
  <c r="M20" i="13"/>
  <c r="S20" i="18" s="1"/>
  <c r="N19" i="13"/>
  <c r="T19" i="18" s="1"/>
  <c r="L17" i="13"/>
  <c r="R17" i="18" s="1"/>
  <c r="M17" i="4"/>
  <c r="N15" i="13"/>
  <c r="T15" i="18" s="1"/>
  <c r="L13" i="13"/>
  <c r="R13" i="18" s="1"/>
  <c r="M13" i="4"/>
  <c r="M9" i="4"/>
  <c r="M8" i="13"/>
  <c r="S8" i="18" s="1"/>
  <c r="L5" i="13"/>
  <c r="R5" i="18" s="1"/>
  <c r="M5" i="4"/>
  <c r="L95" i="13"/>
  <c r="R95" i="18" s="1"/>
  <c r="M95" i="4"/>
  <c r="M86" i="13"/>
  <c r="S86" i="18" s="1"/>
  <c r="N86" i="4"/>
  <c r="L83" i="13"/>
  <c r="R83" i="18" s="1"/>
  <c r="M83" i="4"/>
  <c r="M78" i="13"/>
  <c r="S78" i="18" s="1"/>
  <c r="N78" i="4"/>
  <c r="M74" i="13"/>
  <c r="S74" i="18" s="1"/>
  <c r="O72" i="13"/>
  <c r="U72" i="18" s="1"/>
  <c r="P72" i="4"/>
  <c r="N70" i="4"/>
  <c r="O65" i="4"/>
  <c r="N104" i="13"/>
  <c r="T104" i="18" s="1"/>
  <c r="O104" i="4"/>
  <c r="O103" i="13"/>
  <c r="U103" i="18" s="1"/>
  <c r="L102" i="13"/>
  <c r="R102" i="18" s="1"/>
  <c r="M102" i="4"/>
  <c r="N100" i="13"/>
  <c r="T100" i="18" s="1"/>
  <c r="O100" i="4"/>
  <c r="L98" i="13"/>
  <c r="R98" i="18" s="1"/>
  <c r="M98" i="4"/>
  <c r="N96" i="13"/>
  <c r="T96" i="18" s="1"/>
  <c r="O95" i="13"/>
  <c r="U95" i="18" s="1"/>
  <c r="L94" i="13"/>
  <c r="R94" i="18" s="1"/>
  <c r="M94" i="4"/>
  <c r="L90" i="13"/>
  <c r="R90" i="18" s="1"/>
  <c r="N88" i="13"/>
  <c r="T88" i="18" s="1"/>
  <c r="N80" i="13"/>
  <c r="T80" i="18" s="1"/>
  <c r="O80" i="4"/>
  <c r="L78" i="13"/>
  <c r="R78" i="18" s="1"/>
  <c r="M78" i="4"/>
  <c r="N76" i="13"/>
  <c r="T76" i="18"/>
  <c r="O71" i="13"/>
  <c r="U71" i="18"/>
  <c r="M69" i="13"/>
  <c r="S69" i="18" s="1"/>
  <c r="N68" i="13"/>
  <c r="T68" i="18" s="1"/>
  <c r="O67" i="13"/>
  <c r="U67" i="18" s="1"/>
  <c r="R66" i="18"/>
  <c r="M66" i="4"/>
  <c r="N64" i="13"/>
  <c r="T64" i="18" s="1"/>
  <c r="M57" i="13"/>
  <c r="S57" i="18" s="1"/>
  <c r="N57" i="4"/>
  <c r="N53" i="4"/>
  <c r="N52" i="13"/>
  <c r="T52" i="18"/>
  <c r="O51" i="13"/>
  <c r="U51" i="18" s="1"/>
  <c r="L50" i="13"/>
  <c r="R50" i="18" s="1"/>
  <c r="N48" i="13"/>
  <c r="T48" i="18" s="1"/>
  <c r="O48" i="4"/>
  <c r="L46" i="13"/>
  <c r="R46" i="18" s="1"/>
  <c r="M46" i="4"/>
  <c r="N44" i="13"/>
  <c r="T44" i="18" s="1"/>
  <c r="O44" i="4"/>
  <c r="L42" i="13"/>
  <c r="R42" i="18" s="1"/>
  <c r="M42" i="4"/>
  <c r="N40" i="13"/>
  <c r="T40" i="18" s="1"/>
  <c r="O39" i="13"/>
  <c r="U39" i="18" s="1"/>
  <c r="L38" i="13"/>
  <c r="R38" i="18" s="1"/>
  <c r="M38" i="4"/>
  <c r="M37" i="13"/>
  <c r="S37" i="18" s="1"/>
  <c r="N37" i="4"/>
  <c r="N36" i="13"/>
  <c r="T36" i="18" s="1"/>
  <c r="L34" i="13"/>
  <c r="R34" i="18" s="1"/>
  <c r="M34" i="4"/>
  <c r="N33" i="4"/>
  <c r="N32" i="13"/>
  <c r="T32" i="18" s="1"/>
  <c r="O31" i="13"/>
  <c r="U31" i="18" s="1"/>
  <c r="L30" i="13"/>
  <c r="R30" i="18" s="1"/>
  <c r="M30" i="4"/>
  <c r="O27" i="13"/>
  <c r="U27" i="18" s="1"/>
  <c r="L26" i="13"/>
  <c r="R26" i="18" s="1"/>
  <c r="M26" i="4"/>
  <c r="M25" i="13"/>
  <c r="S25" i="18" s="1"/>
  <c r="N25" i="4"/>
  <c r="N24" i="13"/>
  <c r="T24" i="18" s="1"/>
  <c r="O23" i="13"/>
  <c r="U23" i="18" s="1"/>
  <c r="M21" i="13"/>
  <c r="S21" i="18" s="1"/>
  <c r="N21" i="4"/>
  <c r="N20" i="13"/>
  <c r="T20" i="18" s="1"/>
  <c r="L18" i="13"/>
  <c r="R18" i="18" s="1"/>
  <c r="M18" i="4"/>
  <c r="N16" i="13"/>
  <c r="T16" i="18" s="1"/>
  <c r="O16" i="4"/>
  <c r="O15" i="13"/>
  <c r="U15" i="18" s="1"/>
  <c r="M14" i="4"/>
  <c r="M13" i="13"/>
  <c r="S13" i="18" s="1"/>
  <c r="N13" i="4"/>
  <c r="O12" i="4"/>
  <c r="O11" i="13"/>
  <c r="U11" i="18" s="1"/>
  <c r="L10" i="13"/>
  <c r="R10" i="18" s="1"/>
  <c r="N9" i="4"/>
  <c r="N8" i="13"/>
  <c r="T8" i="18" s="1"/>
  <c r="L6" i="13"/>
  <c r="R6" i="18" s="1"/>
  <c r="M6" i="4"/>
  <c r="M5" i="13"/>
  <c r="S5" i="18" s="1"/>
  <c r="M4" i="13"/>
  <c r="S4" i="18" s="1"/>
  <c r="N4" i="4"/>
  <c r="O102" i="13"/>
  <c r="U102" i="18" s="1"/>
  <c r="P102" i="4"/>
  <c r="R101" i="18"/>
  <c r="M101" i="4"/>
  <c r="N95" i="13"/>
  <c r="T95" i="18" s="1"/>
  <c r="O95" i="4"/>
  <c r="L104" i="13"/>
  <c r="R104" i="18" s="1"/>
  <c r="M104" i="4"/>
  <c r="M103" i="13"/>
  <c r="S103" i="18" s="1"/>
  <c r="N103" i="4"/>
  <c r="O101" i="13"/>
  <c r="U101" i="18" s="1"/>
  <c r="P101" i="4"/>
  <c r="M100" i="4"/>
  <c r="M99" i="13"/>
  <c r="S99" i="18" s="1"/>
  <c r="O98" i="4"/>
  <c r="O97" i="13"/>
  <c r="U97" i="18" s="1"/>
  <c r="M95" i="13"/>
  <c r="S95" i="18" s="1"/>
  <c r="N95" i="4"/>
  <c r="N94" i="13"/>
  <c r="T94" i="18" s="1"/>
  <c r="O93" i="13"/>
  <c r="U93" i="18" s="1"/>
  <c r="P93" i="4"/>
  <c r="M91" i="13"/>
  <c r="S91" i="18" s="1"/>
  <c r="N91" i="4"/>
  <c r="M87" i="13"/>
  <c r="S87" i="18" s="1"/>
  <c r="N87" i="4"/>
  <c r="O85" i="13"/>
  <c r="U85" i="18" s="1"/>
  <c r="P81" i="4"/>
  <c r="L80" i="13"/>
  <c r="R80" i="18" s="1"/>
  <c r="M79" i="13"/>
  <c r="S79" i="18" s="1"/>
  <c r="N79" i="4"/>
  <c r="O77" i="13"/>
  <c r="U77" i="18" s="1"/>
  <c r="P77" i="4"/>
  <c r="L76" i="13"/>
  <c r="R76" i="18" s="1"/>
  <c r="M76" i="4"/>
  <c r="M75" i="13"/>
  <c r="S75" i="18" s="1"/>
  <c r="L72" i="13"/>
  <c r="R72" i="18" s="1"/>
  <c r="M72" i="4"/>
  <c r="M71" i="13"/>
  <c r="S71" i="18" s="1"/>
  <c r="O69" i="13"/>
  <c r="U69" i="18" s="1"/>
  <c r="P69" i="4"/>
  <c r="L68" i="13"/>
  <c r="R68" i="18"/>
  <c r="O65" i="13"/>
  <c r="U65" i="18" s="1"/>
  <c r="P65" i="4"/>
  <c r="O61" i="13"/>
  <c r="U61" i="18" s="1"/>
  <c r="P61" i="4"/>
  <c r="L60" i="13"/>
  <c r="R60" i="18" s="1"/>
  <c r="N58" i="13"/>
  <c r="T58" i="18" s="1"/>
  <c r="O58" i="4"/>
  <c r="O57" i="13"/>
  <c r="U57" i="18" s="1"/>
  <c r="O53" i="13"/>
  <c r="U53" i="18" s="1"/>
  <c r="M52" i="4"/>
  <c r="O45" i="13"/>
  <c r="U45" i="18" s="1"/>
  <c r="M44" i="4"/>
  <c r="M43" i="13"/>
  <c r="S43" i="18" s="1"/>
  <c r="N38" i="13"/>
  <c r="T38" i="18" s="1"/>
  <c r="O38" i="4"/>
  <c r="L32" i="13"/>
  <c r="R32" i="18" s="1"/>
  <c r="O29" i="13"/>
  <c r="U29" i="18" s="1"/>
  <c r="P29" i="4"/>
  <c r="M27" i="13"/>
  <c r="S27" i="18" s="1"/>
  <c r="N26" i="13"/>
  <c r="T26" i="18"/>
  <c r="O26" i="4"/>
  <c r="M23" i="13"/>
  <c r="S23" i="18" s="1"/>
  <c r="N22" i="13"/>
  <c r="T22" i="18" s="1"/>
  <c r="O22" i="4"/>
  <c r="O21" i="13"/>
  <c r="U21" i="18" s="1"/>
  <c r="P21" i="4"/>
  <c r="M19" i="13"/>
  <c r="S19" i="18" s="1"/>
  <c r="O17" i="13"/>
  <c r="U17" i="18" s="1"/>
  <c r="P17" i="4"/>
  <c r="L16" i="13"/>
  <c r="R16" i="18"/>
  <c r="M16" i="4"/>
  <c r="M15" i="13"/>
  <c r="S15" i="18" s="1"/>
  <c r="N14" i="13"/>
  <c r="T14" i="18" s="1"/>
  <c r="O13" i="13"/>
  <c r="U13" i="18" s="1"/>
  <c r="P13" i="4"/>
  <c r="L12" i="13"/>
  <c r="R12" i="18" s="1"/>
  <c r="M11" i="13"/>
  <c r="S11" i="18" s="1"/>
  <c r="N10" i="13"/>
  <c r="T10" i="18" s="1"/>
  <c r="O9" i="13"/>
  <c r="U9" i="18" s="1"/>
  <c r="P9" i="4"/>
  <c r="M7" i="13"/>
  <c r="S7" i="18" s="1"/>
  <c r="N6" i="13"/>
  <c r="T6" i="18"/>
  <c r="O6" i="4"/>
  <c r="O5" i="13"/>
  <c r="U5" i="18" s="1"/>
  <c r="P5" i="4"/>
  <c r="N101" i="13"/>
  <c r="T101" i="18" s="1"/>
  <c r="L99" i="13"/>
  <c r="R99" i="18" s="1"/>
  <c r="M99" i="4"/>
  <c r="N85" i="13"/>
  <c r="T85" i="18" s="1"/>
  <c r="M82" i="13"/>
  <c r="S82" i="18" s="1"/>
  <c r="O76" i="13"/>
  <c r="U76" i="18" s="1"/>
  <c r="O69" i="4"/>
  <c r="O64" i="13"/>
  <c r="U64" i="18" s="1"/>
  <c r="N61" i="13"/>
  <c r="T61" i="18" s="1"/>
  <c r="O61" i="4"/>
  <c r="O56" i="13"/>
  <c r="U56" i="18" s="1"/>
  <c r="P56" i="4"/>
  <c r="L55" i="13"/>
  <c r="R55" i="18" s="1"/>
  <c r="M54" i="13"/>
  <c r="S54" i="18" s="1"/>
  <c r="N53" i="13"/>
  <c r="T53" i="18" s="1"/>
  <c r="O53" i="4"/>
  <c r="O52" i="13"/>
  <c r="U52" i="18" s="1"/>
  <c r="M50" i="13"/>
  <c r="S50" i="18" s="1"/>
  <c r="N50" i="4"/>
  <c r="N49" i="13"/>
  <c r="T49" i="18" s="1"/>
  <c r="O49" i="4"/>
  <c r="O48" i="13"/>
  <c r="U48" i="18" s="1"/>
  <c r="M46" i="13"/>
  <c r="S46" i="18" s="1"/>
  <c r="N46" i="4"/>
  <c r="N45" i="13"/>
  <c r="T45" i="18" s="1"/>
  <c r="O45" i="4"/>
  <c r="O40" i="13"/>
  <c r="U40" i="18" s="1"/>
  <c r="M38" i="13"/>
  <c r="S38" i="18" s="1"/>
  <c r="N38" i="4"/>
  <c r="O36" i="13"/>
  <c r="U36" i="18" s="1"/>
  <c r="L35" i="13"/>
  <c r="R35" i="18" s="1"/>
  <c r="M34" i="13"/>
  <c r="S34" i="18" s="1"/>
  <c r="N34" i="4"/>
  <c r="N33" i="13"/>
  <c r="T33" i="18" s="1"/>
  <c r="O33" i="4"/>
  <c r="O32" i="13"/>
  <c r="U32" i="18" s="1"/>
  <c r="M30" i="13"/>
  <c r="S30" i="18" s="1"/>
  <c r="N30" i="4"/>
  <c r="N29" i="13"/>
  <c r="T29" i="18" s="1"/>
  <c r="O28" i="13"/>
  <c r="U28" i="18" s="1"/>
  <c r="P28" i="4"/>
  <c r="L27" i="13"/>
  <c r="R27" i="18" s="1"/>
  <c r="N26" i="4"/>
  <c r="O24" i="13"/>
  <c r="U24" i="18" s="1"/>
  <c r="M22" i="13"/>
  <c r="S22" i="18" s="1"/>
  <c r="N22" i="4"/>
  <c r="M18" i="13"/>
  <c r="S18" i="18" s="1"/>
  <c r="T17" i="18"/>
  <c r="O17" i="4"/>
  <c r="M14" i="13"/>
  <c r="S14" i="18" s="1"/>
  <c r="O12" i="13"/>
  <c r="U12" i="18" s="1"/>
  <c r="M10" i="13"/>
  <c r="S10" i="18" s="1"/>
  <c r="O8" i="13"/>
  <c r="U8" i="18" s="1"/>
  <c r="P8" i="4"/>
  <c r="L7" i="13"/>
  <c r="R7" i="18"/>
  <c r="J100" i="13"/>
  <c r="P100" i="18" s="1"/>
  <c r="I53" i="13"/>
  <c r="O53" i="18" s="1"/>
  <c r="J36" i="13"/>
  <c r="P36" i="18" s="1"/>
  <c r="G15" i="13"/>
  <c r="M15" i="18" s="1"/>
  <c r="M15" i="3"/>
  <c r="I96" i="13"/>
  <c r="O96" i="18" s="1"/>
  <c r="O96" i="3"/>
  <c r="G26" i="13"/>
  <c r="M26" i="18" s="1"/>
  <c r="M26" i="3"/>
  <c r="M79" i="18"/>
  <c r="H66" i="13"/>
  <c r="N66" i="18" s="1"/>
  <c r="N66" i="3"/>
  <c r="I49" i="13"/>
  <c r="O49" i="18" s="1"/>
  <c r="M11" i="3"/>
  <c r="G90" i="13"/>
  <c r="M90" i="18" s="1"/>
  <c r="M90" i="3"/>
  <c r="H77" i="13"/>
  <c r="N77" i="18" s="1"/>
  <c r="N77" i="3"/>
  <c r="I64" i="13"/>
  <c r="O64" i="18" s="1"/>
  <c r="G58" i="13"/>
  <c r="M58" i="18" s="1"/>
  <c r="M58" i="3"/>
  <c r="J51" i="13"/>
  <c r="P51" i="18" s="1"/>
  <c r="P51" i="3"/>
  <c r="G103" i="13"/>
  <c r="M103" i="18" s="1"/>
  <c r="G75" i="13"/>
  <c r="M75" i="18" s="1"/>
  <c r="M75" i="3"/>
  <c r="J40" i="13"/>
  <c r="P40" i="18" s="1"/>
  <c r="G98" i="13"/>
  <c r="M98" i="18" s="1"/>
  <c r="J83" i="13"/>
  <c r="P83" i="18" s="1"/>
  <c r="J103" i="13"/>
  <c r="P103" i="18" s="1"/>
  <c r="P103" i="3"/>
  <c r="H97" i="13"/>
  <c r="N97" i="18" s="1"/>
  <c r="N97" i="3"/>
  <c r="G94" i="13"/>
  <c r="M94" i="18"/>
  <c r="M94" i="3"/>
  <c r="J91" i="13"/>
  <c r="P91" i="18" s="1"/>
  <c r="I68" i="13"/>
  <c r="O68" i="18" s="1"/>
  <c r="G62" i="13"/>
  <c r="M62" i="18" s="1"/>
  <c r="M62" i="3"/>
  <c r="H57" i="13"/>
  <c r="N57" i="18" s="1"/>
  <c r="N57" i="3"/>
  <c r="J55" i="13"/>
  <c r="P55" i="18" s="1"/>
  <c r="P55" i="3"/>
  <c r="I48" i="13"/>
  <c r="O48" i="18" s="1"/>
  <c r="G46" i="13"/>
  <c r="M46" i="18" s="1"/>
  <c r="M46" i="3"/>
  <c r="J43" i="13"/>
  <c r="P43" i="18" s="1"/>
  <c r="I40" i="13"/>
  <c r="O40" i="18" s="1"/>
  <c r="I36" i="13"/>
  <c r="O36" i="18" s="1"/>
  <c r="G30" i="13"/>
  <c r="M30" i="18" s="1"/>
  <c r="M30" i="3"/>
  <c r="J27" i="13"/>
  <c r="P27" i="18" s="1"/>
  <c r="G14" i="13"/>
  <c r="M14" i="18" s="1"/>
  <c r="M14" i="3"/>
  <c r="J11" i="13"/>
  <c r="P11" i="18"/>
  <c r="P11" i="3"/>
  <c r="H9" i="13"/>
  <c r="N9" i="18" s="1"/>
  <c r="N9" i="3"/>
  <c r="H5" i="13"/>
  <c r="N5" i="18" s="1"/>
  <c r="G4" i="13"/>
  <c r="M4" i="18" s="1"/>
  <c r="M4" i="3"/>
  <c r="H104" i="13"/>
  <c r="N104" i="18" s="1"/>
  <c r="H100" i="13"/>
  <c r="N100" i="18" s="1"/>
  <c r="J98" i="13"/>
  <c r="P98" i="18" s="1"/>
  <c r="H96" i="13"/>
  <c r="N96" i="18" s="1"/>
  <c r="N96" i="3"/>
  <c r="J94" i="13"/>
  <c r="P94" i="18" s="1"/>
  <c r="P94" i="3"/>
  <c r="H92" i="13"/>
  <c r="N92" i="18"/>
  <c r="N92" i="3"/>
  <c r="J90" i="13"/>
  <c r="P90" i="18" s="1"/>
  <c r="P90" i="3"/>
  <c r="H88" i="13"/>
  <c r="N88" i="18" s="1"/>
  <c r="H84" i="13"/>
  <c r="N84" i="18" s="1"/>
  <c r="N84" i="3"/>
  <c r="G81" i="13"/>
  <c r="M81" i="18" s="1"/>
  <c r="M81" i="3"/>
  <c r="H80" i="13"/>
  <c r="N80" i="18" s="1"/>
  <c r="N80" i="3"/>
  <c r="J78" i="13"/>
  <c r="P78" i="18" s="1"/>
  <c r="P78" i="3"/>
  <c r="G77" i="13"/>
  <c r="M77" i="18" s="1"/>
  <c r="M77" i="3"/>
  <c r="H76" i="13"/>
  <c r="N76" i="18" s="1"/>
  <c r="I75" i="13"/>
  <c r="O75" i="18" s="1"/>
  <c r="O75" i="3"/>
  <c r="J74" i="13"/>
  <c r="P74" i="18" s="1"/>
  <c r="P74" i="3"/>
  <c r="G73" i="13"/>
  <c r="M73" i="18" s="1"/>
  <c r="M73" i="3"/>
  <c r="I71" i="13"/>
  <c r="O71" i="18" s="1"/>
  <c r="O71" i="3"/>
  <c r="J70" i="13"/>
  <c r="P70" i="18" s="1"/>
  <c r="P70" i="3"/>
  <c r="G69" i="13"/>
  <c r="M69" i="18" s="1"/>
  <c r="M69" i="3"/>
  <c r="H68" i="13"/>
  <c r="N68" i="18" s="1"/>
  <c r="I67" i="13"/>
  <c r="O67" i="18"/>
  <c r="O67" i="3"/>
  <c r="J66" i="13"/>
  <c r="P66" i="18" s="1"/>
  <c r="G65" i="13"/>
  <c r="M65" i="18"/>
  <c r="M65" i="3"/>
  <c r="H64" i="13"/>
  <c r="N64" i="18" s="1"/>
  <c r="I63" i="13"/>
  <c r="O63" i="18" s="1"/>
  <c r="J62" i="13"/>
  <c r="P62" i="18" s="1"/>
  <c r="P62" i="3"/>
  <c r="G61" i="13"/>
  <c r="M61" i="18" s="1"/>
  <c r="M61" i="3"/>
  <c r="H60" i="13"/>
  <c r="N60" i="18" s="1"/>
  <c r="I59" i="13"/>
  <c r="O59" i="18"/>
  <c r="P58" i="3"/>
  <c r="G57" i="13"/>
  <c r="M57" i="18" s="1"/>
  <c r="M57" i="3"/>
  <c r="H56" i="13"/>
  <c r="N56" i="18" s="1"/>
  <c r="I55" i="13"/>
  <c r="O55" i="18" s="1"/>
  <c r="O55" i="3"/>
  <c r="J54" i="13"/>
  <c r="P54" i="18" s="1"/>
  <c r="P54" i="3"/>
  <c r="G53" i="13"/>
  <c r="M53" i="18" s="1"/>
  <c r="M53" i="3"/>
  <c r="H52" i="13"/>
  <c r="N52" i="18" s="1"/>
  <c r="I51" i="13"/>
  <c r="O51" i="18" s="1"/>
  <c r="J50" i="13"/>
  <c r="P50" i="18" s="1"/>
  <c r="P50" i="3"/>
  <c r="G49" i="13"/>
  <c r="M49" i="18" s="1"/>
  <c r="I47" i="13"/>
  <c r="O47" i="18"/>
  <c r="J46" i="13"/>
  <c r="P46" i="18" s="1"/>
  <c r="H44" i="13"/>
  <c r="N44" i="18" s="1"/>
  <c r="J42" i="13"/>
  <c r="P42" i="18" s="1"/>
  <c r="M41" i="3"/>
  <c r="H40" i="13"/>
  <c r="N40" i="18" s="1"/>
  <c r="O39" i="18"/>
  <c r="O39" i="3"/>
  <c r="M37" i="3"/>
  <c r="H36" i="13"/>
  <c r="N36" i="18" s="1"/>
  <c r="J34" i="13"/>
  <c r="P34" i="18" s="1"/>
  <c r="G33" i="13"/>
  <c r="M33" i="18" s="1"/>
  <c r="I31" i="13"/>
  <c r="O31" i="18" s="1"/>
  <c r="P30" i="3"/>
  <c r="G29" i="13"/>
  <c r="M29" i="18" s="1"/>
  <c r="M25" i="3"/>
  <c r="H24" i="13"/>
  <c r="N24" i="18" s="1"/>
  <c r="J22" i="13"/>
  <c r="P22" i="18" s="1"/>
  <c r="P22" i="3"/>
  <c r="G21" i="13"/>
  <c r="M21" i="18"/>
  <c r="M21" i="3"/>
  <c r="H20" i="13"/>
  <c r="N20" i="18" s="1"/>
  <c r="I19" i="13"/>
  <c r="O19" i="18" s="1"/>
  <c r="P18" i="3"/>
  <c r="M17" i="18"/>
  <c r="M17" i="3"/>
  <c r="H16" i="13"/>
  <c r="N16" i="18" s="1"/>
  <c r="I15" i="13"/>
  <c r="O15" i="18" s="1"/>
  <c r="J14" i="13"/>
  <c r="P14" i="18" s="1"/>
  <c r="P14" i="3"/>
  <c r="G13" i="13"/>
  <c r="M13" i="18" s="1"/>
  <c r="M13" i="3"/>
  <c r="I11" i="13"/>
  <c r="O11" i="18"/>
  <c r="O11" i="3"/>
  <c r="J10" i="13"/>
  <c r="P10" i="18" s="1"/>
  <c r="G9" i="13"/>
  <c r="M9" i="18" s="1"/>
  <c r="M9" i="3"/>
  <c r="I7" i="13"/>
  <c r="O7" i="18" s="1"/>
  <c r="O7" i="3"/>
  <c r="J6" i="13"/>
  <c r="P6" i="18" s="1"/>
  <c r="G5" i="13"/>
  <c r="M5" i="18" s="1"/>
  <c r="M5" i="3"/>
  <c r="I104" i="13"/>
  <c r="O104" i="18" s="1"/>
  <c r="O104" i="3"/>
  <c r="N93" i="3"/>
  <c r="I88" i="13"/>
  <c r="O88" i="18" s="1"/>
  <c r="G86" i="13"/>
  <c r="M86" i="18" s="1"/>
  <c r="M86" i="3"/>
  <c r="H85" i="13"/>
  <c r="N85" i="18"/>
  <c r="N85" i="3"/>
  <c r="M82" i="3"/>
  <c r="I80" i="13"/>
  <c r="O80" i="18" s="1"/>
  <c r="O80" i="3"/>
  <c r="G78" i="13"/>
  <c r="M78" i="18" s="1"/>
  <c r="M78" i="3"/>
  <c r="J75" i="13"/>
  <c r="P75" i="18" s="1"/>
  <c r="P75" i="3"/>
  <c r="H73" i="13"/>
  <c r="N73" i="18" s="1"/>
  <c r="N73" i="3"/>
  <c r="J71" i="13"/>
  <c r="P71" i="18" s="1"/>
  <c r="H69" i="13"/>
  <c r="N69" i="18" s="1"/>
  <c r="N69" i="3"/>
  <c r="J63" i="13"/>
  <c r="P63" i="18" s="1"/>
  <c r="P63" i="3"/>
  <c r="H61" i="13"/>
  <c r="N61" i="18" s="1"/>
  <c r="N61" i="3"/>
  <c r="I56" i="13"/>
  <c r="O56" i="18" s="1"/>
  <c r="H53" i="13"/>
  <c r="N53" i="18" s="1"/>
  <c r="N53" i="3"/>
  <c r="H41" i="13"/>
  <c r="N41" i="18" s="1"/>
  <c r="H37" i="13"/>
  <c r="N37" i="18" s="1"/>
  <c r="N37" i="3"/>
  <c r="J35" i="13"/>
  <c r="P35" i="18" s="1"/>
  <c r="H33" i="13"/>
  <c r="N33" i="18" s="1"/>
  <c r="I24" i="13"/>
  <c r="O24" i="18" s="1"/>
  <c r="G22" i="13"/>
  <c r="M22" i="18" s="1"/>
  <c r="N17" i="3"/>
  <c r="I8" i="13"/>
  <c r="O8" i="18" s="1"/>
  <c r="H4" i="13"/>
  <c r="N4" i="18" s="1"/>
  <c r="N4" i="3"/>
  <c r="G101" i="13"/>
  <c r="M101" i="18" s="1"/>
  <c r="M101" i="3"/>
  <c r="I99" i="13"/>
  <c r="O99" i="18" s="1"/>
  <c r="I95" i="13"/>
  <c r="O95" i="18" s="1"/>
  <c r="O95" i="3"/>
  <c r="G89" i="13"/>
  <c r="M89" i="18" s="1"/>
  <c r="M89" i="3"/>
  <c r="J86" i="13"/>
  <c r="P86" i="18"/>
  <c r="P86" i="3"/>
  <c r="G85" i="13"/>
  <c r="M85" i="18" s="1"/>
  <c r="M85" i="3"/>
  <c r="J82" i="13"/>
  <c r="P82" i="18" s="1"/>
  <c r="I102" i="13"/>
  <c r="O102" i="18" s="1"/>
  <c r="O102" i="3"/>
  <c r="G96" i="13"/>
  <c r="M96" i="18" s="1"/>
  <c r="M96" i="3"/>
  <c r="G92" i="13"/>
  <c r="M92" i="18" s="1"/>
  <c r="M92" i="3"/>
  <c r="H91" i="13"/>
  <c r="N91" i="18" s="1"/>
  <c r="I90" i="13"/>
  <c r="O90" i="18" s="1"/>
  <c r="O90" i="3"/>
  <c r="H87" i="13"/>
  <c r="N87" i="18" s="1"/>
  <c r="G84" i="13"/>
  <c r="M84" i="18"/>
  <c r="M84" i="3"/>
  <c r="H83" i="13"/>
  <c r="N83" i="18" s="1"/>
  <c r="N83" i="3"/>
  <c r="I82" i="13"/>
  <c r="O82" i="18" s="1"/>
  <c r="O82" i="3"/>
  <c r="G80" i="13"/>
  <c r="M80" i="18" s="1"/>
  <c r="M80" i="3"/>
  <c r="H79" i="13"/>
  <c r="N79" i="18" s="1"/>
  <c r="N79" i="3"/>
  <c r="I78" i="13"/>
  <c r="O78" i="18" s="1"/>
  <c r="G76" i="13"/>
  <c r="M76" i="18" s="1"/>
  <c r="H75" i="13"/>
  <c r="N75" i="18" s="1"/>
  <c r="I74" i="13"/>
  <c r="O74" i="18" s="1"/>
  <c r="J73" i="13"/>
  <c r="P73" i="18" s="1"/>
  <c r="G72" i="13"/>
  <c r="M72" i="18" s="1"/>
  <c r="H71" i="13"/>
  <c r="N71" i="18" s="1"/>
  <c r="N71" i="3"/>
  <c r="I70" i="13"/>
  <c r="O70" i="18" s="1"/>
  <c r="J69" i="13"/>
  <c r="P69" i="18" s="1"/>
  <c r="P69" i="3"/>
  <c r="G68" i="13"/>
  <c r="M68" i="18"/>
  <c r="H67" i="13"/>
  <c r="N67" i="18" s="1"/>
  <c r="N67" i="3"/>
  <c r="I66" i="13"/>
  <c r="O66" i="18" s="1"/>
  <c r="J65" i="13"/>
  <c r="P65" i="18" s="1"/>
  <c r="P65" i="3"/>
  <c r="G64" i="13"/>
  <c r="M64" i="18" s="1"/>
  <c r="H63" i="13"/>
  <c r="N63" i="18" s="1"/>
  <c r="N63" i="3"/>
  <c r="I62" i="13"/>
  <c r="O62" i="18" s="1"/>
  <c r="J61" i="13"/>
  <c r="P61" i="18" s="1"/>
  <c r="P61" i="3"/>
  <c r="G60" i="13"/>
  <c r="M60" i="18" s="1"/>
  <c r="H59" i="13"/>
  <c r="N59" i="18" s="1"/>
  <c r="I58" i="13"/>
  <c r="O58" i="18" s="1"/>
  <c r="O58" i="3"/>
  <c r="J57" i="13"/>
  <c r="P57" i="18" s="1"/>
  <c r="P57" i="3"/>
  <c r="G56" i="13"/>
  <c r="M56" i="18" s="1"/>
  <c r="H55" i="13"/>
  <c r="N55" i="18" s="1"/>
  <c r="N55" i="3"/>
  <c r="I54" i="13"/>
  <c r="O54" i="18" s="1"/>
  <c r="J53" i="13"/>
  <c r="P53" i="18" s="1"/>
  <c r="P53" i="3"/>
  <c r="G52" i="13"/>
  <c r="M52" i="18" s="1"/>
  <c r="H51" i="13"/>
  <c r="N51" i="18" s="1"/>
  <c r="N51" i="3"/>
  <c r="I50" i="13"/>
  <c r="O50" i="18" s="1"/>
  <c r="J49" i="13"/>
  <c r="P49" i="18" s="1"/>
  <c r="G48" i="13"/>
  <c r="M48" i="18" s="1"/>
  <c r="O46" i="3"/>
  <c r="J45" i="13"/>
  <c r="P45" i="18" s="1"/>
  <c r="G44" i="13"/>
  <c r="M44" i="18" s="1"/>
  <c r="H43" i="13"/>
  <c r="N43" i="18" s="1"/>
  <c r="I42" i="13"/>
  <c r="O42" i="18" s="1"/>
  <c r="J41" i="13"/>
  <c r="P41" i="18" s="1"/>
  <c r="P41" i="3"/>
  <c r="G40" i="13"/>
  <c r="M40" i="18" s="1"/>
  <c r="H39" i="13"/>
  <c r="N39" i="18" s="1"/>
  <c r="N39" i="3"/>
  <c r="I38" i="13"/>
  <c r="O38" i="18" s="1"/>
  <c r="J37" i="13"/>
  <c r="P37" i="18" s="1"/>
  <c r="P37" i="3"/>
  <c r="G36" i="13"/>
  <c r="M36" i="18" s="1"/>
  <c r="H35" i="13"/>
  <c r="N35" i="18" s="1"/>
  <c r="I34" i="13"/>
  <c r="O34" i="18" s="1"/>
  <c r="J33" i="13"/>
  <c r="P33" i="18" s="1"/>
  <c r="P33" i="3"/>
  <c r="G32" i="13"/>
  <c r="M32" i="18" s="1"/>
  <c r="H31" i="13"/>
  <c r="N31" i="18" s="1"/>
  <c r="N31" i="3"/>
  <c r="I30" i="13"/>
  <c r="O30" i="18" s="1"/>
  <c r="J29" i="13"/>
  <c r="P29" i="18" s="1"/>
  <c r="P29" i="3"/>
  <c r="G28" i="13"/>
  <c r="M28" i="18" s="1"/>
  <c r="H27" i="13"/>
  <c r="N27" i="18" s="1"/>
  <c r="I26" i="13"/>
  <c r="O26" i="18" s="1"/>
  <c r="O26" i="3"/>
  <c r="G24" i="13"/>
  <c r="M24" i="18"/>
  <c r="H23" i="13"/>
  <c r="N23" i="18" s="1"/>
  <c r="N23" i="3"/>
  <c r="I22" i="13"/>
  <c r="O22" i="18" s="1"/>
  <c r="J21" i="13"/>
  <c r="P21" i="18" s="1"/>
  <c r="P21" i="3"/>
  <c r="G20" i="13"/>
  <c r="M20" i="18" s="1"/>
  <c r="H19" i="13"/>
  <c r="N19" i="18" s="1"/>
  <c r="I18" i="13"/>
  <c r="O18" i="18" s="1"/>
  <c r="P17" i="3"/>
  <c r="G16" i="13"/>
  <c r="M16" i="18" s="1"/>
  <c r="H15" i="13"/>
  <c r="N15" i="18" s="1"/>
  <c r="N15" i="3"/>
  <c r="I14" i="13"/>
  <c r="O14" i="18" s="1"/>
  <c r="O14" i="3"/>
  <c r="J13" i="13"/>
  <c r="P13" i="18" s="1"/>
  <c r="P13" i="3"/>
  <c r="G12" i="13"/>
  <c r="M12" i="18" s="1"/>
  <c r="H11" i="13"/>
  <c r="N11" i="18" s="1"/>
  <c r="I10" i="13"/>
  <c r="O10" i="18" s="1"/>
  <c r="J9" i="13"/>
  <c r="P9" i="18" s="1"/>
  <c r="P9" i="3"/>
  <c r="G8" i="13"/>
  <c r="M8" i="18" s="1"/>
  <c r="N7" i="3"/>
  <c r="I6" i="13"/>
  <c r="O6" i="18" s="1"/>
  <c r="J5" i="13"/>
  <c r="P5" i="18" s="1"/>
  <c r="P5" i="3"/>
  <c r="G102" i="13"/>
  <c r="M102" i="18" s="1"/>
  <c r="M102" i="3"/>
  <c r="I92" i="13"/>
  <c r="O92" i="18" s="1"/>
  <c r="O92" i="3"/>
  <c r="J87" i="13"/>
  <c r="P87" i="18" s="1"/>
  <c r="P87" i="3"/>
  <c r="H81" i="13"/>
  <c r="N81" i="18" s="1"/>
  <c r="J79" i="13"/>
  <c r="P79" i="18" s="1"/>
  <c r="I76" i="13"/>
  <c r="O76" i="18" s="1"/>
  <c r="J67" i="13"/>
  <c r="P67" i="18" s="1"/>
  <c r="P67" i="3"/>
  <c r="J59" i="13"/>
  <c r="P59" i="18" s="1"/>
  <c r="I52" i="13"/>
  <c r="O52" i="18" s="1"/>
  <c r="H49" i="13"/>
  <c r="N49" i="18" s="1"/>
  <c r="J47" i="13"/>
  <c r="P47" i="18" s="1"/>
  <c r="I44" i="13"/>
  <c r="O44" i="18" s="1"/>
  <c r="J39" i="13"/>
  <c r="P39" i="18" s="1"/>
  <c r="P39" i="3"/>
  <c r="P31" i="18"/>
  <c r="P31" i="3"/>
  <c r="H29" i="13"/>
  <c r="N29" i="18" s="1"/>
  <c r="H25" i="13"/>
  <c r="N25" i="18"/>
  <c r="P23" i="3"/>
  <c r="H21" i="13"/>
  <c r="N21" i="18" s="1"/>
  <c r="M18" i="3"/>
  <c r="J15" i="13"/>
  <c r="P15" i="18" s="1"/>
  <c r="I12" i="13"/>
  <c r="O12" i="18" s="1"/>
  <c r="J7" i="13"/>
  <c r="P7" i="18" s="1"/>
  <c r="P7" i="3"/>
  <c r="I101" i="13"/>
  <c r="O101" i="18" s="1"/>
  <c r="G99" i="13"/>
  <c r="M99" i="18" s="1"/>
  <c r="H98" i="13"/>
  <c r="N98" i="18" s="1"/>
  <c r="N98" i="3"/>
  <c r="J96" i="13"/>
  <c r="P96" i="18" s="1"/>
  <c r="P96" i="3"/>
  <c r="G95" i="13"/>
  <c r="M95" i="18" s="1"/>
  <c r="G91" i="13"/>
  <c r="M91" i="18" s="1"/>
  <c r="I89" i="13"/>
  <c r="O89" i="18" s="1"/>
  <c r="O89" i="3"/>
  <c r="G87" i="13"/>
  <c r="M87" i="18" s="1"/>
  <c r="M87" i="3"/>
  <c r="I85" i="13"/>
  <c r="O85" i="18" s="1"/>
  <c r="O85" i="3"/>
  <c r="J84" i="13"/>
  <c r="P84" i="18" s="1"/>
  <c r="P84" i="3"/>
  <c r="J80" i="13"/>
  <c r="P80" i="18" s="1"/>
  <c r="I77" i="13"/>
  <c r="O77" i="18" s="1"/>
  <c r="J76" i="13"/>
  <c r="P76" i="18" s="1"/>
  <c r="H74" i="13"/>
  <c r="N74" i="18" s="1"/>
  <c r="N74" i="3"/>
  <c r="J72" i="13"/>
  <c r="P72" i="18" s="1"/>
  <c r="G71" i="13"/>
  <c r="M71" i="18"/>
  <c r="M71" i="3"/>
  <c r="H70" i="13"/>
  <c r="N70" i="18" s="1"/>
  <c r="J68" i="13"/>
  <c r="P68" i="18" s="1"/>
  <c r="P68" i="3"/>
  <c r="G67" i="13"/>
  <c r="M67" i="18" s="1"/>
  <c r="M67" i="3"/>
  <c r="O65" i="3"/>
  <c r="J64" i="13"/>
  <c r="P64" i="18" s="1"/>
  <c r="G63" i="13"/>
  <c r="M63" i="18" s="1"/>
  <c r="I61" i="13"/>
  <c r="O61" i="18" s="1"/>
  <c r="O61" i="3"/>
  <c r="H58" i="13"/>
  <c r="N58" i="18" s="1"/>
  <c r="N58" i="3"/>
  <c r="J56" i="13"/>
  <c r="P56" i="18" s="1"/>
  <c r="G55" i="13"/>
  <c r="M55" i="18" s="1"/>
  <c r="M55" i="3"/>
  <c r="H54" i="13"/>
  <c r="N54" i="18" s="1"/>
  <c r="N54" i="3"/>
  <c r="J52" i="13"/>
  <c r="P52" i="18" s="1"/>
  <c r="G51" i="13"/>
  <c r="M51" i="18" s="1"/>
  <c r="M51" i="3"/>
  <c r="H50" i="13"/>
  <c r="N50" i="18" s="1"/>
  <c r="J48" i="13"/>
  <c r="P48" i="18" s="1"/>
  <c r="H46" i="13"/>
  <c r="N46" i="18" s="1"/>
  <c r="N46" i="3"/>
  <c r="J44" i="13"/>
  <c r="P44" i="18" s="1"/>
  <c r="G43" i="13"/>
  <c r="M43" i="18" s="1"/>
  <c r="H42" i="13"/>
  <c r="N42" i="18" s="1"/>
  <c r="N42" i="3"/>
  <c r="G39" i="13"/>
  <c r="M39" i="18" s="1"/>
  <c r="M39" i="3"/>
  <c r="H38" i="13"/>
  <c r="N38" i="18" s="1"/>
  <c r="G35" i="13"/>
  <c r="M35" i="18" s="1"/>
  <c r="H34" i="13"/>
  <c r="N34" i="18" s="1"/>
  <c r="N34" i="3"/>
  <c r="J32" i="13"/>
  <c r="P32" i="18" s="1"/>
  <c r="G31" i="13"/>
  <c r="M31" i="18" s="1"/>
  <c r="M31" i="3"/>
  <c r="H30" i="13"/>
  <c r="N30" i="18" s="1"/>
  <c r="N30" i="3"/>
  <c r="I29" i="13"/>
  <c r="O29" i="18" s="1"/>
  <c r="J28" i="13"/>
  <c r="P28" i="18" s="1"/>
  <c r="H26" i="13"/>
  <c r="N26" i="18" s="1"/>
  <c r="N26" i="3"/>
  <c r="I25" i="13"/>
  <c r="O25" i="18"/>
  <c r="O25" i="3"/>
  <c r="J24" i="13"/>
  <c r="P24" i="18" s="1"/>
  <c r="H22" i="13"/>
  <c r="N22" i="18" s="1"/>
  <c r="N22" i="3"/>
  <c r="J20" i="13"/>
  <c r="P20" i="18" s="1"/>
  <c r="H18" i="13"/>
  <c r="N18" i="18" s="1"/>
  <c r="I17" i="13"/>
  <c r="O17" i="18" s="1"/>
  <c r="O17" i="3"/>
  <c r="J16" i="13"/>
  <c r="P16" i="18" s="1"/>
  <c r="H14" i="13"/>
  <c r="N14" i="18" s="1"/>
  <c r="N14" i="3"/>
  <c r="I13" i="13"/>
  <c r="O13" i="18" s="1"/>
  <c r="O13" i="3"/>
  <c r="J12" i="13"/>
  <c r="P12" i="18" s="1"/>
  <c r="J8" i="13"/>
  <c r="P8" i="18" s="1"/>
  <c r="H6" i="13"/>
  <c r="N6" i="18" s="1"/>
  <c r="N6" i="3"/>
  <c r="B4" i="14"/>
  <c r="H104" i="2"/>
  <c r="I103" i="2"/>
  <c r="D103" i="13" s="1"/>
  <c r="J103" i="18" s="1"/>
  <c r="K101" i="2"/>
  <c r="F101" i="13" s="1"/>
  <c r="L101" i="18" s="1"/>
  <c r="H100" i="2"/>
  <c r="I95" i="2"/>
  <c r="G93" i="2"/>
  <c r="H92" i="2"/>
  <c r="J90" i="2"/>
  <c r="K89" i="2"/>
  <c r="F89" i="13" s="1"/>
  <c r="L89" i="18" s="1"/>
  <c r="G89" i="2"/>
  <c r="H88" i="2"/>
  <c r="I87" i="2"/>
  <c r="J86" i="2"/>
  <c r="K85" i="2"/>
  <c r="F85" i="13" s="1"/>
  <c r="L85" i="18" s="1"/>
  <c r="G85" i="2"/>
  <c r="C4" i="14"/>
  <c r="H4" i="2"/>
  <c r="G101" i="2"/>
  <c r="I99" i="2"/>
  <c r="J98" i="2"/>
  <c r="E98" i="13" s="1"/>
  <c r="K97" i="2"/>
  <c r="H96" i="2"/>
  <c r="J94" i="2"/>
  <c r="K4" i="2"/>
  <c r="G4" i="14"/>
  <c r="K104" i="2"/>
  <c r="N104" i="2" s="1"/>
  <c r="G104" i="2"/>
  <c r="B104" i="13" s="1"/>
  <c r="H104" i="18" s="1"/>
  <c r="H103" i="2"/>
  <c r="C103" i="13" s="1"/>
  <c r="I103" i="18" s="1"/>
  <c r="J101" i="2"/>
  <c r="K100" i="2"/>
  <c r="F100" i="13" s="1"/>
  <c r="L100" i="18" s="1"/>
  <c r="H99" i="2"/>
  <c r="C99" i="13" s="1"/>
  <c r="I99" i="18" s="1"/>
  <c r="J97" i="2"/>
  <c r="K96" i="2"/>
  <c r="G96" i="2"/>
  <c r="B96" i="13" s="1"/>
  <c r="H96" i="18" s="1"/>
  <c r="H95" i="2"/>
  <c r="C95" i="13" s="1"/>
  <c r="I95" i="18" s="1"/>
  <c r="J93" i="2"/>
  <c r="K92" i="2"/>
  <c r="G92" i="2"/>
  <c r="B92" i="13" s="1"/>
  <c r="H92" i="18" s="1"/>
  <c r="H91" i="2"/>
  <c r="I90" i="2"/>
  <c r="D90" i="13" s="1"/>
  <c r="J90" i="18" s="1"/>
  <c r="J89" i="2"/>
  <c r="E89" i="13" s="1"/>
  <c r="K89" i="18" s="1"/>
  <c r="G88" i="2"/>
  <c r="M88" i="2" s="1"/>
  <c r="H87" i="2"/>
  <c r="I86" i="2"/>
  <c r="D86" i="13" s="1"/>
  <c r="J86" i="18" s="1"/>
  <c r="K84" i="2"/>
  <c r="F84" i="13" s="1"/>
  <c r="L84" i="18" s="1"/>
  <c r="G84" i="2"/>
  <c r="H83" i="2"/>
  <c r="I82" i="2"/>
  <c r="J81" i="2"/>
  <c r="K80" i="2"/>
  <c r="F80" i="13" s="1"/>
  <c r="L80" i="18" s="1"/>
  <c r="G80" i="2"/>
  <c r="H79" i="2"/>
  <c r="J77" i="2"/>
  <c r="K76" i="2"/>
  <c r="F76" i="13" s="1"/>
  <c r="L76" i="18" s="1"/>
  <c r="G76" i="2"/>
  <c r="B76" i="13" s="1"/>
  <c r="H76" i="18" s="1"/>
  <c r="H75" i="2"/>
  <c r="C75" i="13" s="1"/>
  <c r="I75" i="18" s="1"/>
  <c r="J73" i="2"/>
  <c r="E73" i="13" s="1"/>
  <c r="K73" i="18" s="1"/>
  <c r="K72" i="2"/>
  <c r="F72" i="13" s="1"/>
  <c r="L72" i="18" s="1"/>
  <c r="G72" i="2"/>
  <c r="M72" i="2" s="1"/>
  <c r="H71" i="2"/>
  <c r="I70" i="2"/>
  <c r="D70" i="13" s="1"/>
  <c r="J70" i="18" s="1"/>
  <c r="J69" i="2"/>
  <c r="K68" i="2"/>
  <c r="F68" i="13" s="1"/>
  <c r="L68" i="18" s="1"/>
  <c r="G68" i="2"/>
  <c r="H67" i="2"/>
  <c r="I66" i="2"/>
  <c r="J65" i="2"/>
  <c r="K64" i="2"/>
  <c r="N64" i="2" s="1"/>
  <c r="G64" i="2"/>
  <c r="I62" i="2"/>
  <c r="J61" i="2"/>
  <c r="E61" i="13" s="1"/>
  <c r="K61" i="18" s="1"/>
  <c r="K60" i="2"/>
  <c r="F60" i="13" s="1"/>
  <c r="L60" i="18" s="1"/>
  <c r="H59" i="2"/>
  <c r="I58" i="2"/>
  <c r="D58" i="13" s="1"/>
  <c r="J58" i="18" s="1"/>
  <c r="J57" i="2"/>
  <c r="E57" i="13" s="1"/>
  <c r="K57" i="18" s="1"/>
  <c r="K56" i="2"/>
  <c r="F56" i="13" s="1"/>
  <c r="L56" i="18" s="1"/>
  <c r="G56" i="2"/>
  <c r="H55" i="2"/>
  <c r="C55" i="13" s="1"/>
  <c r="I55" i="18" s="1"/>
  <c r="I54" i="2"/>
  <c r="D54" i="13" s="1"/>
  <c r="J54" i="18" s="1"/>
  <c r="J53" i="2"/>
  <c r="K52" i="2"/>
  <c r="F52" i="13" s="1"/>
  <c r="L52" i="18" s="1"/>
  <c r="G52" i="2"/>
  <c r="H51" i="2"/>
  <c r="C51" i="13" s="1"/>
  <c r="I51" i="18" s="1"/>
  <c r="I50" i="2"/>
  <c r="J49" i="2"/>
  <c r="G48" i="2"/>
  <c r="B48" i="13" s="1"/>
  <c r="H48" i="18" s="1"/>
  <c r="H47" i="2"/>
  <c r="I46" i="2"/>
  <c r="J45" i="2"/>
  <c r="K44" i="2"/>
  <c r="F44" i="13" s="1"/>
  <c r="L44" i="18" s="1"/>
  <c r="G44" i="2"/>
  <c r="B44" i="13" s="1"/>
  <c r="H44" i="18" s="1"/>
  <c r="H43" i="2"/>
  <c r="I42" i="2"/>
  <c r="J41" i="2"/>
  <c r="E41" i="13" s="1"/>
  <c r="K41" i="18" s="1"/>
  <c r="K40" i="2"/>
  <c r="F40" i="13" s="1"/>
  <c r="L40" i="18" s="1"/>
  <c r="G40" i="2"/>
  <c r="H39" i="2"/>
  <c r="J37" i="2"/>
  <c r="E37" i="13" s="1"/>
  <c r="K37" i="18" s="1"/>
  <c r="K36" i="2"/>
  <c r="F36" i="13" s="1"/>
  <c r="L36" i="18" s="1"/>
  <c r="H35" i="2"/>
  <c r="I34" i="2"/>
  <c r="D34" i="13" s="1"/>
  <c r="J34" i="18" s="1"/>
  <c r="J33" i="2"/>
  <c r="K32" i="2"/>
  <c r="P32" i="2" s="1"/>
  <c r="H31" i="2"/>
  <c r="I30" i="2"/>
  <c r="K28" i="2"/>
  <c r="G28" i="2"/>
  <c r="H27" i="2"/>
  <c r="I26" i="2"/>
  <c r="K24" i="2"/>
  <c r="G24" i="2"/>
  <c r="B24" i="13" s="1"/>
  <c r="H24" i="18" s="1"/>
  <c r="I22" i="2"/>
  <c r="J21" i="2"/>
  <c r="K20" i="2"/>
  <c r="G20" i="2"/>
  <c r="M20" i="2" s="1"/>
  <c r="I18" i="2"/>
  <c r="D18" i="13" s="1"/>
  <c r="J18" i="18" s="1"/>
  <c r="J17" i="2"/>
  <c r="P17" i="2" s="1"/>
  <c r="G16" i="2"/>
  <c r="B16" i="13" s="1"/>
  <c r="H16" i="18" s="1"/>
  <c r="H15" i="2"/>
  <c r="C15" i="13" s="1"/>
  <c r="I15" i="18" s="1"/>
  <c r="I14" i="2"/>
  <c r="D14" i="13" s="1"/>
  <c r="J14" i="18" s="1"/>
  <c r="J13" i="2"/>
  <c r="G12" i="2"/>
  <c r="B12" i="13" s="1"/>
  <c r="H12" i="18" s="1"/>
  <c r="H11" i="2"/>
  <c r="N11" i="2" s="1"/>
  <c r="J9" i="2"/>
  <c r="K8" i="2"/>
  <c r="F8" i="13" s="1"/>
  <c r="L8" i="18" s="1"/>
  <c r="G8" i="2"/>
  <c r="B8" i="13" s="1"/>
  <c r="H8" i="18" s="1"/>
  <c r="H7" i="2"/>
  <c r="C7" i="13" s="1"/>
  <c r="I7" i="18" s="1"/>
  <c r="J5" i="2"/>
  <c r="G4" i="2"/>
  <c r="K93" i="2"/>
  <c r="G60" i="2"/>
  <c r="M60" i="2" s="1"/>
  <c r="K48" i="2"/>
  <c r="F48" i="13" s="1"/>
  <c r="L48" i="18" s="1"/>
  <c r="I38" i="2"/>
  <c r="J29" i="2"/>
  <c r="K81" i="2"/>
  <c r="F81" i="13" s="1"/>
  <c r="L81" i="18" s="1"/>
  <c r="I79" i="2"/>
  <c r="D79" i="13" s="1"/>
  <c r="J79" i="18" s="1"/>
  <c r="I75" i="2"/>
  <c r="G73" i="2"/>
  <c r="G69" i="2"/>
  <c r="B69" i="13" s="1"/>
  <c r="H69" i="18" s="1"/>
  <c r="J66" i="2"/>
  <c r="J62" i="2"/>
  <c r="H60" i="2"/>
  <c r="H56" i="2"/>
  <c r="C56" i="13" s="1"/>
  <c r="I56" i="18" s="1"/>
  <c r="K53" i="2"/>
  <c r="P53" i="2" s="1"/>
  <c r="K49" i="2"/>
  <c r="F49" i="13" s="1"/>
  <c r="L49" i="18" s="1"/>
  <c r="I47" i="2"/>
  <c r="D47" i="13" s="1"/>
  <c r="J47" i="18" s="1"/>
  <c r="I43" i="2"/>
  <c r="G41" i="2"/>
  <c r="I39" i="2"/>
  <c r="K37" i="2"/>
  <c r="F37" i="13" s="1"/>
  <c r="L37" i="18" s="1"/>
  <c r="H36" i="2"/>
  <c r="C36" i="13" s="1"/>
  <c r="I36" i="18" s="1"/>
  <c r="J34" i="2"/>
  <c r="G33" i="2"/>
  <c r="M33" i="2" s="1"/>
  <c r="I31" i="2"/>
  <c r="O31" i="2" s="1"/>
  <c r="K29" i="2"/>
  <c r="F29" i="13" s="1"/>
  <c r="L29" i="18" s="1"/>
  <c r="H28" i="2"/>
  <c r="J26" i="2"/>
  <c r="G25" i="2"/>
  <c r="I23" i="2"/>
  <c r="K21" i="2"/>
  <c r="H20" i="2"/>
  <c r="J18" i="2"/>
  <c r="G17" i="2"/>
  <c r="I15" i="2"/>
  <c r="K13" i="2"/>
  <c r="F13" i="13" s="1"/>
  <c r="L13" i="18" s="1"/>
  <c r="H12" i="2"/>
  <c r="C12" i="13" s="1"/>
  <c r="I12" i="18" s="1"/>
  <c r="J10" i="2"/>
  <c r="E10" i="13" s="1"/>
  <c r="K10" i="18" s="1"/>
  <c r="G9" i="2"/>
  <c r="I7" i="2"/>
  <c r="D7" i="13" s="1"/>
  <c r="J7" i="18" s="1"/>
  <c r="K5" i="2"/>
  <c r="I83" i="2"/>
  <c r="K77" i="2"/>
  <c r="F77" i="13" s="1"/>
  <c r="L77" i="18" s="1"/>
  <c r="J74" i="2"/>
  <c r="H72" i="2"/>
  <c r="N72" i="2" s="1"/>
  <c r="I63" i="2"/>
  <c r="G61" i="2"/>
  <c r="K57" i="2"/>
  <c r="H52" i="2"/>
  <c r="G49" i="2"/>
  <c r="J46" i="2"/>
  <c r="J38" i="2"/>
  <c r="H32" i="2"/>
  <c r="K25" i="2"/>
  <c r="F25" i="13" s="1"/>
  <c r="L25" i="18" s="1"/>
  <c r="I19" i="2"/>
  <c r="D19" i="13" s="1"/>
  <c r="J19" i="18" s="1"/>
  <c r="G13" i="2"/>
  <c r="B13" i="13" s="1"/>
  <c r="H13" i="18" s="1"/>
  <c r="J6" i="2"/>
  <c r="J4" i="2"/>
  <c r="J104" i="2"/>
  <c r="E104" i="13" s="1"/>
  <c r="K103" i="2"/>
  <c r="F103" i="13" s="1"/>
  <c r="L103" i="18" s="1"/>
  <c r="G103" i="2"/>
  <c r="B103" i="13" s="1"/>
  <c r="H103" i="18" s="1"/>
  <c r="I101" i="2"/>
  <c r="O101" i="2" s="1"/>
  <c r="K99" i="2"/>
  <c r="F99" i="13" s="1"/>
  <c r="L99" i="18" s="1"/>
  <c r="G99" i="2"/>
  <c r="H98" i="2"/>
  <c r="I97" i="2"/>
  <c r="D97" i="13" s="1"/>
  <c r="J97" i="18" s="1"/>
  <c r="K95" i="2"/>
  <c r="F95" i="13" s="1"/>
  <c r="L95" i="18" s="1"/>
  <c r="G95" i="2"/>
  <c r="B95" i="13" s="1"/>
  <c r="H95" i="18" s="1"/>
  <c r="H94" i="2"/>
  <c r="C94" i="13" s="1"/>
  <c r="I94" i="18" s="1"/>
  <c r="I93" i="2"/>
  <c r="K91" i="2"/>
  <c r="G91" i="2"/>
  <c r="H90" i="2"/>
  <c r="I89" i="2"/>
  <c r="D89" i="13" s="1"/>
  <c r="J89" i="18" s="1"/>
  <c r="K87" i="2"/>
  <c r="F87" i="13" s="1"/>
  <c r="L87" i="18" s="1"/>
  <c r="G87" i="2"/>
  <c r="H86" i="2"/>
  <c r="I85" i="2"/>
  <c r="O85" i="2" s="1"/>
  <c r="H76" i="2"/>
  <c r="K73" i="2"/>
  <c r="F73" i="13" s="1"/>
  <c r="L73" i="18" s="1"/>
  <c r="J70" i="2"/>
  <c r="E70" i="13" s="1"/>
  <c r="K70" i="18" s="1"/>
  <c r="G65" i="2"/>
  <c r="K61" i="2"/>
  <c r="F61" i="13"/>
  <c r="L61" i="18" s="1"/>
  <c r="I59" i="2"/>
  <c r="J50" i="2"/>
  <c r="H48" i="2"/>
  <c r="G45" i="2"/>
  <c r="M45" i="2" s="1"/>
  <c r="I35" i="2"/>
  <c r="D35" i="13" s="1"/>
  <c r="J35" i="18" s="1"/>
  <c r="G29" i="2"/>
  <c r="J22" i="2"/>
  <c r="H16" i="2"/>
  <c r="K9" i="2"/>
  <c r="F9" i="13" s="1"/>
  <c r="L9" i="18" s="1"/>
  <c r="I104" i="2"/>
  <c r="J103" i="2"/>
  <c r="K102" i="2"/>
  <c r="F102" i="13" s="1"/>
  <c r="L102" i="18" s="1"/>
  <c r="G102" i="2"/>
  <c r="H101" i="2"/>
  <c r="N101" i="2" s="1"/>
  <c r="I100" i="2"/>
  <c r="D100" i="13" s="1"/>
  <c r="J100" i="18" s="1"/>
  <c r="J99" i="2"/>
  <c r="E99" i="13" s="1"/>
  <c r="K98" i="2"/>
  <c r="F98" i="13" s="1"/>
  <c r="L98" i="18" s="1"/>
  <c r="G98" i="2"/>
  <c r="H97" i="2"/>
  <c r="C97" i="13" s="1"/>
  <c r="I97" i="18" s="1"/>
  <c r="I96" i="2"/>
  <c r="D96" i="13" s="1"/>
  <c r="J96" i="18" s="1"/>
  <c r="J95" i="2"/>
  <c r="K94" i="2"/>
  <c r="F94" i="13" s="1"/>
  <c r="L94" i="18" s="1"/>
  <c r="G94" i="2"/>
  <c r="B94" i="13" s="1"/>
  <c r="H94" i="18" s="1"/>
  <c r="I92" i="2"/>
  <c r="J91" i="2"/>
  <c r="E91" i="13" s="1"/>
  <c r="K91" i="18" s="1"/>
  <c r="K90" i="2"/>
  <c r="N90" i="2" s="1"/>
  <c r="G90" i="2"/>
  <c r="B90" i="13" s="1"/>
  <c r="H90" i="18" s="1"/>
  <c r="I88" i="2"/>
  <c r="O88" i="2" s="1"/>
  <c r="J87" i="2"/>
  <c r="E87" i="13" s="1"/>
  <c r="K87" i="18" s="1"/>
  <c r="K86" i="2"/>
  <c r="F86" i="13" s="1"/>
  <c r="L86" i="18" s="1"/>
  <c r="G86" i="2"/>
  <c r="I84" i="2"/>
  <c r="J83" i="2"/>
  <c r="E83" i="13" s="1"/>
  <c r="K83" i="18" s="1"/>
  <c r="K82" i="2"/>
  <c r="F82" i="13"/>
  <c r="L82" i="18" s="1"/>
  <c r="G82" i="2"/>
  <c r="M82" i="2" s="1"/>
  <c r="I80" i="2"/>
  <c r="J79" i="2"/>
  <c r="K78" i="2"/>
  <c r="F78" i="13" s="1"/>
  <c r="L78" i="18" s="1"/>
  <c r="G78" i="2"/>
  <c r="I76" i="2"/>
  <c r="D76" i="13" s="1"/>
  <c r="J76" i="18" s="1"/>
  <c r="J75" i="2"/>
  <c r="E75" i="13" s="1"/>
  <c r="K75" i="18" s="1"/>
  <c r="K74" i="2"/>
  <c r="F74" i="13" s="1"/>
  <c r="L74" i="18" s="1"/>
  <c r="G74" i="2"/>
  <c r="B74" i="13" s="1"/>
  <c r="H74" i="18" s="1"/>
  <c r="H73" i="2"/>
  <c r="I72" i="2"/>
  <c r="J71" i="2"/>
  <c r="K70" i="2"/>
  <c r="F70" i="13" s="1"/>
  <c r="L70" i="18" s="1"/>
  <c r="G70" i="2"/>
  <c r="B70" i="13" s="1"/>
  <c r="H70" i="18" s="1"/>
  <c r="H69" i="2"/>
  <c r="I68" i="2"/>
  <c r="D68" i="13" s="1"/>
  <c r="J68" i="18" s="1"/>
  <c r="J67" i="2"/>
  <c r="E67" i="13" s="1"/>
  <c r="K67" i="18" s="1"/>
  <c r="K66" i="2"/>
  <c r="F66" i="13" s="1"/>
  <c r="L66" i="18" s="1"/>
  <c r="G66" i="2"/>
  <c r="B66" i="13" s="1"/>
  <c r="H66" i="18" s="1"/>
  <c r="H65" i="2"/>
  <c r="N65" i="2" s="1"/>
  <c r="I64" i="2"/>
  <c r="D64" i="13" s="1"/>
  <c r="J64" i="18" s="1"/>
  <c r="J63" i="2"/>
  <c r="K62" i="2"/>
  <c r="G62" i="2"/>
  <c r="B62" i="13" s="1"/>
  <c r="H62" i="18" s="1"/>
  <c r="H61" i="2"/>
  <c r="I60" i="2"/>
  <c r="J59" i="2"/>
  <c r="E59" i="13" s="1"/>
  <c r="K59" i="18" s="1"/>
  <c r="K58" i="2"/>
  <c r="F58" i="13" s="1"/>
  <c r="L58" i="18" s="1"/>
  <c r="G58" i="2"/>
  <c r="B58" i="13" s="1"/>
  <c r="H58" i="18" s="1"/>
  <c r="H57" i="2"/>
  <c r="I56" i="2"/>
  <c r="D56" i="13" s="1"/>
  <c r="J56" i="18" s="1"/>
  <c r="J55" i="2"/>
  <c r="K54" i="2"/>
  <c r="F54" i="13" s="1"/>
  <c r="L54" i="18" s="1"/>
  <c r="G54" i="2"/>
  <c r="H53" i="2"/>
  <c r="I52" i="2"/>
  <c r="D52" i="13" s="1"/>
  <c r="J52" i="18" s="1"/>
  <c r="J51" i="2"/>
  <c r="E51" i="13" s="1"/>
  <c r="K51" i="18" s="1"/>
  <c r="K50" i="2"/>
  <c r="F50" i="13" s="1"/>
  <c r="L50" i="18" s="1"/>
  <c r="G50" i="2"/>
  <c r="H49" i="2"/>
  <c r="C49" i="13" s="1"/>
  <c r="I49" i="18" s="1"/>
  <c r="I48" i="2"/>
  <c r="J47" i="2"/>
  <c r="E47" i="13" s="1"/>
  <c r="K47" i="18" s="1"/>
  <c r="K46" i="2"/>
  <c r="G46" i="2"/>
  <c r="H45" i="2"/>
  <c r="I44" i="2"/>
  <c r="J43" i="2"/>
  <c r="E43" i="13" s="1"/>
  <c r="K43" i="18" s="1"/>
  <c r="K42" i="2"/>
  <c r="F42" i="13" s="1"/>
  <c r="L42" i="18" s="1"/>
  <c r="G42" i="2"/>
  <c r="B42" i="13" s="1"/>
  <c r="H42" i="18" s="1"/>
  <c r="H41" i="2"/>
  <c r="I40" i="2"/>
  <c r="D40" i="13" s="1"/>
  <c r="J40" i="18" s="1"/>
  <c r="J39" i="2"/>
  <c r="E39" i="13" s="1"/>
  <c r="K39" i="18" s="1"/>
  <c r="K38" i="2"/>
  <c r="F38" i="13" s="1"/>
  <c r="L38" i="18" s="1"/>
  <c r="G38" i="2"/>
  <c r="H37" i="2"/>
  <c r="C37" i="13" s="1"/>
  <c r="I37" i="18" s="1"/>
  <c r="I36" i="2"/>
  <c r="D36" i="13" s="1"/>
  <c r="J36" i="18" s="1"/>
  <c r="J35" i="2"/>
  <c r="E35" i="13" s="1"/>
  <c r="K35" i="18" s="1"/>
  <c r="K34" i="2"/>
  <c r="F34" i="13"/>
  <c r="L34" i="18" s="1"/>
  <c r="G34" i="2"/>
  <c r="H33" i="2"/>
  <c r="I32" i="2"/>
  <c r="J31" i="2"/>
  <c r="E31" i="13" s="1"/>
  <c r="K31" i="18" s="1"/>
  <c r="K30" i="2"/>
  <c r="F30" i="13" s="1"/>
  <c r="L30" i="18" s="1"/>
  <c r="G30" i="2"/>
  <c r="H29" i="2"/>
  <c r="J27" i="2"/>
  <c r="K26" i="2"/>
  <c r="F26" i="13" s="1"/>
  <c r="L26" i="18" s="1"/>
  <c r="G26" i="2"/>
  <c r="H25" i="2"/>
  <c r="I24" i="2"/>
  <c r="J23" i="2"/>
  <c r="E23" i="13" s="1"/>
  <c r="K23" i="18" s="1"/>
  <c r="K22" i="2"/>
  <c r="G22" i="2"/>
  <c r="B22" i="13" s="1"/>
  <c r="H22" i="18" s="1"/>
  <c r="H21" i="2"/>
  <c r="C21" i="13" s="1"/>
  <c r="I21" i="18" s="1"/>
  <c r="I20" i="2"/>
  <c r="D20" i="13" s="1"/>
  <c r="J20" i="18" s="1"/>
  <c r="J19" i="2"/>
  <c r="K18" i="2"/>
  <c r="F18" i="13"/>
  <c r="L18" i="18" s="1"/>
  <c r="G18" i="2"/>
  <c r="M18" i="2" s="1"/>
  <c r="H17" i="2"/>
  <c r="C17" i="13" s="1"/>
  <c r="I17" i="18" s="1"/>
  <c r="I16" i="2"/>
  <c r="O16" i="2" s="1"/>
  <c r="J15" i="2"/>
  <c r="E15" i="13" s="1"/>
  <c r="K15" i="18" s="1"/>
  <c r="K14" i="2"/>
  <c r="F14" i="13" s="1"/>
  <c r="L14" i="18" s="1"/>
  <c r="G14" i="2"/>
  <c r="H13" i="2"/>
  <c r="J11" i="2"/>
  <c r="E11" i="13" s="1"/>
  <c r="K11" i="18" s="1"/>
  <c r="K10" i="2"/>
  <c r="O10" i="2" s="1"/>
  <c r="G10" i="2"/>
  <c r="H9" i="2"/>
  <c r="C9" i="13" s="1"/>
  <c r="I9" i="18" s="1"/>
  <c r="I8" i="2"/>
  <c r="D8" i="13" s="1"/>
  <c r="J8" i="18" s="1"/>
  <c r="J7" i="2"/>
  <c r="K6" i="2"/>
  <c r="F6" i="13" s="1"/>
  <c r="L6" i="18" s="1"/>
  <c r="G6" i="2"/>
  <c r="H5" i="2"/>
  <c r="N5" i="2" s="1"/>
  <c r="H84" i="2"/>
  <c r="N84" i="2" s="1"/>
  <c r="G81" i="2"/>
  <c r="J78" i="2"/>
  <c r="K69" i="2"/>
  <c r="F69" i="13" s="1"/>
  <c r="L69" i="18" s="1"/>
  <c r="I67" i="2"/>
  <c r="H64" i="2"/>
  <c r="C64" i="13" s="1"/>
  <c r="I64" i="18" s="1"/>
  <c r="J58" i="2"/>
  <c r="E58" i="13" s="1"/>
  <c r="K58" i="18" s="1"/>
  <c r="I55" i="2"/>
  <c r="G53" i="2"/>
  <c r="H44" i="2"/>
  <c r="C44" i="13" s="1"/>
  <c r="I44" i="18" s="1"/>
  <c r="K41" i="2"/>
  <c r="F41" i="13" s="1"/>
  <c r="L41" i="18" s="1"/>
  <c r="G37" i="2"/>
  <c r="B37" i="13" s="1"/>
  <c r="H37" i="18" s="1"/>
  <c r="J30" i="2"/>
  <c r="H24" i="2"/>
  <c r="C24" i="13" s="1"/>
  <c r="I24" i="18" s="1"/>
  <c r="K83" i="2"/>
  <c r="F83" i="13" s="1"/>
  <c r="L83" i="18" s="1"/>
  <c r="G83" i="2"/>
  <c r="M83" i="2" s="1"/>
  <c r="H82" i="2"/>
  <c r="N82" i="2" s="1"/>
  <c r="I81" i="2"/>
  <c r="K79" i="2"/>
  <c r="F79" i="13" s="1"/>
  <c r="L79" i="18" s="1"/>
  <c r="G79" i="2"/>
  <c r="B79" i="13" s="1"/>
  <c r="H79" i="18" s="1"/>
  <c r="H78" i="2"/>
  <c r="I77" i="2"/>
  <c r="D77" i="13" s="1"/>
  <c r="J77" i="18" s="1"/>
  <c r="J76" i="2"/>
  <c r="P76" i="2" s="1"/>
  <c r="G75" i="2"/>
  <c r="H74" i="2"/>
  <c r="C74" i="13" s="1"/>
  <c r="I74" i="18" s="1"/>
  <c r="I73" i="2"/>
  <c r="D73" i="13" s="1"/>
  <c r="J73" i="18" s="1"/>
  <c r="J72" i="2"/>
  <c r="E72" i="13" s="1"/>
  <c r="K72" i="18" s="1"/>
  <c r="G71" i="2"/>
  <c r="H70" i="2"/>
  <c r="I69" i="2"/>
  <c r="D69" i="13" s="1"/>
  <c r="J69" i="18" s="1"/>
  <c r="J68" i="2"/>
  <c r="G67" i="2"/>
  <c r="H66" i="2"/>
  <c r="N66" i="2" s="1"/>
  <c r="I65" i="2"/>
  <c r="J64" i="2"/>
  <c r="K63" i="2"/>
  <c r="G63" i="2"/>
  <c r="H62" i="2"/>
  <c r="I61" i="2"/>
  <c r="J60" i="2"/>
  <c r="P60" i="2" s="1"/>
  <c r="G59" i="2"/>
  <c r="B59" i="13" s="1"/>
  <c r="H59" i="18" s="1"/>
  <c r="H58" i="2"/>
  <c r="C58" i="13" s="1"/>
  <c r="I58" i="18" s="1"/>
  <c r="I57" i="2"/>
  <c r="J56" i="2"/>
  <c r="G55" i="2"/>
  <c r="H54" i="2"/>
  <c r="C54" i="13" s="1"/>
  <c r="I54" i="18" s="1"/>
  <c r="I53" i="2"/>
  <c r="D53" i="13" s="1"/>
  <c r="J53" i="18" s="1"/>
  <c r="J52" i="2"/>
  <c r="P52" i="2" s="1"/>
  <c r="G51" i="2"/>
  <c r="H50" i="2"/>
  <c r="N50" i="2" s="1"/>
  <c r="I49" i="2"/>
  <c r="J48" i="2"/>
  <c r="K47" i="2"/>
  <c r="G47" i="2"/>
  <c r="H46" i="2"/>
  <c r="I45" i="2"/>
  <c r="D45" i="13" s="1"/>
  <c r="J45" i="18" s="1"/>
  <c r="J44" i="2"/>
  <c r="G43" i="2"/>
  <c r="H42" i="2"/>
  <c r="C42" i="13" s="1"/>
  <c r="I42" i="18" s="1"/>
  <c r="I41" i="2"/>
  <c r="D41" i="13" s="1"/>
  <c r="J41" i="18" s="1"/>
  <c r="J40" i="2"/>
  <c r="E40" i="13" s="1"/>
  <c r="K40" i="18" s="1"/>
  <c r="G39" i="2"/>
  <c r="H38" i="2"/>
  <c r="C38" i="13" s="1"/>
  <c r="I38" i="18" s="1"/>
  <c r="I37" i="2"/>
  <c r="D37" i="13" s="1"/>
  <c r="J37" i="18" s="1"/>
  <c r="J36" i="2"/>
  <c r="G35" i="2"/>
  <c r="H34" i="2"/>
  <c r="N34" i="2" s="1"/>
  <c r="I33" i="2"/>
  <c r="J32" i="2"/>
  <c r="K31" i="2"/>
  <c r="G31" i="2"/>
  <c r="B31" i="13" s="1"/>
  <c r="H31" i="18" s="1"/>
  <c r="H30" i="2"/>
  <c r="I29" i="2"/>
  <c r="J28" i="2"/>
  <c r="G27" i="2"/>
  <c r="B27" i="13" s="1"/>
  <c r="H27" i="18" s="1"/>
  <c r="H26" i="2"/>
  <c r="C26" i="13" s="1"/>
  <c r="I26" i="18" s="1"/>
  <c r="I25" i="2"/>
  <c r="J24" i="2"/>
  <c r="G23" i="2"/>
  <c r="B23" i="13" s="1"/>
  <c r="H23" i="18" s="1"/>
  <c r="H22" i="2"/>
  <c r="I21" i="2"/>
  <c r="O21" i="2" s="1"/>
  <c r="J20" i="2"/>
  <c r="E20" i="13" s="1"/>
  <c r="K20" i="18" s="1"/>
  <c r="G19" i="2"/>
  <c r="B19" i="13" s="1"/>
  <c r="H19" i="18" s="1"/>
  <c r="H18" i="2"/>
  <c r="C18" i="13" s="1"/>
  <c r="I18" i="18" s="1"/>
  <c r="I17" i="2"/>
  <c r="D17" i="13" s="1"/>
  <c r="J17" i="18" s="1"/>
  <c r="J16" i="2"/>
  <c r="E16" i="13" s="1"/>
  <c r="K16" i="18" s="1"/>
  <c r="G15" i="2"/>
  <c r="B15" i="13" s="1"/>
  <c r="H15" i="18" s="1"/>
  <c r="H14" i="2"/>
  <c r="C14" i="13" s="1"/>
  <c r="I14" i="18" s="1"/>
  <c r="I13" i="2"/>
  <c r="O13" i="2" s="1"/>
  <c r="J12" i="2"/>
  <c r="E12" i="13" s="1"/>
  <c r="K12" i="18" s="1"/>
  <c r="G11" i="2"/>
  <c r="M11" i="2" s="1"/>
  <c r="H10" i="2"/>
  <c r="I9" i="2"/>
  <c r="D9" i="13" s="1"/>
  <c r="J9" i="18" s="1"/>
  <c r="J8" i="2"/>
  <c r="K7" i="2"/>
  <c r="G7" i="2"/>
  <c r="B7" i="13" s="1"/>
  <c r="H7" i="18" s="1"/>
  <c r="H6" i="2"/>
  <c r="I5" i="2"/>
  <c r="O5" i="2" s="1"/>
  <c r="B32" i="13"/>
  <c r="H32" i="18" s="1"/>
  <c r="N8" i="2"/>
  <c r="K40" i="16"/>
  <c r="C40" i="18" s="1"/>
  <c r="O74" i="2"/>
  <c r="P82" i="2"/>
  <c r="P25" i="2"/>
  <c r="P42" i="2"/>
  <c r="O51" i="14"/>
  <c r="P51" i="14"/>
  <c r="O18" i="2"/>
  <c r="E90" i="13"/>
  <c r="K90" i="18" s="1"/>
  <c r="C48" i="13"/>
  <c r="I48" i="18" s="1"/>
  <c r="N48" i="2"/>
  <c r="B65" i="13"/>
  <c r="H65" i="18" s="1"/>
  <c r="M65" i="2"/>
  <c r="B17" i="13"/>
  <c r="H17" i="18" s="1"/>
  <c r="M17" i="2"/>
  <c r="C11" i="13"/>
  <c r="I11" i="18" s="1"/>
  <c r="C31" i="13"/>
  <c r="I31" i="18" s="1"/>
  <c r="C43" i="13"/>
  <c r="I43" i="18"/>
  <c r="D46" i="13"/>
  <c r="J46" i="18" s="1"/>
  <c r="D50" i="13"/>
  <c r="J50" i="18" s="1"/>
  <c r="O50" i="2"/>
  <c r="B80" i="13"/>
  <c r="H80" i="18" s="1"/>
  <c r="C87" i="13"/>
  <c r="I87" i="18" s="1"/>
  <c r="N87" i="2"/>
  <c r="E22" i="13"/>
  <c r="K22" i="18" s="1"/>
  <c r="B61" i="13"/>
  <c r="H61" i="18" s="1"/>
  <c r="M61" i="2"/>
  <c r="M48" i="2"/>
  <c r="E53" i="13"/>
  <c r="K53" i="18" s="1"/>
  <c r="E81" i="13"/>
  <c r="K81" i="18" s="1"/>
  <c r="C96" i="13"/>
  <c r="I96" i="18" s="1"/>
  <c r="C4" i="13"/>
  <c r="I4" i="18" s="1"/>
  <c r="N4" i="2"/>
  <c r="D87" i="13"/>
  <c r="J87" i="18" s="1"/>
  <c r="O87" i="2"/>
  <c r="B89" i="13"/>
  <c r="H89" i="18" s="1"/>
  <c r="C104" i="13"/>
  <c r="I104" i="18" s="1"/>
  <c r="M77" i="2"/>
  <c r="C6" i="13"/>
  <c r="I6" i="18" s="1"/>
  <c r="O17" i="2"/>
  <c r="C30" i="13"/>
  <c r="I30" i="18" s="1"/>
  <c r="D33" i="13"/>
  <c r="J33" i="18" s="1"/>
  <c r="O33" i="2"/>
  <c r="B43" i="13"/>
  <c r="H43" i="18" s="1"/>
  <c r="C46" i="13"/>
  <c r="I46" i="18" s="1"/>
  <c r="D49" i="13"/>
  <c r="J49" i="18" s="1"/>
  <c r="O49" i="2"/>
  <c r="N54" i="2"/>
  <c r="C62" i="13"/>
  <c r="I62" i="18" s="1"/>
  <c r="D65" i="13"/>
  <c r="J65" i="18" s="1"/>
  <c r="O65" i="2"/>
  <c r="C70" i="13"/>
  <c r="I70" i="18" s="1"/>
  <c r="B75" i="13"/>
  <c r="H75" i="18" s="1"/>
  <c r="C78" i="13"/>
  <c r="I78" i="18" s="1"/>
  <c r="N78" i="2"/>
  <c r="D81" i="13"/>
  <c r="J81" i="18" s="1"/>
  <c r="B83" i="13"/>
  <c r="H83" i="18" s="1"/>
  <c r="D67" i="13"/>
  <c r="J67" i="18" s="1"/>
  <c r="E7" i="13"/>
  <c r="K7" i="18" s="1"/>
  <c r="B14" i="13"/>
  <c r="H14" i="18" s="1"/>
  <c r="N17" i="2"/>
  <c r="C25" i="13"/>
  <c r="I25" i="18" s="1"/>
  <c r="N25" i="2"/>
  <c r="B30" i="13"/>
  <c r="H30" i="18" s="1"/>
  <c r="C33" i="13"/>
  <c r="I33" i="18"/>
  <c r="N33" i="2"/>
  <c r="B38" i="13"/>
  <c r="H38" i="18"/>
  <c r="M38" i="2"/>
  <c r="C41" i="13"/>
  <c r="I41" i="18"/>
  <c r="B46" i="13"/>
  <c r="H46" i="18" s="1"/>
  <c r="N49" i="2"/>
  <c r="O52" i="2"/>
  <c r="B54" i="13"/>
  <c r="H54" i="18" s="1"/>
  <c r="M54" i="2"/>
  <c r="E55" i="13"/>
  <c r="K55" i="18" s="1"/>
  <c r="C57" i="13"/>
  <c r="I57" i="18" s="1"/>
  <c r="N57" i="2"/>
  <c r="D60" i="13"/>
  <c r="J60" i="18" s="1"/>
  <c r="E63" i="13"/>
  <c r="K63" i="18" s="1"/>
  <c r="C65" i="13"/>
  <c r="I65" i="18" s="1"/>
  <c r="E71" i="13"/>
  <c r="K71" i="18" s="1"/>
  <c r="C73" i="13"/>
  <c r="I73" i="18"/>
  <c r="B78" i="13"/>
  <c r="H78" i="18" s="1"/>
  <c r="B86" i="13"/>
  <c r="H86" i="18" s="1"/>
  <c r="M86" i="2"/>
  <c r="D92" i="13"/>
  <c r="J92" i="18" s="1"/>
  <c r="O92" i="2"/>
  <c r="E95" i="13"/>
  <c r="P95" i="2"/>
  <c r="O100" i="2"/>
  <c r="B102" i="13"/>
  <c r="H102" i="18" s="1"/>
  <c r="B29" i="13"/>
  <c r="H29" i="18" s="1"/>
  <c r="E50" i="13"/>
  <c r="K50" i="18" s="1"/>
  <c r="P50" i="2"/>
  <c r="B91" i="13"/>
  <c r="H91" i="18" s="1"/>
  <c r="B99" i="13"/>
  <c r="H99" i="18" s="1"/>
  <c r="E4" i="13"/>
  <c r="K4" i="18" s="1"/>
  <c r="B49" i="13"/>
  <c r="H49" i="18" s="1"/>
  <c r="M49" i="2"/>
  <c r="D63" i="13"/>
  <c r="J63" i="18" s="1"/>
  <c r="D83" i="13"/>
  <c r="J83" i="18" s="1"/>
  <c r="O83" i="2"/>
  <c r="D15" i="13"/>
  <c r="J15" i="18" s="1"/>
  <c r="C28" i="13"/>
  <c r="I28" i="18" s="1"/>
  <c r="E34" i="13"/>
  <c r="K34" i="18" s="1"/>
  <c r="P34" i="2"/>
  <c r="B41" i="13"/>
  <c r="H41" i="18" s="1"/>
  <c r="E66" i="13"/>
  <c r="K66" i="18" s="1"/>
  <c r="P66" i="2"/>
  <c r="B60" i="13"/>
  <c r="H60" i="18" s="1"/>
  <c r="E9" i="13"/>
  <c r="K9" i="18" s="1"/>
  <c r="D22" i="13"/>
  <c r="J22" i="18" s="1"/>
  <c r="C35" i="13"/>
  <c r="I35" i="18"/>
  <c r="C39" i="13"/>
  <c r="I39" i="18" s="1"/>
  <c r="E45" i="13"/>
  <c r="K45" i="18" s="1"/>
  <c r="P45" i="2"/>
  <c r="C47" i="13"/>
  <c r="I47" i="18" s="1"/>
  <c r="C67" i="13"/>
  <c r="I67" i="18" s="1"/>
  <c r="E77" i="13"/>
  <c r="K77" i="18" s="1"/>
  <c r="D82" i="13"/>
  <c r="J82" i="18" s="1"/>
  <c r="B84" i="13"/>
  <c r="H84" i="18" s="1"/>
  <c r="B101" i="13"/>
  <c r="H101" i="18" s="1"/>
  <c r="M101" i="2"/>
  <c r="B93" i="13"/>
  <c r="H93" i="18" s="1"/>
  <c r="E6" i="13"/>
  <c r="K6" i="18" s="1"/>
  <c r="P6" i="2"/>
  <c r="C32" i="13"/>
  <c r="I32" i="18" s="1"/>
  <c r="C52" i="13"/>
  <c r="I52" i="18" s="1"/>
  <c r="N52" i="2"/>
  <c r="B33" i="13"/>
  <c r="H33" i="18" s="1"/>
  <c r="D39" i="13"/>
  <c r="J39" i="18" s="1"/>
  <c r="M12" i="2"/>
  <c r="D30" i="13"/>
  <c r="J30" i="18" s="1"/>
  <c r="D62" i="13"/>
  <c r="J62" i="18" s="1"/>
  <c r="D66" i="13"/>
  <c r="J66" i="18"/>
  <c r="O66" i="2"/>
  <c r="B68" i="13"/>
  <c r="H68" i="18" s="1"/>
  <c r="E69" i="13"/>
  <c r="K69" i="18"/>
  <c r="C71" i="13"/>
  <c r="I71" i="18" s="1"/>
  <c r="C91" i="13"/>
  <c r="I91" i="18" s="1"/>
  <c r="E97" i="13"/>
  <c r="P97" i="2"/>
  <c r="E101" i="13"/>
  <c r="P101" i="2"/>
  <c r="E94" i="13"/>
  <c r="K94" i="18" s="1"/>
  <c r="B85" i="13"/>
  <c r="H85" i="18" s="1"/>
  <c r="M85" i="2"/>
  <c r="C88" i="13"/>
  <c r="I88" i="18" s="1"/>
  <c r="N88" i="2"/>
  <c r="C100" i="13"/>
  <c r="I100" i="18" s="1"/>
  <c r="N100" i="2"/>
  <c r="P85" i="2"/>
  <c r="N80" i="2"/>
  <c r="D5" i="13"/>
  <c r="J5" i="18" s="1"/>
  <c r="E8" i="13"/>
  <c r="K8" i="18" s="1"/>
  <c r="P8" i="2"/>
  <c r="C10" i="13"/>
  <c r="I10" i="18" s="1"/>
  <c r="D13" i="13"/>
  <c r="J13" i="18" s="1"/>
  <c r="P16" i="2"/>
  <c r="E24" i="13"/>
  <c r="K24" i="18" s="1"/>
  <c r="D29" i="13"/>
  <c r="J29" i="18" s="1"/>
  <c r="O29" i="2"/>
  <c r="M31" i="2"/>
  <c r="E32" i="13"/>
  <c r="K32" i="18" s="1"/>
  <c r="B39" i="13"/>
  <c r="H39" i="18" s="1"/>
  <c r="N42" i="2"/>
  <c r="B47" i="13"/>
  <c r="H47" i="18" s="1"/>
  <c r="E48" i="13"/>
  <c r="K48" i="18" s="1"/>
  <c r="P48" i="2"/>
  <c r="C50" i="13"/>
  <c r="I50" i="18" s="1"/>
  <c r="B55" i="13"/>
  <c r="H55" i="18" s="1"/>
  <c r="E56" i="13"/>
  <c r="K56" i="18" s="1"/>
  <c r="P56" i="2"/>
  <c r="D61" i="13"/>
  <c r="J61" i="18" s="1"/>
  <c r="O61" i="2"/>
  <c r="B63" i="13"/>
  <c r="H63" i="18" s="1"/>
  <c r="E64" i="13"/>
  <c r="K64" i="18" s="1"/>
  <c r="P64" i="2"/>
  <c r="B71" i="13"/>
  <c r="H71" i="18" s="1"/>
  <c r="P72" i="2"/>
  <c r="N74" i="2"/>
  <c r="E80" i="13"/>
  <c r="K80" i="18" s="1"/>
  <c r="B10" i="13"/>
  <c r="H10" i="18" s="1"/>
  <c r="C13" i="13"/>
  <c r="I13" i="18" s="1"/>
  <c r="N13" i="2"/>
  <c r="B18" i="13"/>
  <c r="H18" i="18" s="1"/>
  <c r="E19" i="13"/>
  <c r="K19" i="18" s="1"/>
  <c r="B26" i="13"/>
  <c r="H26" i="18" s="1"/>
  <c r="M26" i="2"/>
  <c r="C29" i="13"/>
  <c r="I29" i="18" s="1"/>
  <c r="N29" i="2"/>
  <c r="D32" i="13"/>
  <c r="J32" i="18" s="1"/>
  <c r="B34" i="13"/>
  <c r="H34" i="18" s="1"/>
  <c r="M34" i="2"/>
  <c r="C45" i="13"/>
  <c r="I45" i="18" s="1"/>
  <c r="N45" i="2"/>
  <c r="D48" i="13"/>
  <c r="J48" i="18" s="1"/>
  <c r="O48" i="2"/>
  <c r="C61" i="13"/>
  <c r="I61" i="18" s="1"/>
  <c r="N61" i="2"/>
  <c r="M66" i="2"/>
  <c r="D80" i="13"/>
  <c r="J80" i="18" s="1"/>
  <c r="O80" i="2"/>
  <c r="B98" i="13"/>
  <c r="H98" i="18" s="1"/>
  <c r="M98" i="2"/>
  <c r="D104" i="13"/>
  <c r="J104" i="18" s="1"/>
  <c r="B45" i="13"/>
  <c r="H45" i="18" s="1"/>
  <c r="C76" i="13"/>
  <c r="I76" i="18" s="1"/>
  <c r="B87" i="13"/>
  <c r="H87" i="18" s="1"/>
  <c r="M87" i="2"/>
  <c r="C90" i="13"/>
  <c r="I90" i="18" s="1"/>
  <c r="D93" i="13"/>
  <c r="J93" i="18" s="1"/>
  <c r="M95" i="2"/>
  <c r="M13" i="2"/>
  <c r="E38" i="13"/>
  <c r="K38" i="18" s="1"/>
  <c r="E18" i="13"/>
  <c r="K18" i="18" s="1"/>
  <c r="P18" i="2"/>
  <c r="D31" i="13"/>
  <c r="J31" i="18" s="1"/>
  <c r="E62" i="13"/>
  <c r="K62" i="18" s="1"/>
  <c r="B73" i="13"/>
  <c r="H73" i="18" s="1"/>
  <c r="D75" i="13"/>
  <c r="J75" i="18" s="1"/>
  <c r="D38" i="13"/>
  <c r="J38" i="18" s="1"/>
  <c r="B4" i="13"/>
  <c r="H4" i="18" s="1"/>
  <c r="O14" i="2"/>
  <c r="B20" i="13"/>
  <c r="H20" i="18" s="1"/>
  <c r="E21" i="13"/>
  <c r="K21" i="18"/>
  <c r="C27" i="13"/>
  <c r="I27" i="18" s="1"/>
  <c r="B40" i="13"/>
  <c r="H40" i="18" s="1"/>
  <c r="E49" i="13"/>
  <c r="K49" i="18" s="1"/>
  <c r="P49" i="2"/>
  <c r="B56" i="13"/>
  <c r="H56" i="18" s="1"/>
  <c r="M56" i="2"/>
  <c r="P57" i="2"/>
  <c r="C59" i="13"/>
  <c r="I59" i="18" s="1"/>
  <c r="O86" i="2"/>
  <c r="E93" i="13"/>
  <c r="K93" i="18" s="1"/>
  <c r="N95" i="2"/>
  <c r="D99" i="13"/>
  <c r="J99" i="18" s="1"/>
  <c r="C92" i="13"/>
  <c r="I92" i="18" s="1"/>
  <c r="D55" i="13" l="1"/>
  <c r="J55" i="18" s="1"/>
  <c r="C69" i="13"/>
  <c r="I69" i="18" s="1"/>
  <c r="N69" i="2"/>
  <c r="O72" i="2"/>
  <c r="D72" i="13"/>
  <c r="J72" i="18" s="1"/>
  <c r="K74" i="6"/>
  <c r="N74" i="6" s="1"/>
  <c r="G74" i="14"/>
  <c r="N74" i="14" s="1"/>
  <c r="P74" i="14" s="1"/>
  <c r="AJ73" i="13"/>
  <c r="AP73" i="18" s="1"/>
  <c r="P73" i="8"/>
  <c r="M73" i="8"/>
  <c r="O73" i="8"/>
  <c r="G73" i="14"/>
  <c r="K73" i="5"/>
  <c r="N73" i="5" s="1"/>
  <c r="G72" i="14"/>
  <c r="N72" i="14" s="1"/>
  <c r="K72" i="3"/>
  <c r="AO70" i="13"/>
  <c r="AU70" i="18" s="1"/>
  <c r="O70" i="10"/>
  <c r="P70" i="10"/>
  <c r="M70" i="10"/>
  <c r="E100" i="13"/>
  <c r="P100" i="2"/>
  <c r="E88" i="13"/>
  <c r="K88" i="18" s="1"/>
  <c r="P88" i="2"/>
  <c r="C98" i="13"/>
  <c r="I98" i="18" s="1"/>
  <c r="N98" i="2"/>
  <c r="N60" i="2"/>
  <c r="C60" i="13"/>
  <c r="I60" i="18" s="1"/>
  <c r="E29" i="13"/>
  <c r="K29" i="18" s="1"/>
  <c r="P29" i="2"/>
  <c r="F93" i="13"/>
  <c r="L93" i="18" s="1"/>
  <c r="O93" i="2"/>
  <c r="P93" i="2"/>
  <c r="F24" i="13"/>
  <c r="L24" i="18" s="1"/>
  <c r="M24" i="2"/>
  <c r="F28" i="13"/>
  <c r="L28" i="18" s="1"/>
  <c r="N28" i="2"/>
  <c r="P33" i="2"/>
  <c r="E33" i="13"/>
  <c r="K33" i="18" s="1"/>
  <c r="O62" i="2"/>
  <c r="F7" i="13"/>
  <c r="L7" i="18" s="1"/>
  <c r="P7" i="2"/>
  <c r="F63" i="13"/>
  <c r="L63" i="18" s="1"/>
  <c r="N63" i="2"/>
  <c r="E27" i="13"/>
  <c r="K27" i="18" s="1"/>
  <c r="B50" i="13"/>
  <c r="H50" i="18" s="1"/>
  <c r="M50" i="2"/>
  <c r="F62" i="13"/>
  <c r="L62" i="18" s="1"/>
  <c r="N62" i="2"/>
  <c r="P62" i="2"/>
  <c r="E65" i="13"/>
  <c r="K65" i="18" s="1"/>
  <c r="P65" i="2"/>
  <c r="AY76" i="13"/>
  <c r="BE76" i="18" s="1"/>
  <c r="O76" i="11"/>
  <c r="N76" i="11"/>
  <c r="M76" i="11"/>
  <c r="AT75" i="13"/>
  <c r="AZ75" i="18" s="1"/>
  <c r="O75" i="9"/>
  <c r="AO74" i="13"/>
  <c r="AU74" i="18" s="1"/>
  <c r="M74" i="10"/>
  <c r="P74" i="10"/>
  <c r="N73" i="12"/>
  <c r="M73" i="12"/>
  <c r="P71" i="9"/>
  <c r="O71" i="9"/>
  <c r="G71" i="14"/>
  <c r="K71" i="2"/>
  <c r="M71" i="2" s="1"/>
  <c r="H83" i="5"/>
  <c r="C83" i="14"/>
  <c r="N7" i="2"/>
  <c r="D101" i="13"/>
  <c r="J101" i="18" s="1"/>
  <c r="N35" i="2"/>
  <c r="O68" i="2"/>
  <c r="N86" i="2"/>
  <c r="C86" i="13"/>
  <c r="I86" i="18" s="1"/>
  <c r="B25" i="13"/>
  <c r="H25" i="18" s="1"/>
  <c r="M25" i="2"/>
  <c r="O37" i="2"/>
  <c r="O78" i="2"/>
  <c r="P24" i="2"/>
  <c r="P28" i="2"/>
  <c r="M78" i="2"/>
  <c r="D84" i="13"/>
  <c r="J84" i="18" s="1"/>
  <c r="O84" i="2"/>
  <c r="C16" i="13"/>
  <c r="I16" i="18" s="1"/>
  <c r="N16" i="2"/>
  <c r="F57" i="13"/>
  <c r="L57" i="18" s="1"/>
  <c r="M57" i="2"/>
  <c r="E74" i="13"/>
  <c r="K74" i="18" s="1"/>
  <c r="P74" i="2"/>
  <c r="C20" i="13"/>
  <c r="I20" i="18" s="1"/>
  <c r="N20" i="2"/>
  <c r="F92" i="13"/>
  <c r="L92" i="18" s="1"/>
  <c r="N92" i="2"/>
  <c r="T69" i="13"/>
  <c r="Z69" i="18" s="1"/>
  <c r="Q68" i="13"/>
  <c r="W68" i="18" s="1"/>
  <c r="M68" i="5"/>
  <c r="U56" i="13"/>
  <c r="AA56" i="18" s="1"/>
  <c r="O56" i="5"/>
  <c r="M56" i="5"/>
  <c r="Q56" i="13"/>
  <c r="W56" i="18" s="1"/>
  <c r="S53" i="13"/>
  <c r="Y53" i="18" s="1"/>
  <c r="Q51" i="13"/>
  <c r="W51" i="18" s="1"/>
  <c r="M51" i="5"/>
  <c r="U40" i="13"/>
  <c r="AA40" i="18" s="1"/>
  <c r="P40" i="5"/>
  <c r="P36" i="5"/>
  <c r="T36" i="13"/>
  <c r="Z36" i="18" s="1"/>
  <c r="R34" i="13"/>
  <c r="X34" i="18" s="1"/>
  <c r="N34" i="5"/>
  <c r="R23" i="13"/>
  <c r="X23" i="18" s="1"/>
  <c r="N23" i="5"/>
  <c r="S22" i="13"/>
  <c r="Y22" i="18" s="1"/>
  <c r="O22" i="5"/>
  <c r="G76" i="14"/>
  <c r="K76" i="3"/>
  <c r="G75" i="14"/>
  <c r="N75" i="14" s="1"/>
  <c r="K75" i="2"/>
  <c r="D57" i="13"/>
  <c r="J57" i="18" s="1"/>
  <c r="O57" i="2"/>
  <c r="M16" i="2"/>
  <c r="C5" i="13"/>
  <c r="I5" i="18" s="1"/>
  <c r="O7" i="2"/>
  <c r="D4" i="13"/>
  <c r="J4" i="18" s="1"/>
  <c r="B11" i="13"/>
  <c r="H11" i="18" s="1"/>
  <c r="O25" i="2"/>
  <c r="D25" i="13"/>
  <c r="J25" i="18" s="1"/>
  <c r="P44" i="2"/>
  <c r="F47" i="13"/>
  <c r="L47" i="18" s="1"/>
  <c r="P47" i="2"/>
  <c r="B51" i="13"/>
  <c r="H51" i="18" s="1"/>
  <c r="M63" i="2"/>
  <c r="O67" i="2"/>
  <c r="P71" i="2"/>
  <c r="E103" i="13"/>
  <c r="P103" i="2"/>
  <c r="O91" i="2"/>
  <c r="F91" i="13"/>
  <c r="L91" i="18" s="1"/>
  <c r="E46" i="13"/>
  <c r="K46" i="18" s="1"/>
  <c r="P46" i="2"/>
  <c r="M68" i="2"/>
  <c r="N71" i="2"/>
  <c r="F4" i="13"/>
  <c r="L4" i="18" s="1"/>
  <c r="P4" i="2"/>
  <c r="M4" i="2"/>
  <c r="P19" i="14"/>
  <c r="O19" i="14"/>
  <c r="BD69" i="13"/>
  <c r="BJ69" i="18" s="1"/>
  <c r="P69" i="12"/>
  <c r="N69" i="12"/>
  <c r="G69" i="14"/>
  <c r="N69" i="14" s="1"/>
  <c r="O69" i="14" s="1"/>
  <c r="K69" i="5"/>
  <c r="P69" i="5" s="1"/>
  <c r="AE68" i="13"/>
  <c r="AK68" i="18" s="1"/>
  <c r="P68" i="7"/>
  <c r="G65" i="14"/>
  <c r="K65" i="5"/>
  <c r="AY64" i="13"/>
  <c r="BE64" i="18" s="1"/>
  <c r="M64" i="11"/>
  <c r="O64" i="7"/>
  <c r="M64" i="7"/>
  <c r="AO62" i="13"/>
  <c r="AU62" i="18" s="1"/>
  <c r="M62" i="10"/>
  <c r="P62" i="10"/>
  <c r="K61" i="5"/>
  <c r="O61" i="5" s="1"/>
  <c r="G61" i="14"/>
  <c r="AE60" i="13"/>
  <c r="AK60" i="18" s="1"/>
  <c r="N60" i="7"/>
  <c r="M60" i="7"/>
  <c r="AT59" i="13"/>
  <c r="AZ59" i="18" s="1"/>
  <c r="P59" i="9"/>
  <c r="M59" i="9"/>
  <c r="N59" i="9"/>
  <c r="G59" i="14"/>
  <c r="N59" i="14" s="1"/>
  <c r="O59" i="14" s="1"/>
  <c r="BD57" i="13"/>
  <c r="BJ57" i="18" s="1"/>
  <c r="O57" i="12"/>
  <c r="M56" i="11"/>
  <c r="AY56" i="13"/>
  <c r="BE56" i="18" s="1"/>
  <c r="P56" i="11"/>
  <c r="N56" i="11"/>
  <c r="O56" i="11"/>
  <c r="BD53" i="13"/>
  <c r="BJ53" i="18" s="1"/>
  <c r="P53" i="12"/>
  <c r="K53" i="5"/>
  <c r="G53" i="14"/>
  <c r="G50" i="14"/>
  <c r="N50" i="14" s="1"/>
  <c r="K50" i="6"/>
  <c r="AJ49" i="13"/>
  <c r="AP49" i="18" s="1"/>
  <c r="M49" i="8"/>
  <c r="P49" i="8"/>
  <c r="O49" i="8"/>
  <c r="AT47" i="13"/>
  <c r="AZ47" i="18" s="1"/>
  <c r="M47" i="9"/>
  <c r="P47" i="9"/>
  <c r="P47" i="13"/>
  <c r="V47" i="18" s="1"/>
  <c r="P47" i="4"/>
  <c r="O47" i="4"/>
  <c r="G46" i="14"/>
  <c r="N46" i="14" s="1"/>
  <c r="K46" i="6"/>
  <c r="AJ45" i="13"/>
  <c r="AP45" i="18" s="1"/>
  <c r="P45" i="8"/>
  <c r="O45" i="8"/>
  <c r="M45" i="8"/>
  <c r="AY44" i="13"/>
  <c r="BE44" i="18" s="1"/>
  <c r="M44" i="11"/>
  <c r="N44" i="11"/>
  <c r="K41" i="5"/>
  <c r="O41" i="5" s="1"/>
  <c r="G41" i="14"/>
  <c r="N41" i="14" s="1"/>
  <c r="BD37" i="13"/>
  <c r="BJ37" i="18" s="1"/>
  <c r="O37" i="12"/>
  <c r="M37" i="12"/>
  <c r="N37" i="12"/>
  <c r="P37" i="12"/>
  <c r="AT35" i="13"/>
  <c r="AZ35" i="18" s="1"/>
  <c r="M35" i="9"/>
  <c r="P35" i="9"/>
  <c r="N35" i="9"/>
  <c r="AO34" i="13"/>
  <c r="AU34" i="18" s="1"/>
  <c r="O34" i="10"/>
  <c r="M34" i="10"/>
  <c r="M33" i="12"/>
  <c r="P33" i="12"/>
  <c r="G32" i="14"/>
  <c r="N32" i="14" s="1"/>
  <c r="K32" i="3"/>
  <c r="G31" i="14"/>
  <c r="N31" i="14" s="1"/>
  <c r="N29" i="8"/>
  <c r="O29" i="8"/>
  <c r="G28" i="14"/>
  <c r="N28" i="14" s="1"/>
  <c r="K28" i="3"/>
  <c r="P27" i="13"/>
  <c r="V27" i="18" s="1"/>
  <c r="O27" i="4"/>
  <c r="N27" i="4"/>
  <c r="AO26" i="13"/>
  <c r="AU26" i="18" s="1"/>
  <c r="O26" i="10"/>
  <c r="N26" i="10"/>
  <c r="P26" i="10"/>
  <c r="M26" i="10"/>
  <c r="H24" i="19"/>
  <c r="G24" i="14"/>
  <c r="N24" i="14" s="1"/>
  <c r="P24" i="14" s="1"/>
  <c r="K24" i="3"/>
  <c r="G23" i="14"/>
  <c r="N23" i="14" s="1"/>
  <c r="K22" i="6"/>
  <c r="G22" i="14"/>
  <c r="N22" i="14" s="1"/>
  <c r="P22" i="14" s="1"/>
  <c r="K21" i="5"/>
  <c r="U21" i="13" s="1"/>
  <c r="AA21" i="18" s="1"/>
  <c r="G21" i="14"/>
  <c r="N21" i="14" s="1"/>
  <c r="G17" i="14"/>
  <c r="N17" i="14" s="1"/>
  <c r="K17" i="5"/>
  <c r="AE16" i="13"/>
  <c r="AK16" i="18" s="1"/>
  <c r="M16" i="7"/>
  <c r="P16" i="7"/>
  <c r="AO14" i="13"/>
  <c r="AU14" i="18" s="1"/>
  <c r="O14" i="10"/>
  <c r="N14" i="10"/>
  <c r="M14" i="10"/>
  <c r="P14" i="10"/>
  <c r="BD13" i="13"/>
  <c r="BJ13" i="18" s="1"/>
  <c r="M13" i="12"/>
  <c r="P13" i="12"/>
  <c r="AY12" i="13"/>
  <c r="BE12" i="18" s="1"/>
  <c r="O12" i="11"/>
  <c r="M12" i="11"/>
  <c r="N12" i="11"/>
  <c r="K12" i="3"/>
  <c r="G12" i="14"/>
  <c r="AO10" i="13"/>
  <c r="AU10" i="18" s="1"/>
  <c r="M10" i="10"/>
  <c r="N10" i="10"/>
  <c r="AE8" i="13"/>
  <c r="AK8" i="18" s="1"/>
  <c r="M8" i="7"/>
  <c r="N8" i="7"/>
  <c r="AT7" i="13"/>
  <c r="AZ7" i="18" s="1"/>
  <c r="P7" i="9"/>
  <c r="O7" i="9"/>
  <c r="G7" i="14"/>
  <c r="N7" i="14" s="1"/>
  <c r="P7" i="14" s="1"/>
  <c r="O6" i="10"/>
  <c r="M6" i="10"/>
  <c r="K5" i="5"/>
  <c r="G5" i="14"/>
  <c r="AS104" i="13"/>
  <c r="AY104" i="18" s="1"/>
  <c r="P104" i="9"/>
  <c r="P100" i="9"/>
  <c r="AS100" i="13"/>
  <c r="AY100" i="18" s="1"/>
  <c r="Y99" i="13"/>
  <c r="P99" i="6"/>
  <c r="P98" i="5"/>
  <c r="T98" i="13"/>
  <c r="P97" i="3"/>
  <c r="J97" i="13"/>
  <c r="P97" i="18" s="1"/>
  <c r="AV103" i="13"/>
  <c r="BB103" i="18" s="1"/>
  <c r="N103" i="11"/>
  <c r="C103" i="14"/>
  <c r="J103" i="14" s="1"/>
  <c r="P103" i="14" s="1"/>
  <c r="H103" i="3"/>
  <c r="AQ102" i="13"/>
  <c r="AW102" i="18" s="1"/>
  <c r="N102" i="9"/>
  <c r="C102" i="14"/>
  <c r="J102" i="14" s="1"/>
  <c r="C98" i="14"/>
  <c r="C97" i="14"/>
  <c r="J97" i="14" s="1"/>
  <c r="H97" i="6"/>
  <c r="BA96" i="13"/>
  <c r="BG96" i="18" s="1"/>
  <c r="N96" i="12"/>
  <c r="H96" i="5"/>
  <c r="R96" i="13" s="1"/>
  <c r="X96" i="18" s="1"/>
  <c r="C96" i="14"/>
  <c r="H102" i="14"/>
  <c r="N102" i="14" s="1"/>
  <c r="S100" i="13"/>
  <c r="Y100" i="18" s="1"/>
  <c r="O100" i="5"/>
  <c r="AM99" i="13"/>
  <c r="AS99" i="18" s="1"/>
  <c r="O99" i="10"/>
  <c r="F98" i="17"/>
  <c r="M98" i="17" s="1"/>
  <c r="K98" i="17"/>
  <c r="O98" i="9"/>
  <c r="AR98" i="13"/>
  <c r="AX98" i="18" s="1"/>
  <c r="O97" i="7"/>
  <c r="AC97" i="13"/>
  <c r="AI97" i="18" s="1"/>
  <c r="H94" i="14"/>
  <c r="P94" i="12"/>
  <c r="BC94" i="13"/>
  <c r="BI94" i="18" s="1"/>
  <c r="AL92" i="13"/>
  <c r="AR92" i="18" s="1"/>
  <c r="N92" i="10"/>
  <c r="O92" i="5"/>
  <c r="S92" i="13"/>
  <c r="Y92" i="18" s="1"/>
  <c r="F92" i="17"/>
  <c r="K92" i="17"/>
  <c r="AG91" i="13"/>
  <c r="AM91" i="18" s="1"/>
  <c r="N91" i="8"/>
  <c r="C91" i="14"/>
  <c r="J91" i="14" s="1"/>
  <c r="H91" i="5"/>
  <c r="AN91" i="13"/>
  <c r="AT91" i="18" s="1"/>
  <c r="P91" i="10"/>
  <c r="N90" i="13"/>
  <c r="T90" i="18" s="1"/>
  <c r="O90" i="4"/>
  <c r="P89" i="7"/>
  <c r="AD89" i="13"/>
  <c r="AJ89" i="18" s="1"/>
  <c r="J89" i="13"/>
  <c r="P89" i="18" s="1"/>
  <c r="P89" i="3"/>
  <c r="AL88" i="13"/>
  <c r="AR88" i="18" s="1"/>
  <c r="N88" i="10"/>
  <c r="AR86" i="13"/>
  <c r="AX86" i="18" s="1"/>
  <c r="O86" i="9"/>
  <c r="C85" i="14"/>
  <c r="J85" i="14" s="1"/>
  <c r="P85" i="14" s="1"/>
  <c r="P85" i="3"/>
  <c r="J85" i="13"/>
  <c r="P85" i="18" s="1"/>
  <c r="BA83" i="13"/>
  <c r="BG83" i="18" s="1"/>
  <c r="N83" i="12"/>
  <c r="AN83" i="13"/>
  <c r="AT83" i="18" s="1"/>
  <c r="P83" i="10"/>
  <c r="N82" i="11"/>
  <c r="AV82" i="13"/>
  <c r="BB82" i="18" s="1"/>
  <c r="H82" i="3"/>
  <c r="C82" i="14"/>
  <c r="AI82" i="13"/>
  <c r="AO82" i="18" s="1"/>
  <c r="P82" i="8"/>
  <c r="H81" i="14"/>
  <c r="O81" i="6"/>
  <c r="X81" i="13"/>
  <c r="AD81" i="18" s="1"/>
  <c r="C80" i="16"/>
  <c r="C80" i="14"/>
  <c r="H80" i="6"/>
  <c r="AG79" i="13"/>
  <c r="AM79" i="18" s="1"/>
  <c r="N79" i="8"/>
  <c r="C79" i="16"/>
  <c r="C79" i="14"/>
  <c r="J79" i="14" s="1"/>
  <c r="H79" i="5"/>
  <c r="AC79" i="13"/>
  <c r="AI79" i="18" s="1"/>
  <c r="O79" i="7"/>
  <c r="AR78" i="13"/>
  <c r="AX78" i="18" s="1"/>
  <c r="O78" i="9"/>
  <c r="C77" i="16"/>
  <c r="C77" i="14"/>
  <c r="O77" i="6"/>
  <c r="X77" i="13"/>
  <c r="AD77" i="18" s="1"/>
  <c r="P77" i="11"/>
  <c r="AX77" i="13"/>
  <c r="BD77" i="18" s="1"/>
  <c r="J77" i="13"/>
  <c r="P77" i="18" s="1"/>
  <c r="P77" i="3"/>
  <c r="N51" i="2"/>
  <c r="M90" i="2"/>
  <c r="P58" i="2"/>
  <c r="M79" i="2"/>
  <c r="O69" i="2"/>
  <c r="N26" i="2"/>
  <c r="M69" i="2"/>
  <c r="N56" i="2"/>
  <c r="O97" i="2"/>
  <c r="M29" i="2"/>
  <c r="C84" i="13"/>
  <c r="I84" i="18" s="1"/>
  <c r="O81" i="2"/>
  <c r="N30" i="2"/>
  <c r="N75" i="2"/>
  <c r="K51" i="2"/>
  <c r="P78" i="2"/>
  <c r="H85" i="2"/>
  <c r="C85" i="13" s="1"/>
  <c r="I85" i="18" s="1"/>
  <c r="H102" i="2"/>
  <c r="C102" i="13" s="1"/>
  <c r="I102" i="18" s="1"/>
  <c r="N91" i="2"/>
  <c r="M96" i="2"/>
  <c r="N22" i="6"/>
  <c r="X99" i="13"/>
  <c r="AD99" i="18" s="1"/>
  <c r="G34" i="14"/>
  <c r="N34" i="14" s="1"/>
  <c r="P34" i="14" s="1"/>
  <c r="G68" i="14"/>
  <c r="N88" i="14"/>
  <c r="O88" i="14" s="1"/>
  <c r="C78" i="14"/>
  <c r="J78" i="14" s="1"/>
  <c r="N92" i="13"/>
  <c r="T92" i="18" s="1"/>
  <c r="O92" i="4"/>
  <c r="S9" i="13"/>
  <c r="Y9" i="18" s="1"/>
  <c r="U7" i="13"/>
  <c r="AA7" i="18" s="1"/>
  <c r="P7" i="5"/>
  <c r="O7" i="5"/>
  <c r="Q7" i="13"/>
  <c r="W7" i="18" s="1"/>
  <c r="M7" i="5"/>
  <c r="P4" i="6"/>
  <c r="Y4" i="13"/>
  <c r="AE4" i="18" s="1"/>
  <c r="O82" i="7"/>
  <c r="AE82" i="13"/>
  <c r="AK82" i="18" s="1"/>
  <c r="P82" i="7"/>
  <c r="AB79" i="13"/>
  <c r="AH79" i="18" s="1"/>
  <c r="N79" i="7"/>
  <c r="K70" i="6"/>
  <c r="G70" i="14"/>
  <c r="AJ69" i="13"/>
  <c r="AP69" i="18" s="1"/>
  <c r="M69" i="8"/>
  <c r="AY68" i="13"/>
  <c r="BE68" i="18" s="1"/>
  <c r="O68" i="11"/>
  <c r="N68" i="11"/>
  <c r="M68" i="11"/>
  <c r="K68" i="13"/>
  <c r="Q68" i="18" s="1"/>
  <c r="N68" i="3"/>
  <c r="G67" i="14"/>
  <c r="AO66" i="13"/>
  <c r="AU66" i="18" s="1"/>
  <c r="O66" i="10"/>
  <c r="P66" i="10"/>
  <c r="M66" i="10"/>
  <c r="K66" i="6"/>
  <c r="M66" i="6" s="1"/>
  <c r="G66" i="14"/>
  <c r="N66" i="14" s="1"/>
  <c r="M65" i="12"/>
  <c r="P65" i="12"/>
  <c r="AJ65" i="13"/>
  <c r="AP65" i="18" s="1"/>
  <c r="P65" i="8"/>
  <c r="M65" i="8"/>
  <c r="O65" i="8"/>
  <c r="K64" i="3"/>
  <c r="G64" i="14"/>
  <c r="N64" i="14" s="1"/>
  <c r="AT63" i="13"/>
  <c r="AZ63" i="18" s="1"/>
  <c r="M63" i="9"/>
  <c r="O63" i="9"/>
  <c r="G63" i="14"/>
  <c r="K62" i="6"/>
  <c r="G62" i="14"/>
  <c r="AJ61" i="13"/>
  <c r="AP61" i="18" s="1"/>
  <c r="M61" i="8"/>
  <c r="O61" i="8"/>
  <c r="P61" i="8"/>
  <c r="AY60" i="13"/>
  <c r="BE60" i="18" s="1"/>
  <c r="P60" i="11"/>
  <c r="N60" i="11"/>
  <c r="M60" i="11"/>
  <c r="K60" i="3"/>
  <c r="G60" i="14"/>
  <c r="G58" i="14"/>
  <c r="K58" i="6"/>
  <c r="AJ57" i="13"/>
  <c r="AP57" i="18" s="1"/>
  <c r="M57" i="8"/>
  <c r="P57" i="8"/>
  <c r="O57" i="8"/>
  <c r="K57" i="5"/>
  <c r="O57" i="5" s="1"/>
  <c r="G57" i="14"/>
  <c r="AE56" i="13"/>
  <c r="AK56" i="18" s="1"/>
  <c r="M56" i="7"/>
  <c r="G56" i="14"/>
  <c r="K56" i="3"/>
  <c r="N55" i="9"/>
  <c r="M55" i="9"/>
  <c r="P55" i="13"/>
  <c r="V55" i="18" s="1"/>
  <c r="O55" i="4"/>
  <c r="M55" i="4"/>
  <c r="N55" i="4"/>
  <c r="AO54" i="13"/>
  <c r="AU54" i="18" s="1"/>
  <c r="N54" i="10"/>
  <c r="P54" i="10"/>
  <c r="M54" i="10"/>
  <c r="K54" i="6"/>
  <c r="G54" i="14"/>
  <c r="N54" i="14" s="1"/>
  <c r="P52" i="11"/>
  <c r="M52" i="11"/>
  <c r="G52" i="14"/>
  <c r="N52" i="14" s="1"/>
  <c r="P52" i="14" s="1"/>
  <c r="K52" i="3"/>
  <c r="P51" i="9"/>
  <c r="O51" i="9"/>
  <c r="P51" i="13"/>
  <c r="V51" i="18" s="1"/>
  <c r="O51" i="4"/>
  <c r="K49" i="5"/>
  <c r="G49" i="14"/>
  <c r="N49" i="14" s="1"/>
  <c r="P49" i="14" s="1"/>
  <c r="AY48" i="13"/>
  <c r="BE48" i="18" s="1"/>
  <c r="M48" i="11"/>
  <c r="P48" i="11"/>
  <c r="O48" i="11"/>
  <c r="G48" i="14"/>
  <c r="N48" i="14" s="1"/>
  <c r="O48" i="14" s="1"/>
  <c r="K48" i="3"/>
  <c r="K48" i="13" s="1"/>
  <c r="Q48" i="18" s="1"/>
  <c r="G47" i="14"/>
  <c r="N47" i="14" s="1"/>
  <c r="AO46" i="13"/>
  <c r="AU46" i="18" s="1"/>
  <c r="O46" i="10"/>
  <c r="P46" i="10"/>
  <c r="BD45" i="13"/>
  <c r="BJ45" i="18" s="1"/>
  <c r="O45" i="12"/>
  <c r="N45" i="12"/>
  <c r="M45" i="12"/>
  <c r="P45" i="12"/>
  <c r="K45" i="5"/>
  <c r="G45" i="14"/>
  <c r="K44" i="3"/>
  <c r="G44" i="14"/>
  <c r="N44" i="14" s="1"/>
  <c r="AT43" i="13"/>
  <c r="AZ43" i="18" s="1"/>
  <c r="M43" i="9"/>
  <c r="N43" i="9"/>
  <c r="O43" i="9"/>
  <c r="AO42" i="13"/>
  <c r="AU42" i="18" s="1"/>
  <c r="O42" i="10"/>
  <c r="M42" i="10"/>
  <c r="N42" i="10"/>
  <c r="G42" i="14"/>
  <c r="N42" i="14" s="1"/>
  <c r="K42" i="6"/>
  <c r="AJ41" i="13"/>
  <c r="AP41" i="18" s="1"/>
  <c r="N41" i="8"/>
  <c r="O41" i="8"/>
  <c r="M41" i="8"/>
  <c r="P41" i="8"/>
  <c r="AY40" i="13"/>
  <c r="BE40" i="18" s="1"/>
  <c r="M40" i="11"/>
  <c r="O40" i="11"/>
  <c r="AE40" i="13"/>
  <c r="AK40" i="18" s="1"/>
  <c r="M40" i="7"/>
  <c r="K40" i="3"/>
  <c r="G40" i="14"/>
  <c r="N40" i="14" s="1"/>
  <c r="AT39" i="13"/>
  <c r="AZ39" i="18" s="1"/>
  <c r="O39" i="9"/>
  <c r="P38" i="10"/>
  <c r="O38" i="10"/>
  <c r="K38" i="6"/>
  <c r="G38" i="14"/>
  <c r="N38" i="14" s="1"/>
  <c r="P38" i="14" s="1"/>
  <c r="AJ37" i="13"/>
  <c r="AP37" i="18" s="1"/>
  <c r="O37" i="8"/>
  <c r="M37" i="8"/>
  <c r="P37" i="8"/>
  <c r="K37" i="5"/>
  <c r="N37" i="5" s="1"/>
  <c r="G37" i="14"/>
  <c r="N37" i="14" s="1"/>
  <c r="AE36" i="13"/>
  <c r="AK36" i="18" s="1"/>
  <c r="O36" i="7"/>
  <c r="N36" i="7"/>
  <c r="K36" i="3"/>
  <c r="G36" i="14"/>
  <c r="N36" i="14" s="1"/>
  <c r="P36" i="14" s="1"/>
  <c r="P35" i="13"/>
  <c r="V35" i="18" s="1"/>
  <c r="O35" i="4"/>
  <c r="M35" i="4"/>
  <c r="H35" i="16"/>
  <c r="G35" i="14"/>
  <c r="N35" i="14" s="1"/>
  <c r="O35" i="14" s="1"/>
  <c r="Z34" i="13"/>
  <c r="AF34" i="18" s="1"/>
  <c r="M34" i="6"/>
  <c r="O34" i="6"/>
  <c r="AJ33" i="13"/>
  <c r="AP33" i="18" s="1"/>
  <c r="M33" i="8"/>
  <c r="P33" i="8"/>
  <c r="N33" i="8"/>
  <c r="K33" i="5"/>
  <c r="G33" i="14"/>
  <c r="N33" i="14" s="1"/>
  <c r="P33" i="14" s="1"/>
  <c r="AT31" i="13"/>
  <c r="AZ31" i="18" s="1"/>
  <c r="P31" i="9"/>
  <c r="M31" i="9"/>
  <c r="AO30" i="13"/>
  <c r="AU30" i="18" s="1"/>
  <c r="M30" i="10"/>
  <c r="O30" i="10"/>
  <c r="P30" i="10"/>
  <c r="G30" i="14"/>
  <c r="N30" i="14" s="1"/>
  <c r="O30" i="14" s="1"/>
  <c r="K30" i="6"/>
  <c r="BD29" i="13"/>
  <c r="BJ29" i="18" s="1"/>
  <c r="P29" i="12"/>
  <c r="K29" i="5"/>
  <c r="N29" i="5" s="1"/>
  <c r="G29" i="14"/>
  <c r="N29" i="14" s="1"/>
  <c r="P29" i="14" s="1"/>
  <c r="AE28" i="13"/>
  <c r="AK28" i="18" s="1"/>
  <c r="N28" i="7"/>
  <c r="G27" i="14"/>
  <c r="N27" i="14" s="1"/>
  <c r="P27" i="14" s="1"/>
  <c r="G26" i="14"/>
  <c r="K26" i="6"/>
  <c r="AJ25" i="13"/>
  <c r="AP25" i="18" s="1"/>
  <c r="P25" i="8"/>
  <c r="N25" i="8"/>
  <c r="M25" i="8"/>
  <c r="O25" i="8"/>
  <c r="H25" i="16"/>
  <c r="P25" i="16" s="1"/>
  <c r="K25" i="5"/>
  <c r="G25" i="14"/>
  <c r="N25" i="14" s="1"/>
  <c r="P25" i="14" s="1"/>
  <c r="AT23" i="13"/>
  <c r="AZ23" i="18" s="1"/>
  <c r="P23" i="9"/>
  <c r="P23" i="13"/>
  <c r="V23" i="18" s="1"/>
  <c r="O23" i="4"/>
  <c r="P23" i="4"/>
  <c r="AO22" i="13"/>
  <c r="AU22" i="18" s="1"/>
  <c r="M22" i="10"/>
  <c r="P22" i="10"/>
  <c r="O22" i="10"/>
  <c r="BD21" i="13"/>
  <c r="BJ21" i="18" s="1"/>
  <c r="N21" i="12"/>
  <c r="M21" i="12"/>
  <c r="AJ21" i="13"/>
  <c r="AP21" i="18" s="1"/>
  <c r="P21" i="8"/>
  <c r="N21" i="8"/>
  <c r="M21" i="8"/>
  <c r="O21" i="8"/>
  <c r="AY20" i="13"/>
  <c r="BE20" i="18" s="1"/>
  <c r="P20" i="11"/>
  <c r="O20" i="11"/>
  <c r="N20" i="11"/>
  <c r="M20" i="11"/>
  <c r="H20" i="16"/>
  <c r="K20" i="7"/>
  <c r="M20" i="7" s="1"/>
  <c r="K20" i="3"/>
  <c r="G20" i="14"/>
  <c r="N20" i="14" s="1"/>
  <c r="P20" i="14" s="1"/>
  <c r="P19" i="13"/>
  <c r="V19" i="18" s="1"/>
  <c r="N19" i="4"/>
  <c r="O19" i="4"/>
  <c r="M19" i="4"/>
  <c r="AO18" i="13"/>
  <c r="AU18" i="18" s="1"/>
  <c r="O18" i="10"/>
  <c r="N18" i="10"/>
  <c r="M18" i="10"/>
  <c r="P18" i="10"/>
  <c r="H18" i="16"/>
  <c r="P18" i="16" s="1"/>
  <c r="G18" i="14"/>
  <c r="N18" i="14" s="1"/>
  <c r="P18" i="14" s="1"/>
  <c r="AJ17" i="13"/>
  <c r="AP17" i="18" s="1"/>
  <c r="O17" i="8"/>
  <c r="M17" i="8"/>
  <c r="P17" i="8"/>
  <c r="AY16" i="13"/>
  <c r="BE16" i="18" s="1"/>
  <c r="O16" i="11"/>
  <c r="H16" i="16"/>
  <c r="K16" i="3"/>
  <c r="G16" i="14"/>
  <c r="N16" i="14" s="1"/>
  <c r="AT15" i="13"/>
  <c r="AZ15" i="18" s="1"/>
  <c r="M15" i="9"/>
  <c r="G15" i="14"/>
  <c r="G14" i="14"/>
  <c r="N14" i="14" s="1"/>
  <c r="P14" i="14" s="1"/>
  <c r="O13" i="8"/>
  <c r="AJ13" i="13"/>
  <c r="AP13" i="18" s="1"/>
  <c r="P13" i="8"/>
  <c r="M13" i="8"/>
  <c r="G13" i="14"/>
  <c r="K13" i="5"/>
  <c r="AE12" i="13"/>
  <c r="AK12" i="18" s="1"/>
  <c r="M12" i="7"/>
  <c r="AT11" i="13"/>
  <c r="AZ11" i="18" s="1"/>
  <c r="M11" i="9"/>
  <c r="P11" i="9"/>
  <c r="G11" i="14"/>
  <c r="H10" i="16"/>
  <c r="G10" i="14"/>
  <c r="BD9" i="13"/>
  <c r="BJ9" i="18" s="1"/>
  <c r="N9" i="12"/>
  <c r="O9" i="12"/>
  <c r="P9" i="12"/>
  <c r="K9" i="5"/>
  <c r="N9" i="5" s="1"/>
  <c r="G9" i="14"/>
  <c r="AY8" i="13"/>
  <c r="BE8" i="18" s="1"/>
  <c r="M8" i="11"/>
  <c r="N8" i="11"/>
  <c r="P8" i="11"/>
  <c r="O8" i="11"/>
  <c r="K8" i="3"/>
  <c r="G8" i="14"/>
  <c r="N8" i="14" s="1"/>
  <c r="P7" i="13"/>
  <c r="V7" i="18" s="1"/>
  <c r="N7" i="4"/>
  <c r="M7" i="4"/>
  <c r="AJ5" i="13"/>
  <c r="AP5" i="18" s="1"/>
  <c r="O5" i="8"/>
  <c r="N5" i="8"/>
  <c r="M5" i="8"/>
  <c r="P5" i="8"/>
  <c r="AW4" i="13"/>
  <c r="BC4" i="18" s="1"/>
  <c r="O4" i="11"/>
  <c r="J4" i="13"/>
  <c r="P4" i="18" s="1"/>
  <c r="P4" i="3"/>
  <c r="O104" i="13"/>
  <c r="U104" i="18" s="1"/>
  <c r="P104" i="4"/>
  <c r="AI102" i="13"/>
  <c r="AO102" i="18" s="1"/>
  <c r="P102" i="8"/>
  <c r="P101" i="3"/>
  <c r="J101" i="13"/>
  <c r="P101" i="18" s="1"/>
  <c r="P100" i="4"/>
  <c r="O100" i="13"/>
  <c r="U100" i="18" s="1"/>
  <c r="AN99" i="13"/>
  <c r="AT99" i="18" s="1"/>
  <c r="P99" i="10"/>
  <c r="AI98" i="13"/>
  <c r="AO98" i="18" s="1"/>
  <c r="P98" i="8"/>
  <c r="AX97" i="13"/>
  <c r="BD97" i="18" s="1"/>
  <c r="P97" i="11"/>
  <c r="P97" i="7"/>
  <c r="AD97" i="13"/>
  <c r="BA104" i="13"/>
  <c r="BG104" i="18" s="1"/>
  <c r="N104" i="12"/>
  <c r="H104" i="5"/>
  <c r="C104" i="14"/>
  <c r="J104" i="14" s="1"/>
  <c r="C101" i="16"/>
  <c r="H101" i="6"/>
  <c r="C101" i="14"/>
  <c r="H100" i="5"/>
  <c r="C100" i="14"/>
  <c r="J100" i="14" s="1"/>
  <c r="H99" i="3"/>
  <c r="C99" i="14"/>
  <c r="J99" i="14" s="1"/>
  <c r="M98" i="13"/>
  <c r="S98" i="18" s="1"/>
  <c r="N98" i="4"/>
  <c r="N95" i="7"/>
  <c r="AB95" i="13"/>
  <c r="AH95" i="18" s="1"/>
  <c r="H95" i="3"/>
  <c r="C95" i="14"/>
  <c r="H103" i="14"/>
  <c r="I102" i="16"/>
  <c r="O102" i="9"/>
  <c r="AR102" i="13"/>
  <c r="AX102" i="18" s="1"/>
  <c r="D102" i="14"/>
  <c r="H101" i="14"/>
  <c r="AH100" i="13"/>
  <c r="AN100" i="18" s="1"/>
  <c r="O100" i="8"/>
  <c r="H99" i="14"/>
  <c r="AM95" i="13"/>
  <c r="AS95" i="18" s="1"/>
  <c r="O95" i="10"/>
  <c r="C94" i="14"/>
  <c r="J94" i="14" s="1"/>
  <c r="P94" i="14" s="1"/>
  <c r="H94" i="3"/>
  <c r="C93" i="14"/>
  <c r="J93" i="14" s="1"/>
  <c r="O93" i="6"/>
  <c r="X93" i="13"/>
  <c r="AD93" i="18" s="1"/>
  <c r="H92" i="6"/>
  <c r="W92" i="13" s="1"/>
  <c r="AC92" i="18" s="1"/>
  <c r="C92" i="14"/>
  <c r="J92" i="14" s="1"/>
  <c r="BA91" i="13"/>
  <c r="BG91" i="18" s="1"/>
  <c r="N91" i="12"/>
  <c r="N90" i="11"/>
  <c r="AV90" i="13"/>
  <c r="BB90" i="18" s="1"/>
  <c r="C90" i="16"/>
  <c r="C90" i="14"/>
  <c r="J90" i="14" s="1"/>
  <c r="P90" i="14" s="1"/>
  <c r="H90" i="3"/>
  <c r="AR90" i="13"/>
  <c r="AX90" i="18" s="1"/>
  <c r="O90" i="9"/>
  <c r="N89" i="9"/>
  <c r="AQ89" i="13"/>
  <c r="AW89" i="18" s="1"/>
  <c r="C89" i="19"/>
  <c r="C89" i="16"/>
  <c r="C89" i="14"/>
  <c r="J89" i="14" s="1"/>
  <c r="P89" i="14" s="1"/>
  <c r="C88" i="14"/>
  <c r="J88" i="14" s="1"/>
  <c r="H88" i="6"/>
  <c r="W88" i="13" s="1"/>
  <c r="AC88" i="18" s="1"/>
  <c r="D88" i="14"/>
  <c r="K88" i="14" s="1"/>
  <c r="I88" i="5"/>
  <c r="O88" i="13"/>
  <c r="U88" i="18" s="1"/>
  <c r="P88" i="4"/>
  <c r="AG87" i="13"/>
  <c r="AM87" i="18" s="1"/>
  <c r="N87" i="8"/>
  <c r="H87" i="5"/>
  <c r="C87" i="14"/>
  <c r="O87" i="7"/>
  <c r="AC87" i="13"/>
  <c r="AI87" i="18" s="1"/>
  <c r="AN87" i="13"/>
  <c r="AT87" i="18" s="1"/>
  <c r="P87" i="10"/>
  <c r="AB86" i="13"/>
  <c r="AH86" i="18" s="1"/>
  <c r="N86" i="7"/>
  <c r="H86" i="3"/>
  <c r="C86" i="14"/>
  <c r="BC86" i="13"/>
  <c r="BI86" i="18" s="1"/>
  <c r="P86" i="12"/>
  <c r="P86" i="8"/>
  <c r="AI86" i="13"/>
  <c r="AO86" i="18" s="1"/>
  <c r="AQ85" i="13"/>
  <c r="AW85" i="18" s="1"/>
  <c r="N85" i="9"/>
  <c r="AD85" i="13"/>
  <c r="AJ85" i="18" s="1"/>
  <c r="P85" i="7"/>
  <c r="BB84" i="13"/>
  <c r="BH84" i="18" s="1"/>
  <c r="O84" i="12"/>
  <c r="AG83" i="13"/>
  <c r="AM83" i="18" s="1"/>
  <c r="N83" i="8"/>
  <c r="P83" i="6"/>
  <c r="Y83" i="13"/>
  <c r="AE83" i="18" s="1"/>
  <c r="N82" i="7"/>
  <c r="AB82" i="13"/>
  <c r="AH82" i="18" s="1"/>
  <c r="AR82" i="13"/>
  <c r="AX82" i="18" s="1"/>
  <c r="O82" i="9"/>
  <c r="T82" i="13"/>
  <c r="Z82" i="18" s="1"/>
  <c r="P82" i="5"/>
  <c r="C81" i="14"/>
  <c r="J81" i="14" s="1"/>
  <c r="I80" i="16"/>
  <c r="K80" i="16" s="1"/>
  <c r="C80" i="18" s="1"/>
  <c r="H80" i="14"/>
  <c r="BB80" i="13"/>
  <c r="BH80" i="18" s="1"/>
  <c r="O80" i="12"/>
  <c r="AH80" i="13"/>
  <c r="AN80" i="18" s="1"/>
  <c r="O80" i="8"/>
  <c r="S80" i="13"/>
  <c r="Y80" i="18" s="1"/>
  <c r="O80" i="5"/>
  <c r="AS80" i="13"/>
  <c r="AY80" i="18" s="1"/>
  <c r="P80" i="9"/>
  <c r="O80" i="13"/>
  <c r="U80" i="18" s="1"/>
  <c r="P80" i="4"/>
  <c r="N79" i="12"/>
  <c r="BA79" i="13"/>
  <c r="BG79" i="18" s="1"/>
  <c r="AW79" i="13"/>
  <c r="BC79" i="18" s="1"/>
  <c r="O79" i="11"/>
  <c r="AN79" i="13"/>
  <c r="AT79" i="18" s="1"/>
  <c r="P79" i="10"/>
  <c r="Y79" i="13"/>
  <c r="AE79" i="18" s="1"/>
  <c r="P79" i="6"/>
  <c r="P78" i="12"/>
  <c r="BC78" i="13"/>
  <c r="BI78" i="18" s="1"/>
  <c r="AQ77" i="13"/>
  <c r="AW77" i="18" s="1"/>
  <c r="N77" i="9"/>
  <c r="F77" i="17"/>
  <c r="M77" i="17" s="1"/>
  <c r="N77" i="17" s="1"/>
  <c r="O77" i="17" s="1"/>
  <c r="D77" i="19" s="1"/>
  <c r="L77" i="19" s="1"/>
  <c r="L77" i="17"/>
  <c r="AD77" i="13"/>
  <c r="AJ77" i="18" s="1"/>
  <c r="P77" i="7"/>
  <c r="H76" i="14"/>
  <c r="I76" i="14" s="1"/>
  <c r="AL76" i="13"/>
  <c r="AR76" i="18" s="1"/>
  <c r="N76" i="10"/>
  <c r="C76" i="14"/>
  <c r="H76" i="6"/>
  <c r="W76" i="13" s="1"/>
  <c r="AC76" i="18" s="1"/>
  <c r="BB76" i="13"/>
  <c r="BH76" i="18" s="1"/>
  <c r="O76" i="12"/>
  <c r="O64" i="2"/>
  <c r="C82" i="13"/>
  <c r="I82" i="18" s="1"/>
  <c r="N58" i="2"/>
  <c r="O30" i="2"/>
  <c r="M84" i="2"/>
  <c r="M44" i="2"/>
  <c r="O43" i="14"/>
  <c r="K15" i="2"/>
  <c r="F15" i="13" s="1"/>
  <c r="L15" i="18" s="1"/>
  <c r="K23" i="2"/>
  <c r="K39" i="2"/>
  <c r="P39" i="2" s="1"/>
  <c r="K55" i="2"/>
  <c r="M55" i="2" s="1"/>
  <c r="P68" i="2"/>
  <c r="M75" i="2"/>
  <c r="M30" i="2"/>
  <c r="H77" i="2"/>
  <c r="H89" i="2"/>
  <c r="C89" i="13" s="1"/>
  <c r="I89" i="18" s="1"/>
  <c r="F64" i="13"/>
  <c r="L64" i="18" s="1"/>
  <c r="M93" i="2"/>
  <c r="I87" i="13"/>
  <c r="O87" i="18" s="1"/>
  <c r="N47" i="4"/>
  <c r="P103" i="6"/>
  <c r="AC91" i="13"/>
  <c r="AI91" i="18" s="1"/>
  <c r="J88" i="13"/>
  <c r="P88" i="18" s="1"/>
  <c r="P88" i="3"/>
  <c r="N44" i="3"/>
  <c r="I43" i="13"/>
  <c r="O43" i="18" s="1"/>
  <c r="O43" i="3"/>
  <c r="K41" i="13"/>
  <c r="Q41" i="18" s="1"/>
  <c r="N41" i="3"/>
  <c r="J26" i="13"/>
  <c r="P26" i="18" s="1"/>
  <c r="P26" i="3"/>
  <c r="K25" i="13"/>
  <c r="Q25" i="18" s="1"/>
  <c r="N25" i="3"/>
  <c r="P25" i="3"/>
  <c r="Y90" i="13"/>
  <c r="AE90" i="18" s="1"/>
  <c r="P90" i="6"/>
  <c r="V85" i="13"/>
  <c r="AB85" i="18" s="1"/>
  <c r="M85" i="6"/>
  <c r="H84" i="6"/>
  <c r="N83" i="6"/>
  <c r="W83" i="13"/>
  <c r="AC83" i="18" s="1"/>
  <c r="X82" i="13"/>
  <c r="AD82" i="18" s="1"/>
  <c r="O82" i="6"/>
  <c r="O98" i="7"/>
  <c r="AE98" i="13"/>
  <c r="AK98" i="18" s="1"/>
  <c r="AA98" i="13"/>
  <c r="AG98" i="18" s="1"/>
  <c r="M98" i="7"/>
  <c r="AE89" i="13"/>
  <c r="AK89" i="18" s="1"/>
  <c r="N89" i="7"/>
  <c r="K19" i="2"/>
  <c r="F19" i="13" s="1"/>
  <c r="L19" i="18" s="1"/>
  <c r="K27" i="2"/>
  <c r="K43" i="2"/>
  <c r="K59" i="2"/>
  <c r="P59" i="2" s="1"/>
  <c r="M46" i="2"/>
  <c r="M62" i="2"/>
  <c r="H81" i="2"/>
  <c r="C81" i="13" s="1"/>
  <c r="I81" i="18" s="1"/>
  <c r="H93" i="2"/>
  <c r="I102" i="2"/>
  <c r="D102" i="13" s="1"/>
  <c r="J102" i="18" s="1"/>
  <c r="J81" i="13"/>
  <c r="P81" i="18" s="1"/>
  <c r="P67" i="4"/>
  <c r="N85" i="4"/>
  <c r="N93" i="4"/>
  <c r="T94" i="13"/>
  <c r="Z94" i="18" s="1"/>
  <c r="M48" i="7"/>
  <c r="N51" i="4"/>
  <c r="M51" i="13"/>
  <c r="S51" i="18" s="1"/>
  <c r="O49" i="13"/>
  <c r="U49" i="18" s="1"/>
  <c r="P49" i="4"/>
  <c r="P48" i="13"/>
  <c r="V48" i="18" s="1"/>
  <c r="P48" i="4"/>
  <c r="M48" i="4"/>
  <c r="L48" i="13"/>
  <c r="R48" i="18" s="1"/>
  <c r="M35" i="13"/>
  <c r="S35" i="18" s="1"/>
  <c r="N35" i="4"/>
  <c r="O33" i="13"/>
  <c r="U33" i="18" s="1"/>
  <c r="P33" i="4"/>
  <c r="P32" i="13"/>
  <c r="V32" i="18" s="1"/>
  <c r="P32" i="4"/>
  <c r="O32" i="4"/>
  <c r="M32" i="4"/>
  <c r="O90" i="5"/>
  <c r="S90" i="13"/>
  <c r="Y90" i="18" s="1"/>
  <c r="T88" i="13"/>
  <c r="Z88" i="18" s="1"/>
  <c r="P88" i="5"/>
  <c r="P21" i="5"/>
  <c r="T21" i="13"/>
  <c r="Z21" i="18" s="1"/>
  <c r="N19" i="5"/>
  <c r="R19" i="13"/>
  <c r="X19" i="18" s="1"/>
  <c r="X20" i="13"/>
  <c r="AD20" i="18" s="1"/>
  <c r="O20" i="6"/>
  <c r="Y19" i="13"/>
  <c r="AE19" i="18" s="1"/>
  <c r="P19" i="6"/>
  <c r="K18" i="6"/>
  <c r="M18" i="6" s="1"/>
  <c r="V18" i="13"/>
  <c r="AB18" i="18" s="1"/>
  <c r="Y15" i="13"/>
  <c r="AE15" i="18" s="1"/>
  <c r="P15" i="6"/>
  <c r="K14" i="6"/>
  <c r="Y11" i="13"/>
  <c r="AE11" i="18" s="1"/>
  <c r="P11" i="6"/>
  <c r="K10" i="6"/>
  <c r="V10" i="13"/>
  <c r="AB10" i="18" s="1"/>
  <c r="M10" i="6"/>
  <c r="X8" i="13"/>
  <c r="AD8" i="18" s="1"/>
  <c r="O8" i="6"/>
  <c r="P7" i="6"/>
  <c r="Y7" i="13"/>
  <c r="AE7" i="18" s="1"/>
  <c r="K6" i="6"/>
  <c r="AE104" i="13"/>
  <c r="AK104" i="18" s="1"/>
  <c r="N104" i="7"/>
  <c r="AA104" i="13"/>
  <c r="AG104" i="18" s="1"/>
  <c r="M104" i="7"/>
  <c r="AC103" i="13"/>
  <c r="AI103" i="18" s="1"/>
  <c r="O103" i="7"/>
  <c r="AB101" i="13"/>
  <c r="AH101" i="18" s="1"/>
  <c r="N101" i="7"/>
  <c r="AC100" i="13"/>
  <c r="AI100" i="18" s="1"/>
  <c r="O100" i="7"/>
  <c r="AE66" i="13"/>
  <c r="AK66" i="18" s="1"/>
  <c r="O66" i="7"/>
  <c r="AA66" i="13"/>
  <c r="AG66" i="18" s="1"/>
  <c r="M66" i="7"/>
  <c r="O33" i="8"/>
  <c r="O10" i="10"/>
  <c r="O62" i="10"/>
  <c r="J91" i="16"/>
  <c r="B91" i="18" s="1"/>
  <c r="I81" i="14"/>
  <c r="N85" i="14"/>
  <c r="O85" i="14" s="1"/>
  <c r="J92" i="13"/>
  <c r="P92" i="18" s="1"/>
  <c r="P92" i="3"/>
  <c r="K91" i="13"/>
  <c r="Q91" i="18" s="1"/>
  <c r="M91" i="3"/>
  <c r="N91" i="3"/>
  <c r="M79" i="3"/>
  <c r="P79" i="3"/>
  <c r="O68" i="3"/>
  <c r="H65" i="13"/>
  <c r="N65" i="18" s="1"/>
  <c r="N65" i="3"/>
  <c r="K45" i="13"/>
  <c r="Q45" i="18" s="1"/>
  <c r="P45" i="3"/>
  <c r="G45" i="13"/>
  <c r="M45" i="18" s="1"/>
  <c r="M45" i="3"/>
  <c r="K29" i="13"/>
  <c r="Q29" i="18" s="1"/>
  <c r="O29" i="3"/>
  <c r="N29" i="3"/>
  <c r="M29" i="3"/>
  <c r="O98" i="13"/>
  <c r="U98" i="18" s="1"/>
  <c r="P98" i="4"/>
  <c r="P52" i="13"/>
  <c r="V52" i="18" s="1"/>
  <c r="P52" i="4"/>
  <c r="O37" i="13"/>
  <c r="U37" i="18" s="1"/>
  <c r="P37" i="4"/>
  <c r="O36" i="4"/>
  <c r="P36" i="4"/>
  <c r="R103" i="13"/>
  <c r="X103" i="18" s="1"/>
  <c r="N103" i="5"/>
  <c r="R102" i="13"/>
  <c r="X102" i="18" s="1"/>
  <c r="N102" i="5"/>
  <c r="O98" i="5"/>
  <c r="S98" i="13"/>
  <c r="Y98" i="18" s="1"/>
  <c r="T97" i="13"/>
  <c r="P97" i="5"/>
  <c r="U94" i="13"/>
  <c r="AA94" i="18" s="1"/>
  <c r="M94" i="5"/>
  <c r="V99" i="13"/>
  <c r="AB99" i="18" s="1"/>
  <c r="M99" i="6"/>
  <c r="W98" i="13"/>
  <c r="AC98" i="18" s="1"/>
  <c r="N98" i="6"/>
  <c r="Z95" i="13"/>
  <c r="AF95" i="18" s="1"/>
  <c r="N95" i="6"/>
  <c r="M92" i="6"/>
  <c r="V92" i="13"/>
  <c r="AB92" i="18" s="1"/>
  <c r="V91" i="13"/>
  <c r="AB91" i="18" s="1"/>
  <c r="M91" i="6"/>
  <c r="V40" i="13"/>
  <c r="AB40" i="18" s="1"/>
  <c r="M40" i="6"/>
  <c r="O95" i="7"/>
  <c r="AE95" i="13"/>
  <c r="AK95" i="18" s="1"/>
  <c r="P71" i="7"/>
  <c r="AD71" i="13"/>
  <c r="AJ71" i="18" s="1"/>
  <c r="N68" i="7"/>
  <c r="U4" i="13"/>
  <c r="AA4" i="18" s="1"/>
  <c r="P4" i="5"/>
  <c r="O4" i="5"/>
  <c r="M4" i="5"/>
  <c r="N104" i="14"/>
  <c r="J32" i="16"/>
  <c r="B32" i="18" s="1"/>
  <c r="J17" i="16"/>
  <c r="B17" i="18" s="1"/>
  <c r="I100" i="14"/>
  <c r="O100" i="14" s="1"/>
  <c r="J102" i="13"/>
  <c r="P102" i="18" s="1"/>
  <c r="P102" i="3"/>
  <c r="K99" i="13"/>
  <c r="Q99" i="18" s="1"/>
  <c r="O99" i="3"/>
  <c r="M99" i="3"/>
  <c r="K98" i="13"/>
  <c r="Q98" i="18" s="1"/>
  <c r="P98" i="3"/>
  <c r="M98" i="3"/>
  <c r="G70" i="13"/>
  <c r="M70" i="18" s="1"/>
  <c r="M70" i="3"/>
  <c r="N36" i="3"/>
  <c r="K33" i="13"/>
  <c r="Q33" i="18" s="1"/>
  <c r="N33" i="3"/>
  <c r="M33" i="3"/>
  <c r="O24" i="3"/>
  <c r="K22" i="13"/>
  <c r="Q22" i="18" s="1"/>
  <c r="O22" i="3"/>
  <c r="M22" i="3"/>
  <c r="I21" i="13"/>
  <c r="O21" i="18" s="1"/>
  <c r="O21" i="3"/>
  <c r="K18" i="13"/>
  <c r="Q18" i="18" s="1"/>
  <c r="O18" i="3"/>
  <c r="N18" i="3"/>
  <c r="G7" i="13"/>
  <c r="M7" i="18" s="1"/>
  <c r="M7" i="3"/>
  <c r="P101" i="13"/>
  <c r="V101" i="18" s="1"/>
  <c r="O101" i="4"/>
  <c r="N101" i="4"/>
  <c r="L82" i="13"/>
  <c r="R82" i="18" s="1"/>
  <c r="M82" i="4"/>
  <c r="P74" i="13"/>
  <c r="V74" i="18" s="1"/>
  <c r="N74" i="4"/>
  <c r="L74" i="13"/>
  <c r="R74" i="18" s="1"/>
  <c r="M74" i="4"/>
  <c r="O68" i="13"/>
  <c r="U68" i="18" s="1"/>
  <c r="P68" i="4"/>
  <c r="M62" i="13"/>
  <c r="S62" i="18" s="1"/>
  <c r="N62" i="4"/>
  <c r="M58" i="13"/>
  <c r="S58" i="18" s="1"/>
  <c r="N58" i="4"/>
  <c r="O41" i="13"/>
  <c r="U41" i="18" s="1"/>
  <c r="P41" i="4"/>
  <c r="P10" i="13"/>
  <c r="V10" i="18" s="1"/>
  <c r="O10" i="4"/>
  <c r="N10" i="4"/>
  <c r="M10" i="4"/>
  <c r="N7" i="13"/>
  <c r="T7" i="18" s="1"/>
  <c r="O7" i="4"/>
  <c r="P5" i="13"/>
  <c r="V5" i="18" s="1"/>
  <c r="N5" i="4"/>
  <c r="U103" i="13"/>
  <c r="AA103" i="18" s="1"/>
  <c r="O103" i="5"/>
  <c r="P83" i="5"/>
  <c r="T83" i="13"/>
  <c r="Z83" i="18" s="1"/>
  <c r="Q80" i="13"/>
  <c r="W80" i="18" s="1"/>
  <c r="M80" i="5"/>
  <c r="Z98" i="13"/>
  <c r="AF98" i="18" s="1"/>
  <c r="P98" i="6"/>
  <c r="O98" i="6"/>
  <c r="X96" i="13"/>
  <c r="AD96" i="18" s="1"/>
  <c r="O96" i="6"/>
  <c r="M80" i="6"/>
  <c r="V80" i="13"/>
  <c r="AB80" i="18" s="1"/>
  <c r="V73" i="13"/>
  <c r="AB73" i="18" s="1"/>
  <c r="M73" i="6"/>
  <c r="W72" i="13"/>
  <c r="AC72" i="18" s="1"/>
  <c r="N72" i="6"/>
  <c r="X70" i="13"/>
  <c r="AD70" i="18" s="1"/>
  <c r="O70" i="6"/>
  <c r="M68" i="6"/>
  <c r="V68" i="13"/>
  <c r="AB68" i="18" s="1"/>
  <c r="N46" i="6"/>
  <c r="N43" i="6"/>
  <c r="W43" i="13"/>
  <c r="AC43" i="18" s="1"/>
  <c r="Z39" i="13"/>
  <c r="AF39" i="18" s="1"/>
  <c r="O39" i="6"/>
  <c r="P39" i="6"/>
  <c r="X32" i="13"/>
  <c r="AD32" i="18" s="1"/>
  <c r="O32" i="6"/>
  <c r="Y31" i="13"/>
  <c r="AE31" i="18" s="1"/>
  <c r="P31" i="6"/>
  <c r="V30" i="13"/>
  <c r="AB30" i="18" s="1"/>
  <c r="M30" i="6"/>
  <c r="O29" i="6"/>
  <c r="X29" i="13"/>
  <c r="AD29" i="18" s="1"/>
  <c r="AE86" i="13"/>
  <c r="AK86" i="18" s="1"/>
  <c r="P86" i="7"/>
  <c r="N72" i="7"/>
  <c r="AB72" i="13"/>
  <c r="AH72" i="18" s="1"/>
  <c r="AE69" i="13"/>
  <c r="AK69" i="18" s="1"/>
  <c r="O69" i="7"/>
  <c r="AA69" i="13"/>
  <c r="AG69" i="18" s="1"/>
  <c r="M69" i="7"/>
  <c r="AB47" i="13"/>
  <c r="AH47" i="18" s="1"/>
  <c r="N47" i="7"/>
  <c r="N43" i="7"/>
  <c r="AB43" i="13"/>
  <c r="AH43" i="18" s="1"/>
  <c r="M36" i="7"/>
  <c r="AA36" i="13"/>
  <c r="AG36" i="18" s="1"/>
  <c r="AB35" i="13"/>
  <c r="AH35" i="18" s="1"/>
  <c r="N35" i="7"/>
  <c r="AB32" i="13"/>
  <c r="AH32" i="18" s="1"/>
  <c r="N32" i="7"/>
  <c r="M25" i="7"/>
  <c r="AA25" i="13"/>
  <c r="AG25" i="18" s="1"/>
  <c r="I88" i="14"/>
  <c r="N103" i="14"/>
  <c r="N40" i="3"/>
  <c r="K37" i="13"/>
  <c r="Q37" i="18" s="1"/>
  <c r="O37" i="3"/>
  <c r="N24" i="3"/>
  <c r="H10" i="13"/>
  <c r="N10" i="18" s="1"/>
  <c r="N10" i="3"/>
  <c r="O8" i="3"/>
  <c r="M90" i="4"/>
  <c r="P81" i="13"/>
  <c r="V81" i="18" s="1"/>
  <c r="O81" i="4"/>
  <c r="P44" i="13"/>
  <c r="V44" i="18" s="1"/>
  <c r="P44" i="4"/>
  <c r="M31" i="13"/>
  <c r="S31" i="18" s="1"/>
  <c r="N31" i="4"/>
  <c r="M27" i="4"/>
  <c r="L23" i="13"/>
  <c r="R23" i="18" s="1"/>
  <c r="M23" i="4"/>
  <c r="O16" i="13"/>
  <c r="U16" i="18" s="1"/>
  <c r="P16" i="4"/>
  <c r="U87" i="13"/>
  <c r="AA87" i="18" s="1"/>
  <c r="O87" i="5"/>
  <c r="U86" i="13"/>
  <c r="AA86" i="18" s="1"/>
  <c r="N86" i="5"/>
  <c r="U80" i="13"/>
  <c r="AA80" i="18" s="1"/>
  <c r="N80" i="5"/>
  <c r="U76" i="13"/>
  <c r="AA76" i="18" s="1"/>
  <c r="N76" i="5"/>
  <c r="P53" i="5"/>
  <c r="N51" i="5"/>
  <c r="S50" i="13"/>
  <c r="Y50" i="18" s="1"/>
  <c r="O50" i="5"/>
  <c r="O49" i="5"/>
  <c r="U47" i="13"/>
  <c r="AA47" i="18" s="1"/>
  <c r="P47" i="5"/>
  <c r="N47" i="5"/>
  <c r="T37" i="13"/>
  <c r="Z37" i="18" s="1"/>
  <c r="P37" i="5"/>
  <c r="U31" i="13"/>
  <c r="AA31" i="18" s="1"/>
  <c r="N31" i="5"/>
  <c r="O31" i="5"/>
  <c r="P31" i="5"/>
  <c r="Q21" i="13"/>
  <c r="W21" i="18" s="1"/>
  <c r="M21" i="5"/>
  <c r="T14" i="13"/>
  <c r="Z14" i="18" s="1"/>
  <c r="P14" i="5"/>
  <c r="Z4" i="13"/>
  <c r="AF4" i="18" s="1"/>
  <c r="O4" i="6"/>
  <c r="M4" i="6"/>
  <c r="Y100" i="13"/>
  <c r="P100" i="6"/>
  <c r="Y82" i="13"/>
  <c r="AE82" i="18" s="1"/>
  <c r="P82" i="6"/>
  <c r="V77" i="13"/>
  <c r="AB77" i="18" s="1"/>
  <c r="M77" i="6"/>
  <c r="W57" i="13"/>
  <c r="AC57" i="18" s="1"/>
  <c r="N57" i="6"/>
  <c r="M54" i="6"/>
  <c r="Y51" i="13"/>
  <c r="AE51" i="18" s="1"/>
  <c r="P51" i="6"/>
  <c r="Y47" i="13"/>
  <c r="AE47" i="18" s="1"/>
  <c r="P47" i="6"/>
  <c r="AB4" i="13"/>
  <c r="AH4" i="18" s="1"/>
  <c r="N4" i="7"/>
  <c r="AD103" i="13"/>
  <c r="P103" i="7"/>
  <c r="AD92" i="13"/>
  <c r="AJ92" i="18" s="1"/>
  <c r="P92" i="7"/>
  <c r="M82" i="7"/>
  <c r="AD74" i="13"/>
  <c r="AJ74" i="18" s="1"/>
  <c r="P74" i="7"/>
  <c r="M43" i="7"/>
  <c r="AE39" i="13"/>
  <c r="AK39" i="18" s="1"/>
  <c r="O39" i="7"/>
  <c r="P39" i="7"/>
  <c r="AB38" i="13"/>
  <c r="AH38" i="18" s="1"/>
  <c r="N38" i="7"/>
  <c r="AD36" i="13"/>
  <c r="AJ36" i="18" s="1"/>
  <c r="P36" i="7"/>
  <c r="AA32" i="13"/>
  <c r="AG32" i="18" s="1"/>
  <c r="M32" i="7"/>
  <c r="O20" i="7"/>
  <c r="AC20" i="13"/>
  <c r="AI20" i="18" s="1"/>
  <c r="P19" i="7"/>
  <c r="AD19" i="13"/>
  <c r="AJ19" i="18" s="1"/>
  <c r="AB16" i="13"/>
  <c r="AH16" i="18" s="1"/>
  <c r="N16" i="7"/>
  <c r="N13" i="7"/>
  <c r="P13" i="7"/>
  <c r="P8" i="7"/>
  <c r="AD8" i="13"/>
  <c r="AJ8" i="18" s="1"/>
  <c r="AE7" i="13"/>
  <c r="AK7" i="18" s="1"/>
  <c r="N7" i="7"/>
  <c r="M7" i="7"/>
  <c r="AA7" i="13"/>
  <c r="AG7" i="18" s="1"/>
  <c r="AU42" i="13"/>
  <c r="BA42" i="18" s="1"/>
  <c r="M42" i="11"/>
  <c r="AZ69" i="13"/>
  <c r="BF69" i="18" s="1"/>
  <c r="M69" i="12"/>
  <c r="C4" i="16"/>
  <c r="H4" i="6"/>
  <c r="H4" i="14"/>
  <c r="J4" i="14" s="1"/>
  <c r="AT104" i="13"/>
  <c r="AZ104" i="18" s="1"/>
  <c r="O104" i="9"/>
  <c r="M104" i="9"/>
  <c r="AT100" i="13"/>
  <c r="AZ100" i="18" s="1"/>
  <c r="N100" i="9"/>
  <c r="M100" i="9"/>
  <c r="AO91" i="13"/>
  <c r="AU91" i="18" s="1"/>
  <c r="N91" i="10"/>
  <c r="P82" i="12"/>
  <c r="AO79" i="13"/>
  <c r="AU79" i="18" s="1"/>
  <c r="M79" i="10"/>
  <c r="O79" i="10"/>
  <c r="N97" i="2"/>
  <c r="P86" i="2"/>
  <c r="J29" i="16"/>
  <c r="B29" i="18" s="1"/>
  <c r="N94" i="14"/>
  <c r="O29" i="14"/>
  <c r="N81" i="14"/>
  <c r="N93" i="14"/>
  <c r="I79" i="14"/>
  <c r="I99" i="14"/>
  <c r="M48" i="3"/>
  <c r="P27" i="4"/>
  <c r="V102" i="13"/>
  <c r="AB102" i="18" s="1"/>
  <c r="M102" i="6"/>
  <c r="O62" i="6"/>
  <c r="O59" i="6"/>
  <c r="X59" i="13"/>
  <c r="AD59" i="18" s="1"/>
  <c r="V57" i="13"/>
  <c r="AB57" i="18" s="1"/>
  <c r="M57" i="6"/>
  <c r="Z53" i="13"/>
  <c r="AF53" i="18" s="1"/>
  <c r="P53" i="6"/>
  <c r="V53" i="13"/>
  <c r="AB53" i="18" s="1"/>
  <c r="M53" i="6"/>
  <c r="M49" i="6"/>
  <c r="M37" i="6"/>
  <c r="P34" i="6"/>
  <c r="P27" i="6"/>
  <c r="V22" i="13"/>
  <c r="AB22" i="18" s="1"/>
  <c r="M22" i="6"/>
  <c r="X19" i="13"/>
  <c r="AD19" i="18" s="1"/>
  <c r="O19" i="6"/>
  <c r="Z17" i="13"/>
  <c r="AF17" i="18" s="1"/>
  <c r="P17" i="6"/>
  <c r="V17" i="13"/>
  <c r="AB17" i="18" s="1"/>
  <c r="M17" i="6"/>
  <c r="M13" i="6"/>
  <c r="Y10" i="13"/>
  <c r="AE10" i="18" s="1"/>
  <c r="P10" i="6"/>
  <c r="Z9" i="13"/>
  <c r="AF9" i="18" s="1"/>
  <c r="P9" i="6"/>
  <c r="N91" i="7"/>
  <c r="AA79" i="13"/>
  <c r="AG79" i="18" s="1"/>
  <c r="M79" i="7"/>
  <c r="AA72" i="13"/>
  <c r="AG72" i="18" s="1"/>
  <c r="M72" i="7"/>
  <c r="AD61" i="13"/>
  <c r="AJ61" i="18" s="1"/>
  <c r="P61" i="7"/>
  <c r="AE57" i="13"/>
  <c r="AK57" i="18" s="1"/>
  <c r="N57" i="7"/>
  <c r="N56" i="7"/>
  <c r="AB53" i="13"/>
  <c r="AH53" i="18" s="1"/>
  <c r="N53" i="7"/>
  <c r="AE11" i="13"/>
  <c r="AK11" i="18" s="1"/>
  <c r="O11" i="7"/>
  <c r="AC9" i="13"/>
  <c r="AI9" i="18" s="1"/>
  <c r="O9" i="7"/>
  <c r="N104" i="9"/>
  <c r="N85" i="8"/>
  <c r="AG85" i="13"/>
  <c r="AM85" i="18" s="1"/>
  <c r="AH83" i="13"/>
  <c r="AN83" i="18" s="1"/>
  <c r="O83" i="8"/>
  <c r="AF8" i="13"/>
  <c r="AL8" i="18" s="1"/>
  <c r="M8" i="8"/>
  <c r="AH6" i="13"/>
  <c r="AN6" i="18" s="1"/>
  <c r="O6" i="8"/>
  <c r="AT93" i="13"/>
  <c r="AZ93" i="18" s="1"/>
  <c r="M93" i="9"/>
  <c r="BD36" i="13"/>
  <c r="BJ36" i="18" s="1"/>
  <c r="O36" i="12"/>
  <c r="N36" i="12"/>
  <c r="M36" i="12"/>
  <c r="AZ36" i="13"/>
  <c r="BF36" i="18" s="1"/>
  <c r="BA35" i="13"/>
  <c r="BG35" i="18" s="1"/>
  <c r="N35" i="12"/>
  <c r="N33" i="12"/>
  <c r="BA33" i="13"/>
  <c r="BG33" i="18" s="1"/>
  <c r="BA29" i="13"/>
  <c r="BG29" i="18" s="1"/>
  <c r="N29" i="12"/>
  <c r="J74" i="16"/>
  <c r="B74" i="18" s="1"/>
  <c r="J90" i="16"/>
  <c r="B90" i="18" s="1"/>
  <c r="O34" i="14"/>
  <c r="N90" i="14"/>
  <c r="I8" i="14"/>
  <c r="O8" i="14" s="1"/>
  <c r="I80" i="14"/>
  <c r="N92" i="14"/>
  <c r="N89" i="14"/>
  <c r="N99" i="14"/>
  <c r="P76" i="3"/>
  <c r="P73" i="3"/>
  <c r="Z103" i="13"/>
  <c r="AF103" i="18" s="1"/>
  <c r="N103" i="6"/>
  <c r="V101" i="13"/>
  <c r="AB101" i="18" s="1"/>
  <c r="M101" i="6"/>
  <c r="V95" i="13"/>
  <c r="AB95" i="18" s="1"/>
  <c r="M95" i="6"/>
  <c r="M81" i="6"/>
  <c r="Y77" i="13"/>
  <c r="AE77" i="18" s="1"/>
  <c r="P77" i="6"/>
  <c r="W68" i="13"/>
  <c r="AC68" i="18" s="1"/>
  <c r="N68" i="6"/>
  <c r="M64" i="6"/>
  <c r="X38" i="13"/>
  <c r="AD38" i="18" s="1"/>
  <c r="O38" i="6"/>
  <c r="W35" i="13"/>
  <c r="AC35" i="18" s="1"/>
  <c r="N35" i="6"/>
  <c r="M91" i="7"/>
  <c r="O68" i="7"/>
  <c r="AC65" i="13"/>
  <c r="AI65" i="18" s="1"/>
  <c r="O65" i="7"/>
  <c r="P60" i="7"/>
  <c r="AE59" i="13"/>
  <c r="AK59" i="18" s="1"/>
  <c r="O59" i="7"/>
  <c r="P57" i="7"/>
  <c r="P54" i="7"/>
  <c r="O28" i="7"/>
  <c r="AC28" i="13"/>
  <c r="AI28" i="18" s="1"/>
  <c r="P22" i="7"/>
  <c r="M4" i="8"/>
  <c r="M91" i="10"/>
  <c r="BD101" i="13"/>
  <c r="BJ101" i="18" s="1"/>
  <c r="O101" i="12"/>
  <c r="J39" i="16"/>
  <c r="B39" i="18" s="1"/>
  <c r="I78" i="14"/>
  <c r="I28" i="14"/>
  <c r="O28" i="14" s="1"/>
  <c r="I72" i="14"/>
  <c r="O72" i="14" s="1"/>
  <c r="N100" i="14"/>
  <c r="O25" i="14"/>
  <c r="I97" i="14"/>
  <c r="O97" i="14" s="1"/>
  <c r="I101" i="14"/>
  <c r="O75" i="14"/>
  <c r="N79" i="14"/>
  <c r="I91" i="14"/>
  <c r="M80" i="4"/>
  <c r="N75" i="4"/>
  <c r="O52" i="4"/>
  <c r="P101" i="6"/>
  <c r="M10" i="7"/>
  <c r="AJ86" i="13"/>
  <c r="AP86" i="18" s="1"/>
  <c r="N86" i="8"/>
  <c r="AJ30" i="13"/>
  <c r="AP30" i="18" s="1"/>
  <c r="N30" i="8"/>
  <c r="AF30" i="13"/>
  <c r="AL30" i="18" s="1"/>
  <c r="M30" i="8"/>
  <c r="N13" i="8"/>
  <c r="AN76" i="13"/>
  <c r="AT76" i="18" s="1"/>
  <c r="P76" i="10"/>
  <c r="P47" i="10"/>
  <c r="N47" i="10"/>
  <c r="M47" i="10"/>
  <c r="AN42" i="13"/>
  <c r="AT42" i="18" s="1"/>
  <c r="P42" i="10"/>
  <c r="P39" i="10"/>
  <c r="AN39" i="13"/>
  <c r="AT39" i="18" s="1"/>
  <c r="AK38" i="13"/>
  <c r="AQ38" i="18" s="1"/>
  <c r="M38" i="10"/>
  <c r="N75" i="9"/>
  <c r="N70" i="9"/>
  <c r="AQ69" i="13"/>
  <c r="AW69" i="18" s="1"/>
  <c r="N69" i="9"/>
  <c r="P43" i="9"/>
  <c r="AR35" i="13"/>
  <c r="AX35" i="18" s="1"/>
  <c r="O35" i="9"/>
  <c r="AS21" i="13"/>
  <c r="AY21" i="18" s="1"/>
  <c r="P21" i="9"/>
  <c r="P26" i="11"/>
  <c r="AX26" i="13"/>
  <c r="BD26" i="18" s="1"/>
  <c r="M24" i="11"/>
  <c r="AU24" i="13"/>
  <c r="BA24" i="18" s="1"/>
  <c r="O22" i="11"/>
  <c r="AW22" i="13"/>
  <c r="BC22" i="18" s="1"/>
  <c r="AY18" i="13"/>
  <c r="BE18" i="18" s="1"/>
  <c r="M18" i="11"/>
  <c r="AY17" i="13"/>
  <c r="BE17" i="18" s="1"/>
  <c r="M17" i="11"/>
  <c r="P17" i="11"/>
  <c r="O17" i="11"/>
  <c r="AU16" i="13"/>
  <c r="BA16" i="18" s="1"/>
  <c r="M16" i="11"/>
  <c r="J28" i="16"/>
  <c r="B28" i="18" s="1"/>
  <c r="N78" i="14"/>
  <c r="I90" i="14"/>
  <c r="O90" i="14" s="1"/>
  <c r="I94" i="14"/>
  <c r="P35" i="14"/>
  <c r="I44" i="14"/>
  <c r="O44" i="14" s="1"/>
  <c r="I92" i="14"/>
  <c r="O92" i="14" s="1"/>
  <c r="J8" i="14"/>
  <c r="P8" i="14" s="1"/>
  <c r="P48" i="14"/>
  <c r="I89" i="14"/>
  <c r="O89" i="14" s="1"/>
  <c r="I93" i="14"/>
  <c r="O93" i="14" s="1"/>
  <c r="N97" i="14"/>
  <c r="P97" i="14" s="1"/>
  <c r="N101" i="14"/>
  <c r="N91" i="14"/>
  <c r="I103" i="14"/>
  <c r="O51" i="3"/>
  <c r="P46" i="3"/>
  <c r="O40" i="3"/>
  <c r="P38" i="3"/>
  <c r="P24" i="4"/>
  <c r="N23" i="4"/>
  <c r="O86" i="5"/>
  <c r="N81" i="5"/>
  <c r="N56" i="5"/>
  <c r="P38" i="5"/>
  <c r="O17" i="5"/>
  <c r="O61" i="7"/>
  <c r="P20" i="7"/>
  <c r="AJ15" i="13"/>
  <c r="AP15" i="18" s="1"/>
  <c r="M15" i="8"/>
  <c r="P15" i="8"/>
  <c r="AL79" i="13"/>
  <c r="AR79" i="18" s="1"/>
  <c r="N79" i="10"/>
  <c r="AO60" i="13"/>
  <c r="AU60" i="18" s="1"/>
  <c r="P60" i="10"/>
  <c r="O60" i="10"/>
  <c r="AO59" i="13"/>
  <c r="AU59" i="18" s="1"/>
  <c r="O59" i="10"/>
  <c r="AL57" i="13"/>
  <c r="AR57" i="18" s="1"/>
  <c r="N57" i="10"/>
  <c r="N56" i="10"/>
  <c r="AL56" i="13"/>
  <c r="AR56" i="18" s="1"/>
  <c r="AO51" i="13"/>
  <c r="AU51" i="18" s="1"/>
  <c r="O51" i="10"/>
  <c r="P51" i="10"/>
  <c r="AK51" i="13"/>
  <c r="AQ51" i="18" s="1"/>
  <c r="M51" i="10"/>
  <c r="AT92" i="13"/>
  <c r="AZ92" i="18" s="1"/>
  <c r="M92" i="9"/>
  <c r="M79" i="9"/>
  <c r="P79" i="9"/>
  <c r="AT76" i="13"/>
  <c r="AZ76" i="18" s="1"/>
  <c r="M76" i="9"/>
  <c r="AP75" i="13"/>
  <c r="AV75" i="18" s="1"/>
  <c r="M75" i="9"/>
  <c r="O73" i="9"/>
  <c r="AR73" i="13"/>
  <c r="AX73" i="18" s="1"/>
  <c r="AT70" i="13"/>
  <c r="AZ70" i="18" s="1"/>
  <c r="M70" i="9"/>
  <c r="P70" i="9"/>
  <c r="AR47" i="13"/>
  <c r="AX47" i="18" s="1"/>
  <c r="O47" i="9"/>
  <c r="AR42" i="13"/>
  <c r="AX42" i="18" s="1"/>
  <c r="O42" i="9"/>
  <c r="O40" i="9"/>
  <c r="M40" i="9"/>
  <c r="M39" i="9"/>
  <c r="AR37" i="13"/>
  <c r="AX37" i="18" s="1"/>
  <c r="O37" i="9"/>
  <c r="AQ23" i="13"/>
  <c r="AW23" i="18" s="1"/>
  <c r="N23" i="9"/>
  <c r="AQ8" i="13"/>
  <c r="AW8" i="18" s="1"/>
  <c r="N8" i="9"/>
  <c r="AT5" i="13"/>
  <c r="AZ5" i="18" s="1"/>
  <c r="N5" i="9"/>
  <c r="AW103" i="13"/>
  <c r="BC103" i="18" s="1"/>
  <c r="O103" i="11"/>
  <c r="AX71" i="13"/>
  <c r="BD71" i="18" s="1"/>
  <c r="P71" i="11"/>
  <c r="AY70" i="13"/>
  <c r="BE70" i="18" s="1"/>
  <c r="M70" i="11"/>
  <c r="O70" i="11"/>
  <c r="AV64" i="13"/>
  <c r="BB64" i="18" s="1"/>
  <c r="N64" i="11"/>
  <c r="AY38" i="13"/>
  <c r="BE38" i="18" s="1"/>
  <c r="M38" i="11"/>
  <c r="O32" i="11"/>
  <c r="P31" i="11"/>
  <c r="AX31" i="13"/>
  <c r="BD31" i="18" s="1"/>
  <c r="AY30" i="13"/>
  <c r="BE30" i="18" s="1"/>
  <c r="O30" i="11"/>
  <c r="N30" i="11"/>
  <c r="AU29" i="13"/>
  <c r="BA29" i="18" s="1"/>
  <c r="M29" i="11"/>
  <c r="BB24" i="13"/>
  <c r="BH24" i="18" s="1"/>
  <c r="O24" i="12"/>
  <c r="BB23" i="13"/>
  <c r="BH23" i="18" s="1"/>
  <c r="O23" i="12"/>
  <c r="BB22" i="13"/>
  <c r="BH22" i="18" s="1"/>
  <c r="O22" i="12"/>
  <c r="M15" i="12"/>
  <c r="BD15" i="13"/>
  <c r="BJ15" i="18" s="1"/>
  <c r="P15" i="12"/>
  <c r="P10" i="7"/>
  <c r="AV79" i="13"/>
  <c r="BB79" i="18" s="1"/>
  <c r="N79" i="11"/>
  <c r="M28" i="11"/>
  <c r="BA81" i="13"/>
  <c r="BG81" i="18" s="1"/>
  <c r="N81" i="12"/>
  <c r="BC68" i="13"/>
  <c r="BI68" i="18" s="1"/>
  <c r="P68" i="12"/>
  <c r="BD66" i="13"/>
  <c r="BJ66" i="18" s="1"/>
  <c r="O66" i="12"/>
  <c r="N62" i="12"/>
  <c r="BA62" i="13"/>
  <c r="BG62" i="18" s="1"/>
  <c r="BD60" i="13"/>
  <c r="BJ60" i="18" s="1"/>
  <c r="M59" i="12"/>
  <c r="AZ59" i="13"/>
  <c r="BF59" i="18" s="1"/>
  <c r="BB53" i="13"/>
  <c r="BH53" i="18" s="1"/>
  <c r="O53" i="12"/>
  <c r="AZ99" i="13"/>
  <c r="BF99" i="18" s="1"/>
  <c r="M99" i="12"/>
  <c r="BD86" i="13"/>
  <c r="BJ86" i="18" s="1"/>
  <c r="O86" i="12"/>
  <c r="BD85" i="13"/>
  <c r="BJ85" i="18" s="1"/>
  <c r="N85" i="12"/>
  <c r="BD81" i="13"/>
  <c r="BJ81" i="18" s="1"/>
  <c r="P81" i="12"/>
  <c r="O69" i="12"/>
  <c r="O65" i="12"/>
  <c r="BD64" i="13"/>
  <c r="BJ64" i="18" s="1"/>
  <c r="P64" i="12"/>
  <c r="M64" i="12"/>
  <c r="BD62" i="13"/>
  <c r="BJ62" i="18" s="1"/>
  <c r="M62" i="12"/>
  <c r="P61" i="12"/>
  <c r="BD59" i="13"/>
  <c r="BJ59" i="18" s="1"/>
  <c r="N59" i="12"/>
  <c r="M58" i="12"/>
  <c r="P58" i="12"/>
  <c r="P21" i="12"/>
  <c r="M75" i="11"/>
  <c r="P36" i="12"/>
  <c r="N61" i="8"/>
  <c r="P65" i="10"/>
  <c r="M17" i="9"/>
  <c r="O60" i="11"/>
  <c r="AZ71" i="13"/>
  <c r="BF71" i="18" s="1"/>
  <c r="M71" i="12"/>
  <c r="P52" i="12"/>
  <c r="P51" i="12"/>
  <c r="N15" i="12"/>
  <c r="H104" i="19"/>
  <c r="H99" i="16"/>
  <c r="H97" i="16"/>
  <c r="H96" i="16"/>
  <c r="H90" i="16"/>
  <c r="H76" i="19"/>
  <c r="O85" i="8"/>
  <c r="P81" i="8"/>
  <c r="P34" i="8"/>
  <c r="N32" i="8"/>
  <c r="O74" i="10"/>
  <c r="P6" i="10"/>
  <c r="P75" i="9"/>
  <c r="O74" i="9"/>
  <c r="P61" i="9"/>
  <c r="M60" i="9"/>
  <c r="P39" i="9"/>
  <c r="O15" i="9"/>
  <c r="M12" i="9"/>
  <c r="M93" i="11"/>
  <c r="P44" i="11"/>
  <c r="O36" i="11"/>
  <c r="M90" i="12"/>
  <c r="O11" i="10"/>
  <c r="O93" i="9"/>
  <c r="M65" i="9"/>
  <c r="O44" i="11"/>
  <c r="M23" i="12"/>
  <c r="BD23" i="13"/>
  <c r="BJ23" i="18" s="1"/>
  <c r="O13" i="12"/>
  <c r="M61" i="12"/>
  <c r="B103" i="19"/>
  <c r="C74" i="16"/>
  <c r="K74" i="16" s="1"/>
  <c r="C74" i="18" s="1"/>
  <c r="C73" i="16"/>
  <c r="I71" i="16"/>
  <c r="H71" i="14"/>
  <c r="J71" i="14" s="1"/>
  <c r="C69" i="16"/>
  <c r="C66" i="16"/>
  <c r="K66" i="16" s="1"/>
  <c r="C66" i="18" s="1"/>
  <c r="I65" i="16"/>
  <c r="J65" i="16" s="1"/>
  <c r="H65" i="14"/>
  <c r="C65" i="16"/>
  <c r="K65" i="16" s="1"/>
  <c r="C65" i="18" s="1"/>
  <c r="H63" i="14"/>
  <c r="N63" i="14" s="1"/>
  <c r="H60" i="14"/>
  <c r="J60" i="14" s="1"/>
  <c r="C55" i="16"/>
  <c r="C53" i="16"/>
  <c r="I51" i="16"/>
  <c r="K51" i="16" s="1"/>
  <c r="C51" i="18" s="1"/>
  <c r="C47" i="19"/>
  <c r="I37" i="16"/>
  <c r="K37" i="16" s="1"/>
  <c r="C37" i="18" s="1"/>
  <c r="I32" i="19"/>
  <c r="C28" i="16"/>
  <c r="K28" i="16" s="1"/>
  <c r="C28" i="18" s="1"/>
  <c r="I23" i="19"/>
  <c r="C23" i="16"/>
  <c r="I22" i="16"/>
  <c r="K22" i="16" s="1"/>
  <c r="C22" i="18" s="1"/>
  <c r="I20" i="16"/>
  <c r="J20" i="16" s="1"/>
  <c r="C20" i="16"/>
  <c r="I19" i="16"/>
  <c r="J19" i="16" s="1"/>
  <c r="I17" i="16"/>
  <c r="I16" i="16"/>
  <c r="J16" i="16" s="1"/>
  <c r="B16" i="18" s="1"/>
  <c r="C9" i="16"/>
  <c r="B104" i="19"/>
  <c r="G98" i="17"/>
  <c r="H98" i="17" s="1"/>
  <c r="H56" i="19"/>
  <c r="H44" i="19"/>
  <c r="H38" i="16"/>
  <c r="H37" i="16"/>
  <c r="H34" i="16"/>
  <c r="P34" i="16" s="1"/>
  <c r="H32" i="16"/>
  <c r="P32" i="16" s="1"/>
  <c r="G32" i="18" s="1"/>
  <c r="H31" i="16"/>
  <c r="H12" i="19"/>
  <c r="I93" i="16"/>
  <c r="J93" i="16" s="1"/>
  <c r="B93" i="18" s="1"/>
  <c r="C83" i="19"/>
  <c r="I82" i="16"/>
  <c r="I81" i="16"/>
  <c r="J81" i="16" s="1"/>
  <c r="B81" i="18" s="1"/>
  <c r="C81" i="16"/>
  <c r="K81" i="16" s="1"/>
  <c r="C81" i="18" s="1"/>
  <c r="I78" i="16"/>
  <c r="J78" i="16" s="1"/>
  <c r="B78" i="18" s="1"/>
  <c r="I76" i="16"/>
  <c r="J76" i="16" s="1"/>
  <c r="B76" i="18" s="1"/>
  <c r="C76" i="16"/>
  <c r="K76" i="16" s="1"/>
  <c r="C76" i="18" s="1"/>
  <c r="I75" i="16"/>
  <c r="J75" i="16" s="1"/>
  <c r="B75" i="18" s="1"/>
  <c r="I69" i="19"/>
  <c r="D60" i="14"/>
  <c r="K60" i="14" s="1"/>
  <c r="F60" i="17"/>
  <c r="M60" i="17" s="1"/>
  <c r="C48" i="16"/>
  <c r="K48" i="16" s="1"/>
  <c r="C48" i="18" s="1"/>
  <c r="I40" i="19"/>
  <c r="I39" i="16"/>
  <c r="C39" i="16"/>
  <c r="K39" i="16" s="1"/>
  <c r="C39" i="18" s="1"/>
  <c r="I38" i="16"/>
  <c r="J38" i="16" s="1"/>
  <c r="B38" i="18" s="1"/>
  <c r="F38" i="17"/>
  <c r="M38" i="17" s="1"/>
  <c r="N38" i="17" s="1"/>
  <c r="O38" i="17" s="1"/>
  <c r="D38" i="19" s="1"/>
  <c r="C36" i="16"/>
  <c r="K36" i="16" s="1"/>
  <c r="C36" i="18" s="1"/>
  <c r="I35" i="16"/>
  <c r="J35" i="16" s="1"/>
  <c r="B35" i="18" s="1"/>
  <c r="C35" i="16"/>
  <c r="K35" i="16" s="1"/>
  <c r="C35" i="18" s="1"/>
  <c r="E29" i="14"/>
  <c r="L29" i="14" s="1"/>
  <c r="R29" i="14" s="1"/>
  <c r="I28" i="16"/>
  <c r="I27" i="16"/>
  <c r="J27" i="16" s="1"/>
  <c r="B27" i="18" s="1"/>
  <c r="C26" i="16"/>
  <c r="I24" i="16"/>
  <c r="J24" i="16" s="1"/>
  <c r="B24" i="18" s="1"/>
  <c r="C24" i="16"/>
  <c r="F19" i="17"/>
  <c r="M19" i="17" s="1"/>
  <c r="I7" i="19"/>
  <c r="P39" i="11"/>
  <c r="O21" i="11"/>
  <c r="M15" i="11"/>
  <c r="O91" i="12"/>
  <c r="P35" i="12"/>
  <c r="C101" i="19"/>
  <c r="C97" i="16"/>
  <c r="C96" i="16"/>
  <c r="I104" i="16"/>
  <c r="J104" i="16" s="1"/>
  <c r="B104" i="18" s="1"/>
  <c r="I102" i="19"/>
  <c r="I100" i="16"/>
  <c r="J100" i="16" s="1"/>
  <c r="B100" i="18" s="1"/>
  <c r="C93" i="16"/>
  <c r="K93" i="16" s="1"/>
  <c r="C93" i="18" s="1"/>
  <c r="I91" i="16"/>
  <c r="C91" i="16"/>
  <c r="I90" i="16"/>
  <c r="F86" i="17"/>
  <c r="M86" i="17" s="1"/>
  <c r="N86" i="17" s="1"/>
  <c r="O86" i="17" s="1"/>
  <c r="C85" i="16"/>
  <c r="C84" i="16"/>
  <c r="E70" i="14"/>
  <c r="F70" i="16" s="1"/>
  <c r="I65" i="19"/>
  <c r="I60" i="16"/>
  <c r="J60" i="16" s="1"/>
  <c r="B60" i="18" s="1"/>
  <c r="E50" i="14"/>
  <c r="L50" i="14" s="1"/>
  <c r="R50" i="14" s="1"/>
  <c r="I41" i="16"/>
  <c r="J41" i="16" s="1"/>
  <c r="C41" i="16"/>
  <c r="K41" i="16" s="1"/>
  <c r="C41" i="18" s="1"/>
  <c r="I32" i="16"/>
  <c r="I31" i="16"/>
  <c r="K31" i="16" s="1"/>
  <c r="C31" i="18" s="1"/>
  <c r="I29" i="16"/>
  <c r="C29" i="16"/>
  <c r="F20" i="17"/>
  <c r="M20" i="17" s="1"/>
  <c r="D14" i="14"/>
  <c r="K14" i="14" s="1"/>
  <c r="F13" i="17"/>
  <c r="D10" i="14"/>
  <c r="I8" i="16"/>
  <c r="J8" i="16" s="1"/>
  <c r="B8" i="18" s="1"/>
  <c r="C7" i="16"/>
  <c r="I6" i="16"/>
  <c r="K6" i="16" s="1"/>
  <c r="C6" i="18" s="1"/>
  <c r="G60" i="17"/>
  <c r="H60" i="17" s="1"/>
  <c r="E60" i="16" s="1"/>
  <c r="M60" i="16" s="1"/>
  <c r="E60" i="18" s="1"/>
  <c r="H88" i="19"/>
  <c r="H14" i="16"/>
  <c r="H12" i="16"/>
  <c r="C104" i="16"/>
  <c r="K104" i="16" s="1"/>
  <c r="C104" i="18" s="1"/>
  <c r="C102" i="16"/>
  <c r="F102" i="17"/>
  <c r="M102" i="17" s="1"/>
  <c r="D86" i="14"/>
  <c r="C75" i="16"/>
  <c r="K75" i="16" s="1"/>
  <c r="C75" i="18" s="1"/>
  <c r="N70" i="17"/>
  <c r="O70" i="17" s="1"/>
  <c r="I66" i="16"/>
  <c r="J66" i="16" s="1"/>
  <c r="B66" i="18" s="1"/>
  <c r="I64" i="16"/>
  <c r="J64" i="16" s="1"/>
  <c r="B64" i="18" s="1"/>
  <c r="C64" i="16"/>
  <c r="K64" i="16" s="1"/>
  <c r="C64" i="18" s="1"/>
  <c r="F63" i="17"/>
  <c r="M63" i="17" s="1"/>
  <c r="C50" i="16"/>
  <c r="K50" i="16" s="1"/>
  <c r="C50" i="18" s="1"/>
  <c r="I44" i="16"/>
  <c r="J44" i="16" s="1"/>
  <c r="B44" i="18" s="1"/>
  <c r="C43" i="16"/>
  <c r="C42" i="19"/>
  <c r="I33" i="16"/>
  <c r="J33" i="16" s="1"/>
  <c r="B33" i="18" s="1"/>
  <c r="C18" i="16"/>
  <c r="K18" i="16" s="1"/>
  <c r="E13" i="14"/>
  <c r="F9" i="17"/>
  <c r="M9" i="17" s="1"/>
  <c r="C8" i="16"/>
  <c r="K8" i="16" s="1"/>
  <c r="C8" i="18" s="1"/>
  <c r="N12" i="2"/>
  <c r="D88" i="13"/>
  <c r="J88" i="18" s="1"/>
  <c r="O53" i="2"/>
  <c r="O45" i="2"/>
  <c r="C34" i="13"/>
  <c r="I34" i="18" s="1"/>
  <c r="O79" i="2"/>
  <c r="M91" i="2"/>
  <c r="M70" i="2"/>
  <c r="P63" i="2"/>
  <c r="B67" i="13"/>
  <c r="H67" i="18" s="1"/>
  <c r="M67" i="2"/>
  <c r="E30" i="13"/>
  <c r="K30" i="18" s="1"/>
  <c r="P30" i="2"/>
  <c r="F71" i="13"/>
  <c r="L71" i="18" s="1"/>
  <c r="O71" i="2"/>
  <c r="N103" i="2"/>
  <c r="O70" i="2"/>
  <c r="F46" i="13"/>
  <c r="L46" i="18" s="1"/>
  <c r="N46" i="2"/>
  <c r="O46" i="2"/>
  <c r="M35" i="2"/>
  <c r="B35" i="13"/>
  <c r="H35" i="18" s="1"/>
  <c r="P94" i="2"/>
  <c r="F96" i="13"/>
  <c r="L96" i="18" s="1"/>
  <c r="N96" i="2"/>
  <c r="B82" i="13"/>
  <c r="H82" i="18" s="1"/>
  <c r="O94" i="2"/>
  <c r="N15" i="2"/>
  <c r="O63" i="2"/>
  <c r="P87" i="2"/>
  <c r="P15" i="2"/>
  <c r="M19" i="2"/>
  <c r="F31" i="13"/>
  <c r="L31" i="18" s="1"/>
  <c r="P31" i="2"/>
  <c r="F55" i="13"/>
  <c r="L55" i="18" s="1"/>
  <c r="N55" i="2"/>
  <c r="F20" i="13"/>
  <c r="L20" i="18" s="1"/>
  <c r="P20" i="2"/>
  <c r="O20" i="2"/>
  <c r="B52" i="13"/>
  <c r="H52" i="18" s="1"/>
  <c r="M52" i="2"/>
  <c r="C83" i="13"/>
  <c r="I83" i="18" s="1"/>
  <c r="N83" i="2"/>
  <c r="O92" i="9"/>
  <c r="AR92" i="13"/>
  <c r="AX92" i="18" s="1"/>
  <c r="M103" i="2"/>
  <c r="M58" i="2"/>
  <c r="C66" i="13"/>
  <c r="I66" i="18" s="1"/>
  <c r="F22" i="13"/>
  <c r="L22" i="18" s="1"/>
  <c r="P22" i="2"/>
  <c r="F53" i="13"/>
  <c r="L53" i="18" s="1"/>
  <c r="M98" i="5"/>
  <c r="N22" i="2"/>
  <c r="C22" i="13"/>
  <c r="I22" i="18" s="1"/>
  <c r="B53" i="13"/>
  <c r="H53" i="18" s="1"/>
  <c r="M53" i="2"/>
  <c r="K43" i="13"/>
  <c r="Q43" i="18" s="1"/>
  <c r="N43" i="3"/>
  <c r="P43" i="3"/>
  <c r="M43" i="3"/>
  <c r="K35" i="13"/>
  <c r="Q35" i="18" s="1"/>
  <c r="O35" i="3"/>
  <c r="P35" i="3"/>
  <c r="N35" i="3"/>
  <c r="M35" i="3"/>
  <c r="N86" i="13"/>
  <c r="T86" i="18" s="1"/>
  <c r="O86" i="4"/>
  <c r="P84" i="4"/>
  <c r="O84" i="4"/>
  <c r="M83" i="13"/>
  <c r="S83" i="18" s="1"/>
  <c r="N83" i="4"/>
  <c r="P76" i="13"/>
  <c r="V76" i="18" s="1"/>
  <c r="O76" i="4"/>
  <c r="P76" i="4"/>
  <c r="O73" i="13"/>
  <c r="U73" i="18" s="1"/>
  <c r="P73" i="4"/>
  <c r="P54" i="13"/>
  <c r="V54" i="18" s="1"/>
  <c r="P54" i="4"/>
  <c r="N54" i="4"/>
  <c r="M54" i="4"/>
  <c r="U102" i="13"/>
  <c r="AA102" i="18" s="1"/>
  <c r="M102" i="5"/>
  <c r="P102" i="5"/>
  <c r="O102" i="5"/>
  <c r="Q71" i="13"/>
  <c r="W71" i="18" s="1"/>
  <c r="M71" i="5"/>
  <c r="S69" i="13"/>
  <c r="Y69" i="18" s="1"/>
  <c r="O69" i="5"/>
  <c r="U67" i="13"/>
  <c r="AA67" i="18" s="1"/>
  <c r="N67" i="5"/>
  <c r="M67" i="5"/>
  <c r="P67" i="5"/>
  <c r="R61" i="13"/>
  <c r="X61" i="18" s="1"/>
  <c r="N61" i="5"/>
  <c r="U54" i="13"/>
  <c r="AA54" i="18" s="1"/>
  <c r="O54" i="5"/>
  <c r="M54" i="5"/>
  <c r="U30" i="13"/>
  <c r="AA30" i="18" s="1"/>
  <c r="N30" i="5"/>
  <c r="P30" i="5"/>
  <c r="X103" i="13"/>
  <c r="AD103" i="18" s="1"/>
  <c r="O103" i="6"/>
  <c r="Z71" i="13"/>
  <c r="AF71" i="18" s="1"/>
  <c r="M71" i="6"/>
  <c r="N71" i="6"/>
  <c r="P71" i="6"/>
  <c r="Z63" i="13"/>
  <c r="AF63" i="18" s="1"/>
  <c r="M63" i="6"/>
  <c r="O63" i="6"/>
  <c r="W59" i="13"/>
  <c r="AC59" i="18" s="1"/>
  <c r="N59" i="6"/>
  <c r="M100" i="7"/>
  <c r="AA100" i="13"/>
  <c r="AG100" i="18" s="1"/>
  <c r="P98" i="7"/>
  <c r="AD98" i="13"/>
  <c r="AA97" i="13"/>
  <c r="AG97" i="18" s="1"/>
  <c r="M97" i="7"/>
  <c r="AD95" i="13"/>
  <c r="P95" i="7"/>
  <c r="AC86" i="13"/>
  <c r="AI86" i="18" s="1"/>
  <c r="O86" i="7"/>
  <c r="AE84" i="13"/>
  <c r="AK84" i="18" s="1"/>
  <c r="N84" i="7"/>
  <c r="P84" i="7"/>
  <c r="M84" i="7"/>
  <c r="P69" i="7"/>
  <c r="AD69" i="13"/>
  <c r="AJ69" i="18" s="1"/>
  <c r="M68" i="7"/>
  <c r="AA68" i="13"/>
  <c r="AG68" i="18" s="1"/>
  <c r="AD66" i="13"/>
  <c r="AJ66" i="18" s="1"/>
  <c r="P66" i="7"/>
  <c r="AA65" i="13"/>
  <c r="AG65" i="18" s="1"/>
  <c r="M65" i="7"/>
  <c r="AD63" i="13"/>
  <c r="AJ63" i="18" s="1"/>
  <c r="P63" i="7"/>
  <c r="AC54" i="13"/>
  <c r="AI54" i="18" s="1"/>
  <c r="O54" i="7"/>
  <c r="AE52" i="13"/>
  <c r="AK52" i="18" s="1"/>
  <c r="N52" i="7"/>
  <c r="P52" i="7"/>
  <c r="M52" i="7"/>
  <c r="AB51" i="13"/>
  <c r="AH51" i="18" s="1"/>
  <c r="N51" i="7"/>
  <c r="AB48" i="13"/>
  <c r="AH48" i="18" s="1"/>
  <c r="N48" i="7"/>
  <c r="AE38" i="13"/>
  <c r="AK38" i="18" s="1"/>
  <c r="P38" i="7"/>
  <c r="O38" i="7"/>
  <c r="M38" i="7"/>
  <c r="AB34" i="13"/>
  <c r="AH34" i="18" s="1"/>
  <c r="N34" i="7"/>
  <c r="N31" i="7"/>
  <c r="AB31" i="13"/>
  <c r="AH31" i="18" s="1"/>
  <c r="AA28" i="13"/>
  <c r="AG28" i="18" s="1"/>
  <c r="M28" i="7"/>
  <c r="AE24" i="13"/>
  <c r="AK24" i="18" s="1"/>
  <c r="P24" i="7"/>
  <c r="N24" i="7"/>
  <c r="M24" i="7"/>
  <c r="M47" i="2"/>
  <c r="N47" i="2"/>
  <c r="M94" i="2"/>
  <c r="F97" i="13"/>
  <c r="L97" i="18" s="1"/>
  <c r="M97" i="2"/>
  <c r="D95" i="13"/>
  <c r="J95" i="18" s="1"/>
  <c r="O95" i="2"/>
  <c r="O21" i="14"/>
  <c r="K49" i="13"/>
  <c r="Q49" i="18" s="1"/>
  <c r="N49" i="3"/>
  <c r="M49" i="3"/>
  <c r="P49" i="3"/>
  <c r="H48" i="13"/>
  <c r="N48" i="18" s="1"/>
  <c r="N48" i="3"/>
  <c r="N45" i="3"/>
  <c r="H45" i="13"/>
  <c r="N45" i="18" s="1"/>
  <c r="L91" i="13"/>
  <c r="R91" i="18" s="1"/>
  <c r="M91" i="4"/>
  <c r="P68" i="13"/>
  <c r="V68" i="18" s="1"/>
  <c r="O68" i="4"/>
  <c r="M68" i="4"/>
  <c r="M67" i="13"/>
  <c r="S67" i="18" s="1"/>
  <c r="N67" i="4"/>
  <c r="L64" i="13"/>
  <c r="R64" i="18" s="1"/>
  <c r="M64" i="4"/>
  <c r="P60" i="13"/>
  <c r="V60" i="18" s="1"/>
  <c r="M60" i="4"/>
  <c r="P60" i="4"/>
  <c r="M6" i="13"/>
  <c r="S6" i="18" s="1"/>
  <c r="N6" i="4"/>
  <c r="R104" i="13"/>
  <c r="X104" i="18" s="1"/>
  <c r="N104" i="5"/>
  <c r="U89" i="13"/>
  <c r="AA89" i="18" s="1"/>
  <c r="P89" i="5"/>
  <c r="N89" i="5"/>
  <c r="U84" i="13"/>
  <c r="AA84" i="18" s="1"/>
  <c r="O84" i="5"/>
  <c r="M84" i="5"/>
  <c r="R83" i="13"/>
  <c r="X83" i="18" s="1"/>
  <c r="N83" i="5"/>
  <c r="P78" i="5"/>
  <c r="M78" i="5"/>
  <c r="N77" i="5"/>
  <c r="R77" i="13"/>
  <c r="X77" i="18" s="1"/>
  <c r="Q74" i="13"/>
  <c r="W74" i="18" s="1"/>
  <c r="M74" i="5"/>
  <c r="O72" i="5"/>
  <c r="S72" i="13"/>
  <c r="Y72" i="18" s="1"/>
  <c r="S59" i="13"/>
  <c r="Y59" i="18" s="1"/>
  <c r="O59" i="5"/>
  <c r="S43" i="13"/>
  <c r="Y43" i="18" s="1"/>
  <c r="O43" i="5"/>
  <c r="R40" i="13"/>
  <c r="X40" i="18" s="1"/>
  <c r="N40" i="5"/>
  <c r="U25" i="13"/>
  <c r="AA25" i="18" s="1"/>
  <c r="M25" i="5"/>
  <c r="P25" i="5"/>
  <c r="O25" i="5"/>
  <c r="P22" i="5"/>
  <c r="T22" i="13"/>
  <c r="Z22" i="18" s="1"/>
  <c r="P19" i="5"/>
  <c r="T19" i="13"/>
  <c r="Z19" i="18" s="1"/>
  <c r="S13" i="13"/>
  <c r="Y13" i="18" s="1"/>
  <c r="O13" i="5"/>
  <c r="U8" i="13"/>
  <c r="AA8" i="18" s="1"/>
  <c r="N8" i="5"/>
  <c r="O8" i="5"/>
  <c r="M8" i="5"/>
  <c r="W4" i="13"/>
  <c r="AC4" i="18" s="1"/>
  <c r="N4" i="6"/>
  <c r="Z74" i="13"/>
  <c r="AF74" i="18" s="1"/>
  <c r="M74" i="6"/>
  <c r="P74" i="6"/>
  <c r="V70" i="13"/>
  <c r="AB70" i="18" s="1"/>
  <c r="M70" i="6"/>
  <c r="X68" i="13"/>
  <c r="AD68" i="18" s="1"/>
  <c r="O68" i="6"/>
  <c r="Z66" i="13"/>
  <c r="AF66" i="18" s="1"/>
  <c r="P66" i="6"/>
  <c r="N66" i="6"/>
  <c r="V7" i="13"/>
  <c r="AB7" i="18" s="1"/>
  <c r="M7" i="6"/>
  <c r="P41" i="7"/>
  <c r="N41" i="7"/>
  <c r="AB40" i="13"/>
  <c r="AH40" i="18" s="1"/>
  <c r="N40" i="7"/>
  <c r="N53" i="2"/>
  <c r="P5" i="2"/>
  <c r="O71" i="6"/>
  <c r="AA4" i="13"/>
  <c r="AG4" i="18" s="1"/>
  <c r="M4" i="7"/>
  <c r="AE102" i="13"/>
  <c r="AK102" i="18" s="1"/>
  <c r="M102" i="7"/>
  <c r="P102" i="7"/>
  <c r="N102" i="7"/>
  <c r="AD93" i="13"/>
  <c r="AJ93" i="18" s="1"/>
  <c r="P93" i="7"/>
  <c r="AA92" i="13"/>
  <c r="AG92" i="18" s="1"/>
  <c r="M92" i="7"/>
  <c r="AD90" i="13"/>
  <c r="AJ90" i="18" s="1"/>
  <c r="P90" i="7"/>
  <c r="P87" i="7"/>
  <c r="AD87" i="13"/>
  <c r="AJ87" i="18" s="1"/>
  <c r="AA86" i="13"/>
  <c r="AG86" i="18" s="1"/>
  <c r="M86" i="7"/>
  <c r="AC81" i="13"/>
  <c r="AI81" i="18" s="1"/>
  <c r="O81" i="7"/>
  <c r="AE76" i="13"/>
  <c r="AK76" i="18" s="1"/>
  <c r="P76" i="7"/>
  <c r="M76" i="7"/>
  <c r="N76" i="7"/>
  <c r="AB75" i="13"/>
  <c r="AH75" i="18" s="1"/>
  <c r="N75" i="7"/>
  <c r="P70" i="7"/>
  <c r="M70" i="7"/>
  <c r="O70" i="7"/>
  <c r="AB69" i="13"/>
  <c r="AH69" i="18" s="1"/>
  <c r="N69" i="7"/>
  <c r="AB66" i="13"/>
  <c r="AH66" i="18" s="1"/>
  <c r="N66" i="7"/>
  <c r="AB63" i="13"/>
  <c r="AH63" i="18" s="1"/>
  <c r="N63" i="7"/>
  <c r="AA57" i="13"/>
  <c r="AG57" i="18" s="1"/>
  <c r="M57" i="7"/>
  <c r="AD55" i="13"/>
  <c r="AJ55" i="18" s="1"/>
  <c r="P55" i="7"/>
  <c r="AE44" i="13"/>
  <c r="AK44" i="18" s="1"/>
  <c r="P44" i="7"/>
  <c r="M44" i="7"/>
  <c r="P92" i="12"/>
  <c r="M92" i="12"/>
  <c r="BD92" i="13"/>
  <c r="BJ92" i="18" s="1"/>
  <c r="BD89" i="13"/>
  <c r="BJ89" i="18" s="1"/>
  <c r="N89" i="12"/>
  <c r="P89" i="12"/>
  <c r="AZ86" i="13"/>
  <c r="BF86" i="18" s="1"/>
  <c r="M86" i="12"/>
  <c r="BA84" i="13"/>
  <c r="BG84" i="18" s="1"/>
  <c r="N84" i="12"/>
  <c r="M55" i="12"/>
  <c r="P55" i="12"/>
  <c r="BD55" i="13"/>
  <c r="BJ55" i="18" s="1"/>
  <c r="O55" i="12"/>
  <c r="AZ54" i="13"/>
  <c r="BF54" i="18" s="1"/>
  <c r="M54" i="12"/>
  <c r="BB52" i="13"/>
  <c r="BH52" i="18" s="1"/>
  <c r="O52" i="12"/>
  <c r="BB29" i="13"/>
  <c r="BH29" i="18" s="1"/>
  <c r="O29" i="12"/>
  <c r="BC27" i="13"/>
  <c r="BI27" i="18" s="1"/>
  <c r="P27" i="12"/>
  <c r="BD25" i="13"/>
  <c r="BJ25" i="18" s="1"/>
  <c r="O25" i="12"/>
  <c r="P25" i="12"/>
  <c r="N25" i="12"/>
  <c r="BC20" i="13"/>
  <c r="BI20" i="18" s="1"/>
  <c r="P20" i="12"/>
  <c r="BD6" i="13"/>
  <c r="BJ6" i="18" s="1"/>
  <c r="M6" i="12"/>
  <c r="N6" i="12"/>
  <c r="O6" i="12"/>
  <c r="P6" i="12"/>
  <c r="M6" i="2"/>
  <c r="O24" i="2"/>
  <c r="O15" i="2"/>
  <c r="P26" i="2"/>
  <c r="M80" i="2"/>
  <c r="J37" i="16"/>
  <c r="B37" i="18" s="1"/>
  <c r="O49" i="3"/>
  <c r="AD14" i="13"/>
  <c r="AJ14" i="18" s="1"/>
  <c r="P14" i="7"/>
  <c r="AA13" i="13"/>
  <c r="AG13" i="18" s="1"/>
  <c r="M13" i="7"/>
  <c r="AD11" i="13"/>
  <c r="AJ11" i="18" s="1"/>
  <c r="P11" i="7"/>
  <c r="AR31" i="13"/>
  <c r="AX31" i="18" s="1"/>
  <c r="O31" i="9"/>
  <c r="AP28" i="13"/>
  <c r="AV28" i="18" s="1"/>
  <c r="M28" i="9"/>
  <c r="AR26" i="13"/>
  <c r="AX26" i="18" s="1"/>
  <c r="O26" i="9"/>
  <c r="AT24" i="13"/>
  <c r="AZ24" i="18" s="1"/>
  <c r="O24" i="9"/>
  <c r="N24" i="9"/>
  <c r="P18" i="9"/>
  <c r="AS18" i="13"/>
  <c r="AY18" i="18" s="1"/>
  <c r="AS15" i="13"/>
  <c r="AY15" i="18" s="1"/>
  <c r="P15" i="9"/>
  <c r="AP14" i="13"/>
  <c r="AV14" i="18" s="1"/>
  <c r="M14" i="9"/>
  <c r="AQ12" i="13"/>
  <c r="AW12" i="18" s="1"/>
  <c r="N12" i="9"/>
  <c r="N7" i="9"/>
  <c r="AQ7" i="13"/>
  <c r="AW7" i="18" s="1"/>
  <c r="P5" i="9"/>
  <c r="AS5" i="13"/>
  <c r="AY5" i="18" s="1"/>
  <c r="AY101" i="13"/>
  <c r="BE101" i="18" s="1"/>
  <c r="O101" i="11"/>
  <c r="M101" i="11"/>
  <c r="AV98" i="13"/>
  <c r="BB98" i="18" s="1"/>
  <c r="N98" i="11"/>
  <c r="AY94" i="13"/>
  <c r="BE94" i="18" s="1"/>
  <c r="N94" i="11"/>
  <c r="P94" i="11"/>
  <c r="AV93" i="13"/>
  <c r="BB93" i="18" s="1"/>
  <c r="N93" i="11"/>
  <c r="P91" i="11"/>
  <c r="M91" i="11"/>
  <c r="AY86" i="13"/>
  <c r="BE86" i="18" s="1"/>
  <c r="N86" i="11"/>
  <c r="AX81" i="13"/>
  <c r="BD81" i="18" s="1"/>
  <c r="P81" i="11"/>
  <c r="AW78" i="13"/>
  <c r="BC78" i="18" s="1"/>
  <c r="O78" i="11"/>
  <c r="AX76" i="13"/>
  <c r="BD76" i="18" s="1"/>
  <c r="P76" i="11"/>
  <c r="M72" i="11"/>
  <c r="P72" i="11"/>
  <c r="AW71" i="13"/>
  <c r="BC71" i="18" s="1"/>
  <c r="O71" i="11"/>
  <c r="AU59" i="13"/>
  <c r="BA59" i="18" s="1"/>
  <c r="M59" i="11"/>
  <c r="AY37" i="13"/>
  <c r="BE37" i="18" s="1"/>
  <c r="M37" i="11"/>
  <c r="P37" i="11"/>
  <c r="AU36" i="13"/>
  <c r="BA36" i="18" s="1"/>
  <c r="M36" i="11"/>
  <c r="AY25" i="13"/>
  <c r="BE25" i="18" s="1"/>
  <c r="M25" i="11"/>
  <c r="P25" i="11"/>
  <c r="O25" i="11"/>
  <c r="M5" i="11"/>
  <c r="O5" i="11"/>
  <c r="BC104" i="13"/>
  <c r="BI104" i="18" s="1"/>
  <c r="P104" i="12"/>
  <c r="P102" i="12"/>
  <c r="O102" i="12"/>
  <c r="BA101" i="13"/>
  <c r="BG101" i="18" s="1"/>
  <c r="N101" i="12"/>
  <c r="BB99" i="13"/>
  <c r="BH99" i="18" s="1"/>
  <c r="O99" i="12"/>
  <c r="BD97" i="13"/>
  <c r="BJ97" i="18" s="1"/>
  <c r="O97" i="12"/>
  <c r="P97" i="12"/>
  <c r="N97" i="12"/>
  <c r="M96" i="12"/>
  <c r="AZ96" i="13"/>
  <c r="BF96" i="18" s="1"/>
  <c r="O6" i="2"/>
  <c r="O27" i="2"/>
  <c r="P36" i="2"/>
  <c r="P70" i="2"/>
  <c r="N94" i="2"/>
  <c r="N67" i="2"/>
  <c r="AJ104" i="13"/>
  <c r="AP104" i="18" s="1"/>
  <c r="N104" i="8"/>
  <c r="O104" i="8"/>
  <c r="P104" i="8"/>
  <c r="AG103" i="13"/>
  <c r="AM103" i="18" s="1"/>
  <c r="N103" i="8"/>
  <c r="P93" i="8"/>
  <c r="AI93" i="13"/>
  <c r="AO93" i="18" s="1"/>
  <c r="P79" i="2"/>
  <c r="N85" i="2"/>
  <c r="AE23" i="13"/>
  <c r="AK23" i="18" s="1"/>
  <c r="P23" i="7"/>
  <c r="M23" i="7"/>
  <c r="M15" i="7"/>
  <c r="P15" i="7"/>
  <c r="AE15" i="13"/>
  <c r="AK15" i="18" s="1"/>
  <c r="AD12" i="13"/>
  <c r="AJ12" i="18" s="1"/>
  <c r="P12" i="7"/>
  <c r="N55" i="12"/>
  <c r="N6" i="2"/>
  <c r="O44" i="2"/>
  <c r="O56" i="2"/>
  <c r="O47" i="2"/>
  <c r="P9" i="2"/>
  <c r="O26" i="2"/>
  <c r="P31" i="14"/>
  <c r="AD37" i="13"/>
  <c r="AJ37" i="18" s="1"/>
  <c r="P37" i="7"/>
  <c r="AD34" i="13"/>
  <c r="AJ34" i="18" s="1"/>
  <c r="P34" i="7"/>
  <c r="AB17" i="13"/>
  <c r="AH17" i="18" s="1"/>
  <c r="N17" i="7"/>
  <c r="N22" i="12"/>
  <c r="M9" i="2"/>
  <c r="N21" i="2"/>
  <c r="O82" i="2"/>
  <c r="N21" i="7"/>
  <c r="M21" i="7"/>
  <c r="BB91" i="13"/>
  <c r="BH91" i="18" s="1"/>
  <c r="J102" i="16"/>
  <c r="B102" i="18" s="1"/>
  <c r="O94" i="14"/>
  <c r="I40" i="14"/>
  <c r="J6" i="14"/>
  <c r="P81" i="5"/>
  <c r="P10" i="5"/>
  <c r="P81" i="7"/>
  <c r="AG37" i="13"/>
  <c r="AM37" i="18" s="1"/>
  <c r="N37" i="8"/>
  <c r="AK44" i="13"/>
  <c r="AQ44" i="18" s="1"/>
  <c r="M44" i="10"/>
  <c r="AN34" i="13"/>
  <c r="AT34" i="18" s="1"/>
  <c r="P34" i="10"/>
  <c r="AO32" i="13"/>
  <c r="AU32" i="18" s="1"/>
  <c r="N32" i="10"/>
  <c r="AY69" i="13"/>
  <c r="BE69" i="18" s="1"/>
  <c r="N69" i="11"/>
  <c r="M69" i="11"/>
  <c r="P69" i="11"/>
  <c r="AX53" i="13"/>
  <c r="BD53" i="18" s="1"/>
  <c r="P53" i="11"/>
  <c r="AW50" i="13"/>
  <c r="BC50" i="18" s="1"/>
  <c r="O50" i="11"/>
  <c r="AV38" i="13"/>
  <c r="BB38" i="18" s="1"/>
  <c r="N38" i="11"/>
  <c r="AX34" i="13"/>
  <c r="BD34" i="18" s="1"/>
  <c r="P34" i="11"/>
  <c r="AY22" i="13"/>
  <c r="BE22" i="18" s="1"/>
  <c r="P22" i="11"/>
  <c r="BC91" i="13"/>
  <c r="BI91" i="18" s="1"/>
  <c r="P91" i="12"/>
  <c r="BA86" i="13"/>
  <c r="BG86" i="18" s="1"/>
  <c r="N86" i="12"/>
  <c r="BC84" i="13"/>
  <c r="BI84" i="18" s="1"/>
  <c r="P84" i="12"/>
  <c r="AZ81" i="13"/>
  <c r="BF81" i="18" s="1"/>
  <c r="M81" i="12"/>
  <c r="P16" i="12"/>
  <c r="BC16" i="13"/>
  <c r="BI16" i="18" s="1"/>
  <c r="P14" i="12"/>
  <c r="M14" i="12"/>
  <c r="N13" i="12"/>
  <c r="BA13" i="13"/>
  <c r="BG13" i="18" s="1"/>
  <c r="J71" i="16"/>
  <c r="B71" i="18" s="1"/>
  <c r="I6" i="14"/>
  <c r="P69" i="14"/>
  <c r="I27" i="14"/>
  <c r="O53" i="3"/>
  <c r="P103" i="5"/>
  <c r="N85" i="5"/>
  <c r="N84" i="5"/>
  <c r="P76" i="5"/>
  <c r="P54" i="5"/>
  <c r="N53" i="5"/>
  <c r="P51" i="5"/>
  <c r="O101" i="6"/>
  <c r="O95" i="6"/>
  <c r="AT84" i="13"/>
  <c r="AZ84" i="18" s="1"/>
  <c r="N84" i="9"/>
  <c r="P84" i="9"/>
  <c r="M84" i="9"/>
  <c r="AT82" i="13"/>
  <c r="AZ82" i="18" s="1"/>
  <c r="N82" i="9"/>
  <c r="M82" i="9"/>
  <c r="AS77" i="13"/>
  <c r="AY77" i="18" s="1"/>
  <c r="P77" i="9"/>
  <c r="AR34" i="13"/>
  <c r="AX34" i="18" s="1"/>
  <c r="O34" i="9"/>
  <c r="AT32" i="13"/>
  <c r="AZ32" i="18" s="1"/>
  <c r="M32" i="9"/>
  <c r="AT27" i="13"/>
  <c r="AZ27" i="18" s="1"/>
  <c r="M27" i="9"/>
  <c r="AP23" i="13"/>
  <c r="AV23" i="18" s="1"/>
  <c r="M23" i="9"/>
  <c r="AP20" i="13"/>
  <c r="AV20" i="18" s="1"/>
  <c r="M20" i="9"/>
  <c r="AR18" i="13"/>
  <c r="AX18" i="18" s="1"/>
  <c r="O18" i="9"/>
  <c r="AT16" i="13"/>
  <c r="AZ16" i="18" s="1"/>
  <c r="P16" i="9"/>
  <c r="AT13" i="13"/>
  <c r="AZ13" i="18" s="1"/>
  <c r="P13" i="9"/>
  <c r="O13" i="9"/>
  <c r="AT8" i="13"/>
  <c r="AZ8" i="18" s="1"/>
  <c r="M8" i="9"/>
  <c r="AR5" i="13"/>
  <c r="AX5" i="18" s="1"/>
  <c r="O5" i="9"/>
  <c r="AU90" i="13"/>
  <c r="BA90" i="18" s="1"/>
  <c r="M90" i="11"/>
  <c r="P86" i="11"/>
  <c r="P84" i="11"/>
  <c r="O84" i="11"/>
  <c r="M84" i="11"/>
  <c r="O81" i="11"/>
  <c r="AW81" i="13"/>
  <c r="BC81" i="18" s="1"/>
  <c r="AY79" i="13"/>
  <c r="BE79" i="18" s="1"/>
  <c r="M79" i="11"/>
  <c r="P79" i="11"/>
  <c r="N6" i="14"/>
  <c r="J17" i="14"/>
  <c r="P17" i="14" s="1"/>
  <c r="I65" i="14"/>
  <c r="O57" i="6"/>
  <c r="P56" i="7"/>
  <c r="AR91" i="13"/>
  <c r="AX91" i="18" s="1"/>
  <c r="O91" i="9"/>
  <c r="AT89" i="13"/>
  <c r="AZ89" i="18" s="1"/>
  <c r="M89" i="9"/>
  <c r="J63" i="14"/>
  <c r="J40" i="14"/>
  <c r="N65" i="14"/>
  <c r="O79" i="14"/>
  <c r="N90" i="4"/>
  <c r="M40" i="4"/>
  <c r="O79" i="5"/>
  <c r="N63" i="6"/>
  <c r="N9" i="6"/>
  <c r="O47" i="7"/>
  <c r="AJ89" i="13"/>
  <c r="AP89" i="18" s="1"/>
  <c r="N89" i="8"/>
  <c r="O63" i="8"/>
  <c r="AH63" i="13"/>
  <c r="AN63" i="18" s="1"/>
  <c r="AH36" i="13"/>
  <c r="AN36" i="18" s="1"/>
  <c r="O36" i="8"/>
  <c r="AO89" i="13"/>
  <c r="AU89" i="18" s="1"/>
  <c r="O89" i="10"/>
  <c r="M89" i="10"/>
  <c r="AM86" i="13"/>
  <c r="AS86" i="18" s="1"/>
  <c r="O86" i="10"/>
  <c r="AO82" i="13"/>
  <c r="AU82" i="18" s="1"/>
  <c r="M82" i="10"/>
  <c r="N82" i="10"/>
  <c r="AK81" i="13"/>
  <c r="AQ81" i="18" s="1"/>
  <c r="M81" i="10"/>
  <c r="AO75" i="13"/>
  <c r="AU75" i="18" s="1"/>
  <c r="M75" i="10"/>
  <c r="AO44" i="13"/>
  <c r="AU44" i="18" s="1"/>
  <c r="O44" i="10"/>
  <c r="N44" i="10"/>
  <c r="AM40" i="13"/>
  <c r="AS40" i="18" s="1"/>
  <c r="O40" i="10"/>
  <c r="AO33" i="13"/>
  <c r="AU33" i="18" s="1"/>
  <c r="P33" i="10"/>
  <c r="N33" i="10"/>
  <c r="O33" i="10"/>
  <c r="AO31" i="13"/>
  <c r="AU31" i="18" s="1"/>
  <c r="O31" i="10"/>
  <c r="N31" i="10"/>
  <c r="AT96" i="13"/>
  <c r="AZ96" i="18" s="1"/>
  <c r="M96" i="9"/>
  <c r="P96" i="9"/>
  <c r="N96" i="9"/>
  <c r="AT94" i="13"/>
  <c r="AZ94" i="18" s="1"/>
  <c r="M94" i="9"/>
  <c r="O94" i="9"/>
  <c r="AQ93" i="13"/>
  <c r="AW93" i="18" s="1"/>
  <c r="N93" i="9"/>
  <c r="AY54" i="13"/>
  <c r="BE54" i="18" s="1"/>
  <c r="M54" i="11"/>
  <c r="AW47" i="13"/>
  <c r="BC47" i="18" s="1"/>
  <c r="O47" i="11"/>
  <c r="AX40" i="13"/>
  <c r="BD40" i="18" s="1"/>
  <c r="P40" i="11"/>
  <c r="AV37" i="13"/>
  <c r="BB37" i="18" s="1"/>
  <c r="N37" i="11"/>
  <c r="AX18" i="13"/>
  <c r="BD18" i="18" s="1"/>
  <c r="P18" i="11"/>
  <c r="AV13" i="13"/>
  <c r="BB13" i="18" s="1"/>
  <c r="N13" i="11"/>
  <c r="BA92" i="13"/>
  <c r="BG92" i="18" s="1"/>
  <c r="N92" i="12"/>
  <c r="BD90" i="13"/>
  <c r="BJ90" i="18" s="1"/>
  <c r="P90" i="12"/>
  <c r="AZ89" i="13"/>
  <c r="BF89" i="18" s="1"/>
  <c r="M89" i="12"/>
  <c r="BB85" i="13"/>
  <c r="BH85" i="18" s="1"/>
  <c r="O85" i="12"/>
  <c r="BC49" i="13"/>
  <c r="BI49" i="18" s="1"/>
  <c r="P49" i="12"/>
  <c r="AZ48" i="13"/>
  <c r="BF48" i="18" s="1"/>
  <c r="M48" i="12"/>
  <c r="M19" i="12"/>
  <c r="P19" i="12"/>
  <c r="BD19" i="13"/>
  <c r="BJ19" i="18" s="1"/>
  <c r="N19" i="12"/>
  <c r="BD17" i="13"/>
  <c r="BJ17" i="18" s="1"/>
  <c r="N17" i="12"/>
  <c r="P17" i="12"/>
  <c r="P72" i="14"/>
  <c r="O33" i="14"/>
  <c r="P59" i="14"/>
  <c r="O15" i="4"/>
  <c r="O88" i="6"/>
  <c r="P78" i="8"/>
  <c r="AI78" i="13"/>
  <c r="AO78" i="18" s="1"/>
  <c r="AG77" i="13"/>
  <c r="AM77" i="18" s="1"/>
  <c r="N77" i="8"/>
  <c r="AM91" i="13"/>
  <c r="AS91" i="18" s="1"/>
  <c r="O91" i="10"/>
  <c r="AL86" i="13"/>
  <c r="AR86" i="18" s="1"/>
  <c r="N86" i="10"/>
  <c r="AM84" i="13"/>
  <c r="AS84" i="18" s="1"/>
  <c r="O84" i="10"/>
  <c r="AN82" i="13"/>
  <c r="AT82" i="18" s="1"/>
  <c r="P82" i="10"/>
  <c r="AM54" i="13"/>
  <c r="AS54" i="18" s="1"/>
  <c r="O54" i="10"/>
  <c r="M50" i="10"/>
  <c r="P50" i="10"/>
  <c r="O50" i="10"/>
  <c r="AO47" i="13"/>
  <c r="AU47" i="18" s="1"/>
  <c r="O47" i="10"/>
  <c r="P55" i="9"/>
  <c r="AT55" i="13"/>
  <c r="AZ55" i="18" s="1"/>
  <c r="O55" i="9"/>
  <c r="AQ54" i="13"/>
  <c r="AW54" i="18" s="1"/>
  <c r="N54" i="9"/>
  <c r="AS52" i="13"/>
  <c r="AY52" i="18" s="1"/>
  <c r="P52" i="9"/>
  <c r="AP51" i="13"/>
  <c r="AV51" i="18" s="1"/>
  <c r="M51" i="9"/>
  <c r="AQ27" i="13"/>
  <c r="AW27" i="18" s="1"/>
  <c r="N27" i="9"/>
  <c r="AP24" i="13"/>
  <c r="AV24" i="18" s="1"/>
  <c r="M24" i="9"/>
  <c r="AR22" i="13"/>
  <c r="AX22" i="18" s="1"/>
  <c r="O22" i="9"/>
  <c r="AT17" i="13"/>
  <c r="AZ17" i="18" s="1"/>
  <c r="N17" i="9"/>
  <c r="O17" i="9"/>
  <c r="AQ16" i="13"/>
  <c r="AW16" i="18" s="1"/>
  <c r="N16" i="9"/>
  <c r="AQ13" i="13"/>
  <c r="AW13" i="18" s="1"/>
  <c r="N13" i="9"/>
  <c r="O11" i="9"/>
  <c r="AR11" i="13"/>
  <c r="AX11" i="18" s="1"/>
  <c r="O9" i="9"/>
  <c r="P9" i="9"/>
  <c r="AU4" i="13"/>
  <c r="BA4" i="18" s="1"/>
  <c r="M4" i="11"/>
  <c r="AV104" i="13"/>
  <c r="BB104" i="18" s="1"/>
  <c r="N104" i="11"/>
  <c r="M99" i="11"/>
  <c r="AW97" i="13"/>
  <c r="BC97" i="18" s="1"/>
  <c r="O97" i="11"/>
  <c r="AX95" i="13"/>
  <c r="BD95" i="18" s="1"/>
  <c r="P95" i="11"/>
  <c r="M94" i="11"/>
  <c r="AX92" i="13"/>
  <c r="BD92" i="18" s="1"/>
  <c r="P92" i="11"/>
  <c r="AX87" i="13"/>
  <c r="BD87" i="18" s="1"/>
  <c r="P87" i="11"/>
  <c r="AY85" i="13"/>
  <c r="BE85" i="18" s="1"/>
  <c r="M85" i="11"/>
  <c r="P85" i="11"/>
  <c r="N85" i="11"/>
  <c r="P82" i="11"/>
  <c r="AX82" i="13"/>
  <c r="BD82" i="18" s="1"/>
  <c r="J65" i="14"/>
  <c r="P65" i="14" s="1"/>
  <c r="O74" i="14"/>
  <c r="N80" i="14"/>
  <c r="I17" i="14"/>
  <c r="O17" i="14" s="1"/>
  <c r="O31" i="14"/>
  <c r="N66" i="4"/>
  <c r="P34" i="4"/>
  <c r="O21" i="5"/>
  <c r="O24" i="6"/>
  <c r="O101" i="7"/>
  <c r="AQ57" i="13"/>
  <c r="AW57" i="18" s="1"/>
  <c r="N57" i="9"/>
  <c r="BD100" i="13"/>
  <c r="BJ100" i="18" s="1"/>
  <c r="P100" i="12"/>
  <c r="BD95" i="13"/>
  <c r="BJ95" i="18" s="1"/>
  <c r="O95" i="12"/>
  <c r="P95" i="12"/>
  <c r="M79" i="12"/>
  <c r="BD72" i="13"/>
  <c r="BJ72" i="18" s="1"/>
  <c r="O72" i="12"/>
  <c r="P72" i="12"/>
  <c r="BB64" i="13"/>
  <c r="BH64" i="18" s="1"/>
  <c r="O64" i="12"/>
  <c r="BB60" i="13"/>
  <c r="BH60" i="18" s="1"/>
  <c r="O60" i="12"/>
  <c r="M89" i="8"/>
  <c r="P46" i="9"/>
  <c r="BD49" i="13"/>
  <c r="BJ49" i="18" s="1"/>
  <c r="O49" i="12"/>
  <c r="N49" i="12"/>
  <c r="BD40" i="13"/>
  <c r="BJ40" i="18" s="1"/>
  <c r="O40" i="12"/>
  <c r="P35" i="16"/>
  <c r="R35" i="16" s="1"/>
  <c r="N97" i="10"/>
  <c r="N94" i="10"/>
  <c r="P58" i="9"/>
  <c r="BD4" i="13"/>
  <c r="BJ4" i="18" s="1"/>
  <c r="M4" i="12"/>
  <c r="P4" i="12"/>
  <c r="N4" i="12"/>
  <c r="AZ102" i="13"/>
  <c r="BF102" i="18" s="1"/>
  <c r="M102" i="12"/>
  <c r="BA100" i="13"/>
  <c r="BG100" i="18" s="1"/>
  <c r="N100" i="12"/>
  <c r="BC98" i="13"/>
  <c r="BI98" i="18" s="1"/>
  <c r="P98" i="12"/>
  <c r="AZ97" i="13"/>
  <c r="BF97" i="18" s="1"/>
  <c r="M97" i="12"/>
  <c r="AZ95" i="13"/>
  <c r="BF95" i="18" s="1"/>
  <c r="M95" i="12"/>
  <c r="BB93" i="13"/>
  <c r="BH93" i="18" s="1"/>
  <c r="O93" i="12"/>
  <c r="BA53" i="13"/>
  <c r="BG53" i="18" s="1"/>
  <c r="N53" i="12"/>
  <c r="BD33" i="13"/>
  <c r="BJ33" i="18" s="1"/>
  <c r="O33" i="12"/>
  <c r="BB21" i="13"/>
  <c r="BH21" i="18" s="1"/>
  <c r="O21" i="12"/>
  <c r="P23" i="8"/>
  <c r="P72" i="9"/>
  <c r="AT72" i="13"/>
  <c r="AZ72" i="18" s="1"/>
  <c r="BC71" i="13"/>
  <c r="BI71" i="18" s="1"/>
  <c r="P71" i="12"/>
  <c r="BD16" i="13"/>
  <c r="BJ16" i="18" s="1"/>
  <c r="O16" i="12"/>
  <c r="K9" i="17"/>
  <c r="L102" i="17"/>
  <c r="C47" i="16"/>
  <c r="G68" i="17"/>
  <c r="H68" i="17" s="1"/>
  <c r="C69" i="19"/>
  <c r="C21" i="19"/>
  <c r="I23" i="16"/>
  <c r="K23" i="16" s="1"/>
  <c r="C23" i="18" s="1"/>
  <c r="I69" i="16"/>
  <c r="K69" i="16" s="1"/>
  <c r="C69" i="18" s="1"/>
  <c r="C81" i="19"/>
  <c r="F74" i="17"/>
  <c r="P11" i="11"/>
  <c r="P37" i="10"/>
  <c r="P27" i="9"/>
  <c r="O34" i="11"/>
  <c r="L39" i="17"/>
  <c r="L13" i="17"/>
  <c r="I7" i="16"/>
  <c r="K7" i="16" s="1"/>
  <c r="C7" i="18" s="1"/>
  <c r="F90" i="17"/>
  <c r="M90" i="17" s="1"/>
  <c r="N90" i="17" s="1"/>
  <c r="O90" i="17" s="1"/>
  <c r="N78" i="17"/>
  <c r="O78" i="17" s="1"/>
  <c r="C75" i="19"/>
  <c r="F46" i="17"/>
  <c r="M46" i="17" s="1"/>
  <c r="N46" i="17" s="1"/>
  <c r="O46" i="17" s="1"/>
  <c r="F31" i="17"/>
  <c r="M31" i="17" s="1"/>
  <c r="E9" i="14"/>
  <c r="N89" i="10"/>
  <c r="O87" i="10"/>
  <c r="N72" i="9"/>
  <c r="N33" i="9"/>
  <c r="O27" i="9"/>
  <c r="O99" i="11"/>
  <c r="O37" i="11"/>
  <c r="N16" i="11"/>
  <c r="P93" i="12"/>
  <c r="O92" i="12"/>
  <c r="K54" i="17"/>
  <c r="K38" i="17"/>
  <c r="B5" i="19"/>
  <c r="M53" i="12"/>
  <c r="G48" i="17"/>
  <c r="H48" i="17" s="1"/>
  <c r="G102" i="17"/>
  <c r="H102" i="17" s="1"/>
  <c r="E102" i="16" s="1"/>
  <c r="M102" i="16" s="1"/>
  <c r="E102" i="18" s="1"/>
  <c r="F79" i="17"/>
  <c r="M79" i="17" s="1"/>
  <c r="N79" i="17" s="1"/>
  <c r="O79" i="17" s="1"/>
  <c r="F35" i="17"/>
  <c r="M35" i="17" s="1"/>
  <c r="N35" i="17" s="1"/>
  <c r="O35" i="17" s="1"/>
  <c r="F34" i="17"/>
  <c r="M34" i="17" s="1"/>
  <c r="N34" i="17" s="1"/>
  <c r="O34" i="17" s="1"/>
  <c r="I19" i="19"/>
  <c r="N19" i="17"/>
  <c r="O19" i="17" s="1"/>
  <c r="F6" i="17"/>
  <c r="M6" i="17" s="1"/>
  <c r="K70" i="17"/>
  <c r="K21" i="17"/>
  <c r="C91" i="19"/>
  <c r="F65" i="17"/>
  <c r="M65" i="17" s="1"/>
  <c r="N65" i="17" s="1"/>
  <c r="O65" i="17" s="1"/>
  <c r="F53" i="17"/>
  <c r="M53" i="17" s="1"/>
  <c r="N53" i="17" s="1"/>
  <c r="O53" i="17" s="1"/>
  <c r="C29" i="19"/>
  <c r="E25" i="14"/>
  <c r="L25" i="14" s="1"/>
  <c r="R25" i="14" s="1"/>
  <c r="P11" i="8"/>
  <c r="P50" i="12"/>
  <c r="O47" i="12"/>
  <c r="F81" i="17"/>
  <c r="M81" i="17" s="1"/>
  <c r="F71" i="17"/>
  <c r="M71" i="17" s="1"/>
  <c r="P46" i="12"/>
  <c r="F22" i="17"/>
  <c r="M22" i="17" s="1"/>
  <c r="N22" i="17" s="1"/>
  <c r="O22" i="17" s="1"/>
  <c r="E22" i="19" s="1"/>
  <c r="O12" i="9"/>
  <c r="O61" i="10"/>
  <c r="M87" i="9"/>
  <c r="O81" i="9"/>
  <c r="O90" i="12"/>
  <c r="N72" i="12"/>
  <c r="N26" i="12"/>
  <c r="O19" i="12"/>
  <c r="B6" i="19"/>
  <c r="G9" i="17"/>
  <c r="H9" i="17" s="1"/>
  <c r="F9" i="16" s="1"/>
  <c r="G50" i="17"/>
  <c r="H50" i="17" s="1"/>
  <c r="F50" i="16" s="1"/>
  <c r="N50" i="16" s="1"/>
  <c r="F50" i="18" s="1"/>
  <c r="H94" i="16"/>
  <c r="H32" i="19"/>
  <c r="P32" i="19" s="1"/>
  <c r="E76" i="14"/>
  <c r="O59" i="12"/>
  <c r="O57" i="11"/>
  <c r="C34" i="19"/>
  <c r="M96" i="8"/>
  <c r="N45" i="9"/>
  <c r="P103" i="11"/>
  <c r="O98" i="11"/>
  <c r="L68" i="17"/>
  <c r="M14" i="11"/>
  <c r="C34" i="16"/>
  <c r="F82" i="17"/>
  <c r="F26" i="17"/>
  <c r="M26" i="17" s="1"/>
  <c r="N26" i="17" s="1"/>
  <c r="O26" i="17" s="1"/>
  <c r="R57" i="13"/>
  <c r="X57" i="18" s="1"/>
  <c r="N57" i="5"/>
  <c r="N67" i="6"/>
  <c r="W67" i="13"/>
  <c r="AC67" i="18" s="1"/>
  <c r="P59" i="6"/>
  <c r="Y59" i="13"/>
  <c r="AE59" i="18" s="1"/>
  <c r="M55" i="6"/>
  <c r="V55" i="13"/>
  <c r="AB55" i="18" s="1"/>
  <c r="O14" i="6"/>
  <c r="Z14" i="13"/>
  <c r="AF14" i="18" s="1"/>
  <c r="P14" i="6"/>
  <c r="X5" i="13"/>
  <c r="AD5" i="18" s="1"/>
  <c r="O5" i="6"/>
  <c r="P104" i="7"/>
  <c r="AD104" i="13"/>
  <c r="P88" i="7"/>
  <c r="AD88" i="13"/>
  <c r="AJ88" i="18" s="1"/>
  <c r="M78" i="7"/>
  <c r="AA78" i="13"/>
  <c r="AG78" i="18" s="1"/>
  <c r="P75" i="7"/>
  <c r="AD75" i="13"/>
  <c r="AJ75" i="18" s="1"/>
  <c r="P72" i="7"/>
  <c r="AD72" i="13"/>
  <c r="AJ72" i="18" s="1"/>
  <c r="AE62" i="13"/>
  <c r="AK62" i="18" s="1"/>
  <c r="O62" i="7"/>
  <c r="AC60" i="13"/>
  <c r="AI60" i="18" s="1"/>
  <c r="O60" i="7"/>
  <c r="AB58" i="13"/>
  <c r="AH58" i="18" s="1"/>
  <c r="N58" i="7"/>
  <c r="N55" i="7"/>
  <c r="AB55" i="13"/>
  <c r="AH55" i="18" s="1"/>
  <c r="AA46" i="13"/>
  <c r="AG46" i="18" s="1"/>
  <c r="M46" i="7"/>
  <c r="N39" i="7"/>
  <c r="AB39" i="13"/>
  <c r="AH39" i="18" s="1"/>
  <c r="P27" i="7"/>
  <c r="AD27" i="13"/>
  <c r="AJ27" i="18" s="1"/>
  <c r="P6" i="7"/>
  <c r="AE6" i="13"/>
  <c r="AK6" i="18" s="1"/>
  <c r="O6" i="7"/>
  <c r="AG20" i="13"/>
  <c r="AM20" i="18" s="1"/>
  <c r="N20" i="8"/>
  <c r="AI18" i="13"/>
  <c r="AO18" i="18" s="1"/>
  <c r="P18" i="8"/>
  <c r="AO85" i="13"/>
  <c r="AU85" i="18" s="1"/>
  <c r="O85" i="10"/>
  <c r="P85" i="10"/>
  <c r="M85" i="10"/>
  <c r="N85" i="10"/>
  <c r="O82" i="10"/>
  <c r="AM82" i="13"/>
  <c r="AS82" i="18" s="1"/>
  <c r="AO64" i="13"/>
  <c r="AU64" i="18" s="1"/>
  <c r="P64" i="10"/>
  <c r="N64" i="10"/>
  <c r="M64" i="10"/>
  <c r="AK63" i="13"/>
  <c r="AQ63" i="18" s="1"/>
  <c r="M63" i="10"/>
  <c r="AT87" i="13"/>
  <c r="AZ87" i="18" s="1"/>
  <c r="O87" i="9"/>
  <c r="P87" i="9"/>
  <c r="N87" i="9"/>
  <c r="AS82" i="13"/>
  <c r="AY82" i="18" s="1"/>
  <c r="P82" i="9"/>
  <c r="AS63" i="13"/>
  <c r="AY63" i="18" s="1"/>
  <c r="P63" i="9"/>
  <c r="AR59" i="13"/>
  <c r="AX59" i="18" s="1"/>
  <c r="O59" i="9"/>
  <c r="M96" i="11"/>
  <c r="AU96" i="13"/>
  <c r="BA96" i="18" s="1"/>
  <c r="AY74" i="13"/>
  <c r="BE74" i="18" s="1"/>
  <c r="P74" i="11"/>
  <c r="M74" i="11"/>
  <c r="N74" i="11"/>
  <c r="P68" i="11"/>
  <c r="AX68" i="13"/>
  <c r="BD68" i="18" s="1"/>
  <c r="AW66" i="13"/>
  <c r="BC66" i="18" s="1"/>
  <c r="O66" i="11"/>
  <c r="O63" i="11"/>
  <c r="P63" i="11"/>
  <c r="N55" i="11"/>
  <c r="AV55" i="13"/>
  <c r="BB55" i="18" s="1"/>
  <c r="M40" i="2"/>
  <c r="O98" i="2"/>
  <c r="P38" i="2"/>
  <c r="D85" i="13"/>
  <c r="J85" i="18" s="1"/>
  <c r="M74" i="2"/>
  <c r="C53" i="13"/>
  <c r="I53" i="18" s="1"/>
  <c r="M42" i="2"/>
  <c r="N37" i="2"/>
  <c r="O77" i="2"/>
  <c r="D21" i="13"/>
  <c r="J21" i="18" s="1"/>
  <c r="N10" i="2"/>
  <c r="O103" i="2"/>
  <c r="P37" i="2"/>
  <c r="E26" i="13"/>
  <c r="K26" i="18" s="1"/>
  <c r="O35" i="2"/>
  <c r="O102" i="2"/>
  <c r="P73" i="2"/>
  <c r="D26" i="13"/>
  <c r="J26" i="18" s="1"/>
  <c r="B9" i="13"/>
  <c r="H9" i="18" s="1"/>
  <c r="M99" i="2"/>
  <c r="N81" i="2"/>
  <c r="E79" i="13"/>
  <c r="K79" i="18" s="1"/>
  <c r="O76" i="2"/>
  <c r="D44" i="13"/>
  <c r="J44" i="18" s="1"/>
  <c r="O41" i="2"/>
  <c r="M27" i="2"/>
  <c r="P81" i="2"/>
  <c r="E5" i="13"/>
  <c r="K5" i="18" s="1"/>
  <c r="N44" i="2"/>
  <c r="N31" i="2"/>
  <c r="P41" i="2"/>
  <c r="M28" i="2"/>
  <c r="O42" i="2"/>
  <c r="P48" i="3"/>
  <c r="O48" i="3"/>
  <c r="N39" i="4"/>
  <c r="O31" i="6"/>
  <c r="M94" i="7"/>
  <c r="H13" i="13"/>
  <c r="N13" i="18" s="1"/>
  <c r="N13" i="3"/>
  <c r="P89" i="13"/>
  <c r="V89" i="18" s="1"/>
  <c r="N89" i="4"/>
  <c r="P89" i="4"/>
  <c r="M89" i="4"/>
  <c r="L89" i="13"/>
  <c r="R89" i="18" s="1"/>
  <c r="N87" i="13"/>
  <c r="T87" i="18" s="1"/>
  <c r="O87" i="4"/>
  <c r="P85" i="13"/>
  <c r="V85" i="18" s="1"/>
  <c r="P85" i="4"/>
  <c r="L85" i="13"/>
  <c r="R85" i="18" s="1"/>
  <c r="M85" i="4"/>
  <c r="N83" i="13"/>
  <c r="T83" i="18" s="1"/>
  <c r="O83" i="4"/>
  <c r="P18" i="4"/>
  <c r="O18" i="13"/>
  <c r="U18" i="18" s="1"/>
  <c r="P14" i="13"/>
  <c r="V14" i="18" s="1"/>
  <c r="N14" i="4"/>
  <c r="O14" i="4"/>
  <c r="R94" i="13"/>
  <c r="X94" i="18" s="1"/>
  <c r="N94" i="5"/>
  <c r="P92" i="5"/>
  <c r="T92" i="13"/>
  <c r="Z92" i="18" s="1"/>
  <c r="T90" i="13"/>
  <c r="Z90" i="18" s="1"/>
  <c r="P90" i="5"/>
  <c r="N88" i="5"/>
  <c r="R88" i="13"/>
  <c r="X88" i="18" s="1"/>
  <c r="P86" i="5"/>
  <c r="T86" i="13"/>
  <c r="Z86" i="18" s="1"/>
  <c r="O83" i="5"/>
  <c r="S83" i="13"/>
  <c r="Y83" i="18" s="1"/>
  <c r="P42" i="5"/>
  <c r="U42" i="13"/>
  <c r="AA42" i="18" s="1"/>
  <c r="M42" i="5"/>
  <c r="Q42" i="13"/>
  <c r="W42" i="18" s="1"/>
  <c r="S40" i="13"/>
  <c r="Y40" i="18" s="1"/>
  <c r="O40" i="5"/>
  <c r="O40" i="4"/>
  <c r="P40" i="4"/>
  <c r="P40" i="13"/>
  <c r="V40" i="18" s="1"/>
  <c r="V33" i="13"/>
  <c r="AB33" i="18" s="1"/>
  <c r="M33" i="6"/>
  <c r="M23" i="6"/>
  <c r="V23" i="13"/>
  <c r="AB23" i="18" s="1"/>
  <c r="V14" i="13"/>
  <c r="AB14" i="18" s="1"/>
  <c r="M14" i="6"/>
  <c r="AE94" i="13"/>
  <c r="AK94" i="18" s="1"/>
  <c r="N94" i="7"/>
  <c r="O94" i="7"/>
  <c r="P91" i="7"/>
  <c r="AD91" i="13"/>
  <c r="AJ91" i="18" s="1"/>
  <c r="AE78" i="13"/>
  <c r="AK78" i="18" s="1"/>
  <c r="N78" i="7"/>
  <c r="O78" i="7"/>
  <c r="M62" i="7"/>
  <c r="AD59" i="13"/>
  <c r="AJ59" i="18" s="1"/>
  <c r="P59" i="7"/>
  <c r="AD40" i="13"/>
  <c r="AJ40" i="18" s="1"/>
  <c r="P40" i="7"/>
  <c r="M30" i="7"/>
  <c r="AA30" i="13"/>
  <c r="AG30" i="18" s="1"/>
  <c r="AG17" i="13"/>
  <c r="AM17" i="18" s="1"/>
  <c r="N17" i="8"/>
  <c r="AL83" i="13"/>
  <c r="AR83" i="18" s="1"/>
  <c r="N83" i="10"/>
  <c r="M88" i="9"/>
  <c r="AT88" i="13"/>
  <c r="AZ88" i="18" s="1"/>
  <c r="P88" i="9"/>
  <c r="O88" i="9"/>
  <c r="N68" i="9"/>
  <c r="AQ68" i="13"/>
  <c r="AW68" i="18" s="1"/>
  <c r="N39" i="9"/>
  <c r="AQ39" i="13"/>
  <c r="AW39" i="18" s="1"/>
  <c r="AR32" i="13"/>
  <c r="AX32" i="18" s="1"/>
  <c r="O32" i="9"/>
  <c r="AY96" i="13"/>
  <c r="BE96" i="18" s="1"/>
  <c r="P96" i="11"/>
  <c r="N96" i="11"/>
  <c r="O94" i="11"/>
  <c r="AW94" i="13"/>
  <c r="BC94" i="18" s="1"/>
  <c r="AW91" i="13"/>
  <c r="BC91" i="18" s="1"/>
  <c r="O91" i="11"/>
  <c r="P75" i="11"/>
  <c r="AX75" i="13"/>
  <c r="BD75" i="18" s="1"/>
  <c r="P64" i="11"/>
  <c r="AX64" i="13"/>
  <c r="BD64" i="18" s="1"/>
  <c r="N62" i="11"/>
  <c r="AV62" i="13"/>
  <c r="BB62" i="18" s="1"/>
  <c r="N54" i="11"/>
  <c r="AV54" i="13"/>
  <c r="BB54" i="18" s="1"/>
  <c r="O99" i="2"/>
  <c r="O38" i="2"/>
  <c r="P104" i="2"/>
  <c r="N76" i="2"/>
  <c r="O104" i="2"/>
  <c r="M10" i="2"/>
  <c r="E78" i="13"/>
  <c r="K78" i="18" s="1"/>
  <c r="P40" i="2"/>
  <c r="N18" i="2"/>
  <c r="E86" i="13"/>
  <c r="K86" i="18" s="1"/>
  <c r="M37" i="2"/>
  <c r="M104" i="2"/>
  <c r="M76" i="2"/>
  <c r="M41" i="2"/>
  <c r="M102" i="2"/>
  <c r="N41" i="2"/>
  <c r="O36" i="2"/>
  <c r="B6" i="13"/>
  <c r="H6" i="18" s="1"/>
  <c r="P12" i="2"/>
  <c r="O58" i="2"/>
  <c r="P10" i="2"/>
  <c r="P90" i="2"/>
  <c r="N36" i="2"/>
  <c r="F10" i="13"/>
  <c r="L10" i="18" s="1"/>
  <c r="F90" i="13"/>
  <c r="L90" i="18" s="1"/>
  <c r="O43" i="2"/>
  <c r="P13" i="2"/>
  <c r="N79" i="2"/>
  <c r="F104" i="13"/>
  <c r="L104" i="18" s="1"/>
  <c r="L40" i="13"/>
  <c r="R40" i="18" s="1"/>
  <c r="Y27" i="13"/>
  <c r="AE27" i="18" s="1"/>
  <c r="O40" i="6"/>
  <c r="N5" i="7"/>
  <c r="K103" i="13"/>
  <c r="Q103" i="18" s="1"/>
  <c r="O103" i="3"/>
  <c r="M103" i="3"/>
  <c r="K36" i="13"/>
  <c r="Q36" i="18" s="1"/>
  <c r="O36" i="3"/>
  <c r="P36" i="3"/>
  <c r="M36" i="3"/>
  <c r="O32" i="3"/>
  <c r="I32" i="13"/>
  <c r="O32" i="18" s="1"/>
  <c r="P29" i="13"/>
  <c r="V29" i="18" s="1"/>
  <c r="N29" i="4"/>
  <c r="O29" i="4"/>
  <c r="M29" i="4"/>
  <c r="P25" i="4"/>
  <c r="O25" i="13"/>
  <c r="U25" i="18" s="1"/>
  <c r="N55" i="5"/>
  <c r="R55" i="13"/>
  <c r="X55" i="18" s="1"/>
  <c r="U46" i="13"/>
  <c r="AA46" i="18" s="1"/>
  <c r="P46" i="5"/>
  <c r="M46" i="5"/>
  <c r="Q46" i="13"/>
  <c r="W46" i="18" s="1"/>
  <c r="T44" i="13"/>
  <c r="Z44" i="18" s="1"/>
  <c r="P44" i="5"/>
  <c r="AM61" i="13"/>
  <c r="AS61" i="18" s="1"/>
  <c r="P58" i="5"/>
  <c r="U58" i="13"/>
  <c r="AA58" i="18" s="1"/>
  <c r="N58" i="5"/>
  <c r="O58" i="5"/>
  <c r="M58" i="5"/>
  <c r="Q58" i="13"/>
  <c r="W58" i="18" s="1"/>
  <c r="X69" i="13"/>
  <c r="AD69" i="18" s="1"/>
  <c r="O69" i="6"/>
  <c r="Y62" i="13"/>
  <c r="AE62" i="18" s="1"/>
  <c r="P62" i="6"/>
  <c r="Z55" i="13"/>
  <c r="AF55" i="18" s="1"/>
  <c r="P55" i="6"/>
  <c r="O55" i="6"/>
  <c r="P42" i="6"/>
  <c r="Z42" i="13"/>
  <c r="AF42" i="18" s="1"/>
  <c r="N42" i="6"/>
  <c r="M42" i="6"/>
  <c r="V42" i="13"/>
  <c r="AB42" i="18" s="1"/>
  <c r="Z33" i="13"/>
  <c r="AF33" i="18" s="1"/>
  <c r="P33" i="6"/>
  <c r="O33" i="6"/>
  <c r="P30" i="6"/>
  <c r="Y30" i="13"/>
  <c r="AE30" i="18" s="1"/>
  <c r="Z23" i="13"/>
  <c r="AF23" i="18" s="1"/>
  <c r="O23" i="6"/>
  <c r="AD4" i="13"/>
  <c r="AJ4" i="18" s="1"/>
  <c r="P4" i="7"/>
  <c r="AB103" i="13"/>
  <c r="AH103" i="18" s="1"/>
  <c r="N103" i="7"/>
  <c r="AB90" i="13"/>
  <c r="AH90" i="18" s="1"/>
  <c r="N90" i="7"/>
  <c r="AC89" i="13"/>
  <c r="AI89" i="18" s="1"/>
  <c r="O89" i="7"/>
  <c r="N87" i="7"/>
  <c r="AB87" i="13"/>
  <c r="AH87" i="18" s="1"/>
  <c r="N77" i="7"/>
  <c r="AB77" i="13"/>
  <c r="AH77" i="18" s="1"/>
  <c r="N71" i="7"/>
  <c r="AB71" i="13"/>
  <c r="AH71" i="18" s="1"/>
  <c r="O57" i="7"/>
  <c r="AC57" i="13"/>
  <c r="AI57" i="18" s="1"/>
  <c r="AE46" i="13"/>
  <c r="AK46" i="18" s="1"/>
  <c r="O46" i="7"/>
  <c r="N46" i="7"/>
  <c r="P46" i="7"/>
  <c r="N45" i="7"/>
  <c r="AB45" i="13"/>
  <c r="AH45" i="18" s="1"/>
  <c r="P43" i="7"/>
  <c r="AD43" i="13"/>
  <c r="AJ43" i="18" s="1"/>
  <c r="AE30" i="13"/>
  <c r="AK30" i="18" s="1"/>
  <c r="O30" i="7"/>
  <c r="AB25" i="13"/>
  <c r="AH25" i="18" s="1"/>
  <c r="N25" i="7"/>
  <c r="AA6" i="13"/>
  <c r="AG6" i="18" s="1"/>
  <c r="M6" i="7"/>
  <c r="AI19" i="13"/>
  <c r="AO19" i="18" s="1"/>
  <c r="P19" i="8"/>
  <c r="N84" i="10"/>
  <c r="AL84" i="13"/>
  <c r="AR84" i="18" s="1"/>
  <c r="AM81" i="13"/>
  <c r="AS81" i="18" s="1"/>
  <c r="O81" i="10"/>
  <c r="AO63" i="13"/>
  <c r="AU63" i="18" s="1"/>
  <c r="P63" i="10"/>
  <c r="O63" i="10"/>
  <c r="N63" i="10"/>
  <c r="AL62" i="13"/>
  <c r="AR62" i="18" s="1"/>
  <c r="N62" i="10"/>
  <c r="AS83" i="13"/>
  <c r="AY83" i="18" s="1"/>
  <c r="P83" i="9"/>
  <c r="M81" i="9"/>
  <c r="AP81" i="13"/>
  <c r="AV81" i="18" s="1"/>
  <c r="AS64" i="13"/>
  <c r="AY64" i="18" s="1"/>
  <c r="P64" i="9"/>
  <c r="AR58" i="13"/>
  <c r="AX58" i="18" s="1"/>
  <c r="O58" i="9"/>
  <c r="AT41" i="13"/>
  <c r="AZ41" i="18" s="1"/>
  <c r="N41" i="9"/>
  <c r="P41" i="9"/>
  <c r="M41" i="9"/>
  <c r="AX93" i="13"/>
  <c r="BD93" i="18" s="1"/>
  <c r="P93" i="11"/>
  <c r="AY89" i="13"/>
  <c r="BE89" i="18" s="1"/>
  <c r="P89" i="11"/>
  <c r="O89" i="11"/>
  <c r="M89" i="11"/>
  <c r="N89" i="11"/>
  <c r="AY88" i="13"/>
  <c r="BE88" i="18" s="1"/>
  <c r="P88" i="11"/>
  <c r="O88" i="11"/>
  <c r="AW86" i="13"/>
  <c r="BC86" i="18" s="1"/>
  <c r="O86" i="11"/>
  <c r="P73" i="11"/>
  <c r="AX73" i="13"/>
  <c r="BD73" i="18" s="1"/>
  <c r="O65" i="11"/>
  <c r="AW65" i="13"/>
  <c r="BC65" i="18" s="1"/>
  <c r="AU63" i="13"/>
  <c r="BA63" i="18" s="1"/>
  <c r="M63" i="11"/>
  <c r="N61" i="11"/>
  <c r="AV61" i="13"/>
  <c r="BB61" i="18" s="1"/>
  <c r="O90" i="2"/>
  <c r="P99" i="2"/>
  <c r="N99" i="2"/>
  <c r="P77" i="2"/>
  <c r="N102" i="2"/>
  <c r="O60" i="2"/>
  <c r="N70" i="2"/>
  <c r="N38" i="2"/>
  <c r="N14" i="2"/>
  <c r="P102" i="2"/>
  <c r="M81" i="2"/>
  <c r="N70" i="6"/>
  <c r="AA62" i="13"/>
  <c r="AG62" i="18" s="1"/>
  <c r="AD20" i="13"/>
  <c r="AJ20" i="18" s="1"/>
  <c r="K79" i="13"/>
  <c r="Q79" i="18" s="1"/>
  <c r="O79" i="3"/>
  <c r="K63" i="13"/>
  <c r="Q63" i="18" s="1"/>
  <c r="O63" i="3"/>
  <c r="M63" i="3"/>
  <c r="M52" i="3"/>
  <c r="P82" i="4"/>
  <c r="P82" i="13"/>
  <c r="V82" i="18" s="1"/>
  <c r="N82" i="4"/>
  <c r="O64" i="4"/>
  <c r="P64" i="13"/>
  <c r="V64" i="18" s="1"/>
  <c r="P64" i="4"/>
  <c r="M63" i="13"/>
  <c r="S63" i="18" s="1"/>
  <c r="N63" i="4"/>
  <c r="P43" i="13"/>
  <c r="V43" i="18" s="1"/>
  <c r="O43" i="4"/>
  <c r="N43" i="4"/>
  <c r="M42" i="13"/>
  <c r="S42" i="18" s="1"/>
  <c r="N42" i="4"/>
  <c r="N41" i="13"/>
  <c r="T41" i="18" s="1"/>
  <c r="O41" i="4"/>
  <c r="R82" i="13"/>
  <c r="X82" i="18" s="1"/>
  <c r="N82" i="5"/>
  <c r="T80" i="13"/>
  <c r="Z80" i="18" s="1"/>
  <c r="P80" i="5"/>
  <c r="U69" i="13"/>
  <c r="AA69" i="18" s="1"/>
  <c r="N69" i="5"/>
  <c r="M69" i="5"/>
  <c r="Q69" i="13"/>
  <c r="W69" i="18" s="1"/>
  <c r="U60" i="13"/>
  <c r="AA60" i="18" s="1"/>
  <c r="N60" i="5"/>
  <c r="U39" i="13"/>
  <c r="AA39" i="18" s="1"/>
  <c r="P39" i="5"/>
  <c r="O39" i="5"/>
  <c r="M39" i="5"/>
  <c r="Q39" i="13"/>
  <c r="W39" i="18" s="1"/>
  <c r="U35" i="13"/>
  <c r="AA35" i="18" s="1"/>
  <c r="P35" i="5"/>
  <c r="N35" i="5"/>
  <c r="O35" i="5"/>
  <c r="M35" i="5"/>
  <c r="Q35" i="13"/>
  <c r="W35" i="18" s="1"/>
  <c r="R21" i="13"/>
  <c r="X21" i="18" s="1"/>
  <c r="N21" i="5"/>
  <c r="U15" i="13"/>
  <c r="AA15" i="18" s="1"/>
  <c r="N15" i="5"/>
  <c r="P15" i="5"/>
  <c r="M15" i="5"/>
  <c r="Q15" i="13"/>
  <c r="W15" i="18" s="1"/>
  <c r="N11" i="5"/>
  <c r="R11" i="13"/>
  <c r="X11" i="18" s="1"/>
  <c r="W100" i="13"/>
  <c r="AC100" i="18" s="1"/>
  <c r="N100" i="6"/>
  <c r="Z94" i="13"/>
  <c r="AF94" i="18" s="1"/>
  <c r="P94" i="6"/>
  <c r="O94" i="6"/>
  <c r="M94" i="6"/>
  <c r="Z91" i="13"/>
  <c r="AF91" i="18" s="1"/>
  <c r="N91" i="6"/>
  <c r="P91" i="6"/>
  <c r="X90" i="13"/>
  <c r="AD90" i="18" s="1"/>
  <c r="O90" i="6"/>
  <c r="P89" i="6"/>
  <c r="Y89" i="13"/>
  <c r="AE89" i="18" s="1"/>
  <c r="V88" i="13"/>
  <c r="AB88" i="18" s="1"/>
  <c r="M88" i="6"/>
  <c r="AP87" i="13"/>
  <c r="AV87" i="18" s="1"/>
  <c r="AX90" i="13"/>
  <c r="BD90" i="18" s="1"/>
  <c r="O18" i="14"/>
  <c r="P39" i="14"/>
  <c r="P91" i="4"/>
  <c r="P66" i="13"/>
  <c r="V66" i="18" s="1"/>
  <c r="P66" i="4"/>
  <c r="M53" i="4"/>
  <c r="P34" i="13"/>
  <c r="V34" i="18" s="1"/>
  <c r="N78" i="5"/>
  <c r="U78" i="13"/>
  <c r="AA78" i="18" s="1"/>
  <c r="U74" i="13"/>
  <c r="AA74" i="18" s="1"/>
  <c r="O74" i="5"/>
  <c r="N74" i="5"/>
  <c r="N32" i="5"/>
  <c r="Z21" i="13"/>
  <c r="AF21" i="18" s="1"/>
  <c r="P21" i="6"/>
  <c r="AB11" i="13"/>
  <c r="AH11" i="18" s="1"/>
  <c r="N11" i="7"/>
  <c r="P23" i="14"/>
  <c r="P75" i="14"/>
  <c r="O23" i="14"/>
  <c r="P102" i="13"/>
  <c r="V102" i="18" s="1"/>
  <c r="N102" i="4"/>
  <c r="M61" i="4"/>
  <c r="O66" i="5"/>
  <c r="U66" i="13"/>
  <c r="AA66" i="18" s="1"/>
  <c r="N42" i="5"/>
  <c r="N39" i="5"/>
  <c r="M32" i="5"/>
  <c r="Z89" i="13"/>
  <c r="AF89" i="18" s="1"/>
  <c r="N89" i="6"/>
  <c r="O89" i="6"/>
  <c r="M89" i="6"/>
  <c r="Z30" i="13"/>
  <c r="AF30" i="18" s="1"/>
  <c r="O30" i="6"/>
  <c r="Z27" i="13"/>
  <c r="AF27" i="18" s="1"/>
  <c r="N27" i="6"/>
  <c r="M27" i="6"/>
  <c r="AE20" i="13"/>
  <c r="AK20" i="18" s="1"/>
  <c r="N20" i="7"/>
  <c r="AO80" i="13"/>
  <c r="AU80" i="18" s="1"/>
  <c r="M80" i="10"/>
  <c r="N80" i="10"/>
  <c r="O80" i="10"/>
  <c r="P80" i="10"/>
  <c r="AL60" i="13"/>
  <c r="AR60" i="18" s="1"/>
  <c r="N60" i="10"/>
  <c r="AO58" i="13"/>
  <c r="AU58" i="18" s="1"/>
  <c r="N58" i="10"/>
  <c r="O58" i="10"/>
  <c r="M58" i="10"/>
  <c r="P58" i="10"/>
  <c r="N55" i="10"/>
  <c r="AL55" i="13"/>
  <c r="AR55" i="18" s="1"/>
  <c r="AO49" i="13"/>
  <c r="AU49" i="18" s="1"/>
  <c r="N49" i="10"/>
  <c r="P49" i="10"/>
  <c r="M49" i="10"/>
  <c r="O48" i="10"/>
  <c r="AM48" i="13"/>
  <c r="AS48" i="18" s="1"/>
  <c r="M46" i="10"/>
  <c r="AK46" i="13"/>
  <c r="AQ46" i="18" s="1"/>
  <c r="N45" i="10"/>
  <c r="AL45" i="13"/>
  <c r="AR45" i="18" s="1"/>
  <c r="P32" i="10"/>
  <c r="AN32" i="13"/>
  <c r="AT32" i="18" s="1"/>
  <c r="P31" i="10"/>
  <c r="AN31" i="13"/>
  <c r="AT31" i="18" s="1"/>
  <c r="N30" i="10"/>
  <c r="AL30" i="13"/>
  <c r="AR30" i="18" s="1"/>
  <c r="N16" i="10"/>
  <c r="AL16" i="13"/>
  <c r="AR16" i="18" s="1"/>
  <c r="M15" i="10"/>
  <c r="AK15" i="13"/>
  <c r="AQ15" i="18" s="1"/>
  <c r="AO12" i="13"/>
  <c r="AU12" i="18" s="1"/>
  <c r="O12" i="10"/>
  <c r="P12" i="10"/>
  <c r="M12" i="10"/>
  <c r="AN10" i="13"/>
  <c r="AT10" i="18" s="1"/>
  <c r="P10" i="10"/>
  <c r="AQ31" i="13"/>
  <c r="AW31" i="18" s="1"/>
  <c r="N31" i="9"/>
  <c r="O30" i="9"/>
  <c r="AR30" i="13"/>
  <c r="AX30" i="18" s="1"/>
  <c r="P84" i="2"/>
  <c r="P92" i="2"/>
  <c r="O23" i="2"/>
  <c r="M64" i="2"/>
  <c r="P98" i="2"/>
  <c r="O20" i="14"/>
  <c r="O39" i="14"/>
  <c r="M77" i="4"/>
  <c r="M50" i="4"/>
  <c r="U96" i="13"/>
  <c r="AA96" i="18" s="1"/>
  <c r="N96" i="5"/>
  <c r="M75" i="5"/>
  <c r="P78" i="6"/>
  <c r="O78" i="6"/>
  <c r="Z78" i="13"/>
  <c r="AF78" i="18" s="1"/>
  <c r="P75" i="6"/>
  <c r="Y75" i="13"/>
  <c r="AE75" i="18" s="1"/>
  <c r="O74" i="6"/>
  <c r="X74" i="13"/>
  <c r="AD74" i="18" s="1"/>
  <c r="M72" i="6"/>
  <c r="Z67" i="13"/>
  <c r="AF67" i="18" s="1"/>
  <c r="P67" i="6"/>
  <c r="M61" i="6"/>
  <c r="Z44" i="13"/>
  <c r="AF44" i="18" s="1"/>
  <c r="O44" i="6"/>
  <c r="AE99" i="13"/>
  <c r="AK99" i="18" s="1"/>
  <c r="P99" i="7"/>
  <c r="O99" i="7"/>
  <c r="AE96" i="13"/>
  <c r="AK96" i="18" s="1"/>
  <c r="P96" i="7"/>
  <c r="N96" i="7"/>
  <c r="P94" i="7"/>
  <c r="AD94" i="13"/>
  <c r="AJ94" i="18" s="1"/>
  <c r="AE83" i="13"/>
  <c r="AK83" i="18" s="1"/>
  <c r="O83" i="7"/>
  <c r="M83" i="7"/>
  <c r="AE80" i="13"/>
  <c r="AK80" i="18" s="1"/>
  <c r="P80" i="7"/>
  <c r="N80" i="7"/>
  <c r="P78" i="7"/>
  <c r="AD78" i="13"/>
  <c r="AJ78" i="18" s="1"/>
  <c r="AE67" i="13"/>
  <c r="AK67" i="18" s="1"/>
  <c r="O67" i="7"/>
  <c r="M67" i="7"/>
  <c r="AE64" i="13"/>
  <c r="AK64" i="18" s="1"/>
  <c r="N64" i="7"/>
  <c r="P62" i="7"/>
  <c r="AE51" i="13"/>
  <c r="AK51" i="18" s="1"/>
  <c r="P51" i="7"/>
  <c r="AE48" i="13"/>
  <c r="AK48" i="18" s="1"/>
  <c r="O48" i="7"/>
  <c r="AE45" i="13"/>
  <c r="AK45" i="18" s="1"/>
  <c r="O45" i="7"/>
  <c r="N44" i="7"/>
  <c r="AB44" i="13"/>
  <c r="AH44" i="18" s="1"/>
  <c r="AE35" i="13"/>
  <c r="AK35" i="18" s="1"/>
  <c r="P35" i="7"/>
  <c r="M35" i="7"/>
  <c r="AA35" i="13"/>
  <c r="AG35" i="18" s="1"/>
  <c r="AE32" i="13"/>
  <c r="AK32" i="18" s="1"/>
  <c r="P32" i="7"/>
  <c r="P30" i="7"/>
  <c r="O7" i="7"/>
  <c r="AC7" i="13"/>
  <c r="AI7" i="18" s="1"/>
  <c r="P40" i="14"/>
  <c r="O49" i="14"/>
  <c r="O47" i="14"/>
  <c r="N11" i="3"/>
  <c r="N77" i="4"/>
  <c r="N66" i="5"/>
  <c r="M16" i="5"/>
  <c r="AE53" i="13"/>
  <c r="AK53" i="18" s="1"/>
  <c r="O53" i="7"/>
  <c r="M18" i="7"/>
  <c r="AA18" i="13"/>
  <c r="AG18" i="18" s="1"/>
  <c r="J12" i="16"/>
  <c r="O40" i="14"/>
  <c r="O52" i="14"/>
  <c r="M6" i="3"/>
  <c r="M59" i="4"/>
  <c r="M101" i="5"/>
  <c r="P96" i="5"/>
  <c r="N85" i="7"/>
  <c r="AE70" i="13"/>
  <c r="AK70" i="18" s="1"/>
  <c r="N70" i="7"/>
  <c r="P64" i="7"/>
  <c r="M54" i="7"/>
  <c r="AE13" i="13"/>
  <c r="AK13" i="18" s="1"/>
  <c r="O13" i="7"/>
  <c r="J82" i="16"/>
  <c r="B82" i="18" s="1"/>
  <c r="O22" i="14"/>
  <c r="O78" i="14"/>
  <c r="O36" i="14"/>
  <c r="P47" i="14"/>
  <c r="O103" i="14"/>
  <c r="P99" i="3"/>
  <c r="O91" i="3"/>
  <c r="P82" i="3"/>
  <c r="N47" i="3"/>
  <c r="P95" i="4"/>
  <c r="O88" i="4"/>
  <c r="O85" i="4"/>
  <c r="N81" i="4"/>
  <c r="O79" i="4"/>
  <c r="N73" i="4"/>
  <c r="O71" i="4"/>
  <c r="P77" i="5"/>
  <c r="P75" i="5"/>
  <c r="P68" i="5"/>
  <c r="N65" i="5"/>
  <c r="N62" i="5"/>
  <c r="P32" i="5"/>
  <c r="N25" i="5"/>
  <c r="N22" i="5"/>
  <c r="N20" i="5"/>
  <c r="N12" i="5"/>
  <c r="O10" i="5"/>
  <c r="P104" i="6"/>
  <c r="P102" i="6"/>
  <c r="M69" i="6"/>
  <c r="O66" i="6"/>
  <c r="M41" i="6"/>
  <c r="O35" i="6"/>
  <c r="O27" i="6"/>
  <c r="O104" i="7"/>
  <c r="O80" i="7"/>
  <c r="O56" i="7"/>
  <c r="O32" i="7"/>
  <c r="P25" i="7"/>
  <c r="M5" i="7"/>
  <c r="O69" i="8"/>
  <c r="AH85" i="13"/>
  <c r="AN85" i="18" s="1"/>
  <c r="AI81" i="13"/>
  <c r="AO81" i="18" s="1"/>
  <c r="O86" i="8"/>
  <c r="O79" i="8"/>
  <c r="AF89" i="13"/>
  <c r="AL89" i="18" s="1"/>
  <c r="AH91" i="13"/>
  <c r="AN91" i="18" s="1"/>
  <c r="AJ53" i="13"/>
  <c r="AP53" i="18" s="1"/>
  <c r="O53" i="8"/>
  <c r="M53" i="8"/>
  <c r="AJ50" i="13"/>
  <c r="AP50" i="18" s="1"/>
  <c r="O50" i="8"/>
  <c r="AF50" i="13"/>
  <c r="AL50" i="18" s="1"/>
  <c r="M50" i="8"/>
  <c r="AJ29" i="13"/>
  <c r="AP29" i="18" s="1"/>
  <c r="P29" i="8"/>
  <c r="M29" i="8"/>
  <c r="AO90" i="13"/>
  <c r="AU90" i="18" s="1"/>
  <c r="P90" i="10"/>
  <c r="M90" i="10"/>
  <c r="O88" i="10"/>
  <c r="AM88" i="13"/>
  <c r="AS88" i="18" s="1"/>
  <c r="AT97" i="13"/>
  <c r="AZ97" i="18" s="1"/>
  <c r="P97" i="9"/>
  <c r="N97" i="9"/>
  <c r="O97" i="9"/>
  <c r="AP97" i="13"/>
  <c r="AV97" i="18" s="1"/>
  <c r="M97" i="9"/>
  <c r="P92" i="9"/>
  <c r="AS92" i="13"/>
  <c r="AY92" i="18" s="1"/>
  <c r="N90" i="9"/>
  <c r="AQ90" i="13"/>
  <c r="AW90" i="18" s="1"/>
  <c r="AJ95" i="13"/>
  <c r="AP95" i="18" s="1"/>
  <c r="O95" i="8"/>
  <c r="N95" i="8"/>
  <c r="M95" i="8"/>
  <c r="AJ7" i="13"/>
  <c r="AP7" i="18" s="1"/>
  <c r="P7" i="8"/>
  <c r="AO101" i="13"/>
  <c r="AU101" i="18" s="1"/>
  <c r="O101" i="10"/>
  <c r="N101" i="10"/>
  <c r="P96" i="10"/>
  <c r="AN96" i="13"/>
  <c r="AT96" i="18" s="1"/>
  <c r="AN95" i="13"/>
  <c r="AT95" i="18" s="1"/>
  <c r="P95" i="10"/>
  <c r="AO77" i="13"/>
  <c r="AU77" i="18" s="1"/>
  <c r="P77" i="10"/>
  <c r="M77" i="10"/>
  <c r="AM73" i="13"/>
  <c r="AS73" i="18" s="1"/>
  <c r="O73" i="10"/>
  <c r="O72" i="10"/>
  <c r="AM72" i="13"/>
  <c r="AS72" i="18" s="1"/>
  <c r="AO9" i="13"/>
  <c r="AU9" i="18" s="1"/>
  <c r="O9" i="10"/>
  <c r="AK9" i="13"/>
  <c r="AQ9" i="18" s="1"/>
  <c r="M9" i="10"/>
  <c r="AM7" i="13"/>
  <c r="AS7" i="18" s="1"/>
  <c r="O7" i="10"/>
  <c r="AR100" i="13"/>
  <c r="AX100" i="18" s="1"/>
  <c r="O100" i="9"/>
  <c r="AR99" i="13"/>
  <c r="AX99" i="18" s="1"/>
  <c r="O99" i="9"/>
  <c r="P98" i="9"/>
  <c r="AS98" i="13"/>
  <c r="AY98" i="18" s="1"/>
  <c r="AT29" i="13"/>
  <c r="AZ29" i="18" s="1"/>
  <c r="N29" i="9"/>
  <c r="M29" i="9"/>
  <c r="BD44" i="13"/>
  <c r="BJ44" i="18" s="1"/>
  <c r="O44" i="12"/>
  <c r="P44" i="12"/>
  <c r="N44" i="12"/>
  <c r="M44" i="12"/>
  <c r="AZ44" i="13"/>
  <c r="BF44" i="18" s="1"/>
  <c r="BD42" i="13"/>
  <c r="BJ42" i="18" s="1"/>
  <c r="P42" i="12"/>
  <c r="M42" i="12"/>
  <c r="BD41" i="13"/>
  <c r="BJ41" i="18" s="1"/>
  <c r="O41" i="12"/>
  <c r="P41" i="12"/>
  <c r="M41" i="12"/>
  <c r="AZ41" i="13"/>
  <c r="BF41" i="18" s="1"/>
  <c r="BA40" i="13"/>
  <c r="BG40" i="18" s="1"/>
  <c r="N40" i="12"/>
  <c r="O31" i="12"/>
  <c r="BB31" i="13"/>
  <c r="BH31" i="18" s="1"/>
  <c r="BB30" i="13"/>
  <c r="BH30" i="18" s="1"/>
  <c r="O30" i="12"/>
  <c r="AU22" i="13"/>
  <c r="BA22" i="18" s="1"/>
  <c r="M22" i="11"/>
  <c r="P95" i="8"/>
  <c r="AT95" i="13"/>
  <c r="AZ95" i="18" s="1"/>
  <c r="P95" i="9"/>
  <c r="AT79" i="13"/>
  <c r="AZ79" i="18" s="1"/>
  <c r="N79" i="9"/>
  <c r="AT53" i="13"/>
  <c r="AZ53" i="18" s="1"/>
  <c r="O53" i="9"/>
  <c r="M33" i="9"/>
  <c r="O74" i="11"/>
  <c r="AY35" i="13"/>
  <c r="BE35" i="18" s="1"/>
  <c r="O35" i="11"/>
  <c r="M35" i="11"/>
  <c r="P87" i="12"/>
  <c r="BD87" i="13"/>
  <c r="BJ87" i="18" s="1"/>
  <c r="O87" i="12"/>
  <c r="AZ87" i="13"/>
  <c r="BF87" i="18" s="1"/>
  <c r="M87" i="12"/>
  <c r="BD70" i="13"/>
  <c r="BJ70" i="18" s="1"/>
  <c r="O70" i="12"/>
  <c r="M70" i="12"/>
  <c r="BD48" i="13"/>
  <c r="BJ48" i="18" s="1"/>
  <c r="N48" i="12"/>
  <c r="B14" i="19"/>
  <c r="M17" i="12"/>
  <c r="AZ17" i="13"/>
  <c r="BF17" i="18" s="1"/>
  <c r="B18" i="19"/>
  <c r="B22" i="19"/>
  <c r="B26" i="19"/>
  <c r="B30" i="19"/>
  <c r="B34" i="19"/>
  <c r="B54" i="19"/>
  <c r="AZ57" i="13"/>
  <c r="BF57" i="18" s="1"/>
  <c r="M57" i="12"/>
  <c r="B58" i="19"/>
  <c r="B67" i="19"/>
  <c r="B71" i="19"/>
  <c r="B75" i="19"/>
  <c r="B79" i="19"/>
  <c r="B83" i="19"/>
  <c r="B87" i="19"/>
  <c r="B91" i="19"/>
  <c r="B95" i="19"/>
  <c r="I55" i="19"/>
  <c r="I55" i="16"/>
  <c r="K55" i="16" s="1"/>
  <c r="C55" i="18" s="1"/>
  <c r="H55" i="14"/>
  <c r="J55" i="14" s="1"/>
  <c r="I53" i="16"/>
  <c r="J53" i="16" s="1"/>
  <c r="B53" i="18" s="1"/>
  <c r="H53" i="14"/>
  <c r="N53" i="14" s="1"/>
  <c r="N46" i="9"/>
  <c r="C46" i="19"/>
  <c r="C46" i="16"/>
  <c r="I45" i="16"/>
  <c r="J45" i="16" s="1"/>
  <c r="B45" i="18" s="1"/>
  <c r="H45" i="14"/>
  <c r="N45" i="14" s="1"/>
  <c r="C45" i="16"/>
  <c r="C13" i="16"/>
  <c r="C13" i="19"/>
  <c r="M13" i="17"/>
  <c r="G13" i="17"/>
  <c r="H13" i="17" s="1"/>
  <c r="F13" i="16" s="1"/>
  <c r="H12" i="14"/>
  <c r="I12" i="14" s="1"/>
  <c r="C12" i="16"/>
  <c r="K12" i="16" s="1"/>
  <c r="I11" i="19"/>
  <c r="I11" i="16"/>
  <c r="J11" i="16" s="1"/>
  <c r="B11" i="18" s="1"/>
  <c r="H11" i="14"/>
  <c r="J11" i="14" s="1"/>
  <c r="C11" i="16"/>
  <c r="H10" i="14"/>
  <c r="I10" i="16"/>
  <c r="J10" i="16" s="1"/>
  <c r="C10" i="16"/>
  <c r="F10" i="17"/>
  <c r="M10" i="17" s="1"/>
  <c r="N10" i="17" s="1"/>
  <c r="O10" i="17" s="1"/>
  <c r="L10" i="17"/>
  <c r="I9" i="16"/>
  <c r="K9" i="16" s="1"/>
  <c r="C9" i="18" s="1"/>
  <c r="H9" i="14"/>
  <c r="L9" i="14" s="1"/>
  <c r="I5" i="16"/>
  <c r="J5" i="16" s="1"/>
  <c r="B5" i="18" s="1"/>
  <c r="H5" i="14"/>
  <c r="I5" i="14" s="1"/>
  <c r="C5" i="19"/>
  <c r="P89" i="8"/>
  <c r="AT9" i="13"/>
  <c r="AZ9" i="18" s="1"/>
  <c r="N9" i="9"/>
  <c r="M9" i="9"/>
  <c r="P102" i="11"/>
  <c r="AY52" i="13"/>
  <c r="BE52" i="18" s="1"/>
  <c r="O52" i="11"/>
  <c r="N52" i="11"/>
  <c r="AY19" i="13"/>
  <c r="BE19" i="18" s="1"/>
  <c r="P19" i="11"/>
  <c r="O19" i="11"/>
  <c r="N19" i="11"/>
  <c r="BD58" i="13"/>
  <c r="BJ58" i="18" s="1"/>
  <c r="O58" i="12"/>
  <c r="BD28" i="13"/>
  <c r="BJ28" i="18" s="1"/>
  <c r="N28" i="12"/>
  <c r="O28" i="12"/>
  <c r="BA20" i="13"/>
  <c r="BG20" i="18" s="1"/>
  <c r="N20" i="12"/>
  <c r="BB17" i="13"/>
  <c r="BH17" i="18" s="1"/>
  <c r="O17" i="12"/>
  <c r="I61" i="16"/>
  <c r="J61" i="16" s="1"/>
  <c r="B61" i="18" s="1"/>
  <c r="I61" i="19"/>
  <c r="H61" i="14"/>
  <c r="N61" i="14" s="1"/>
  <c r="I59" i="19"/>
  <c r="I59" i="16"/>
  <c r="J59" i="16" s="1"/>
  <c r="B59" i="18" s="1"/>
  <c r="C59" i="16"/>
  <c r="H58" i="14"/>
  <c r="I58" i="14" s="1"/>
  <c r="D58" i="14"/>
  <c r="I57" i="16"/>
  <c r="J57" i="16" s="1"/>
  <c r="B57" i="18" s="1"/>
  <c r="H57" i="14"/>
  <c r="I57" i="14" s="1"/>
  <c r="N57" i="12"/>
  <c r="C57" i="16"/>
  <c r="I56" i="16"/>
  <c r="J56" i="16" s="1"/>
  <c r="B56" i="18" s="1"/>
  <c r="H56" i="14"/>
  <c r="J56" i="14" s="1"/>
  <c r="C56" i="16"/>
  <c r="BC56" i="13"/>
  <c r="BI56" i="18" s="1"/>
  <c r="P56" i="12"/>
  <c r="E47" i="14"/>
  <c r="L47" i="14" s="1"/>
  <c r="R47" i="14" s="1"/>
  <c r="I46" i="16"/>
  <c r="J46" i="16" s="1"/>
  <c r="C17" i="19"/>
  <c r="C17" i="16"/>
  <c r="K17" i="16" s="1"/>
  <c r="C17" i="18" s="1"/>
  <c r="I15" i="16"/>
  <c r="J15" i="16" s="1"/>
  <c r="B15" i="18" s="1"/>
  <c r="H15" i="14"/>
  <c r="C15" i="16"/>
  <c r="I14" i="16"/>
  <c r="J14" i="16" s="1"/>
  <c r="C14" i="16"/>
  <c r="I13" i="16"/>
  <c r="J13" i="16" s="1"/>
  <c r="B13" i="18" s="1"/>
  <c r="H13" i="14"/>
  <c r="O75" i="10"/>
  <c r="AY72" i="13"/>
  <c r="BE72" i="18" s="1"/>
  <c r="O72" i="11"/>
  <c r="N72" i="11"/>
  <c r="AY58" i="13"/>
  <c r="BE58" i="18" s="1"/>
  <c r="P58" i="11"/>
  <c r="AY29" i="13"/>
  <c r="BE29" i="18" s="1"/>
  <c r="P29" i="11"/>
  <c r="BA95" i="13"/>
  <c r="BG95" i="18" s="1"/>
  <c r="N95" i="12"/>
  <c r="M91" i="12"/>
  <c r="AZ91" i="13"/>
  <c r="BF91" i="18" s="1"/>
  <c r="BD73" i="13"/>
  <c r="BJ73" i="18" s="1"/>
  <c r="O73" i="12"/>
  <c r="P73" i="12"/>
  <c r="P101" i="8"/>
  <c r="N53" i="8"/>
  <c r="O67" i="10"/>
  <c r="M66" i="12"/>
  <c r="BD56" i="13"/>
  <c r="BJ56" i="18" s="1"/>
  <c r="N56" i="12"/>
  <c r="H103" i="16"/>
  <c r="H101" i="16"/>
  <c r="BD65" i="13"/>
  <c r="BJ65" i="18" s="1"/>
  <c r="N65" i="12"/>
  <c r="BD61" i="13"/>
  <c r="BJ61" i="18" s="1"/>
  <c r="O61" i="12"/>
  <c r="H48" i="16"/>
  <c r="P48" i="16" s="1"/>
  <c r="H47" i="16"/>
  <c r="H46" i="16"/>
  <c r="H44" i="16"/>
  <c r="P44" i="16" s="1"/>
  <c r="H42" i="16"/>
  <c r="H41" i="16"/>
  <c r="P41" i="16" s="1"/>
  <c r="O79" i="9"/>
  <c r="O41" i="9"/>
  <c r="P12" i="16"/>
  <c r="G12" i="18" s="1"/>
  <c r="E103" i="14"/>
  <c r="L103" i="14" s="1"/>
  <c r="R103" i="14" s="1"/>
  <c r="F100" i="17"/>
  <c r="M100" i="17" s="1"/>
  <c r="N100" i="17" s="1"/>
  <c r="O100" i="17" s="1"/>
  <c r="K100" i="17"/>
  <c r="D100" i="14"/>
  <c r="K100" i="14" s="1"/>
  <c r="Q100" i="14" s="1"/>
  <c r="H98" i="14"/>
  <c r="J98" i="14" s="1"/>
  <c r="I98" i="16"/>
  <c r="I95" i="16"/>
  <c r="J95" i="16" s="1"/>
  <c r="H95" i="14"/>
  <c r="I95" i="14" s="1"/>
  <c r="I94" i="16"/>
  <c r="P94" i="16" s="1"/>
  <c r="G94" i="18" s="1"/>
  <c r="F89" i="17"/>
  <c r="M89" i="17" s="1"/>
  <c r="N89" i="17" s="1"/>
  <c r="O89" i="17" s="1"/>
  <c r="D89" i="19" s="1"/>
  <c r="L89" i="17"/>
  <c r="C87" i="19"/>
  <c r="C87" i="16"/>
  <c r="H86" i="14"/>
  <c r="K86" i="14" s="1"/>
  <c r="C86" i="16"/>
  <c r="F84" i="17"/>
  <c r="K84" i="17"/>
  <c r="H82" i="14"/>
  <c r="E80" i="14"/>
  <c r="L80" i="14" s="1"/>
  <c r="R80" i="14" s="1"/>
  <c r="I79" i="16"/>
  <c r="K79" i="16" s="1"/>
  <c r="C79" i="18" s="1"/>
  <c r="I73" i="16"/>
  <c r="H73" i="14"/>
  <c r="N73" i="14" s="1"/>
  <c r="P91" i="8"/>
  <c r="N81" i="8"/>
  <c r="O77" i="10"/>
  <c r="O35" i="10"/>
  <c r="P101" i="11"/>
  <c r="B13" i="19"/>
  <c r="B17" i="19"/>
  <c r="B21" i="19"/>
  <c r="B25" i="19"/>
  <c r="B29" i="19"/>
  <c r="B33" i="19"/>
  <c r="B53" i="19"/>
  <c r="B57" i="19"/>
  <c r="J57" i="19" s="1"/>
  <c r="B66" i="19"/>
  <c r="B70" i="19"/>
  <c r="B74" i="19"/>
  <c r="B78" i="19"/>
  <c r="B82" i="19"/>
  <c r="B86" i="19"/>
  <c r="B90" i="19"/>
  <c r="B94" i="19"/>
  <c r="C73" i="19"/>
  <c r="F73" i="17"/>
  <c r="M73" i="17" s="1"/>
  <c r="N73" i="17" s="1"/>
  <c r="O73" i="17" s="1"/>
  <c r="L73" i="17"/>
  <c r="I72" i="16"/>
  <c r="J72" i="16" s="1"/>
  <c r="B72" i="18" s="1"/>
  <c r="F72" i="17"/>
  <c r="K72" i="17"/>
  <c r="E62" i="14"/>
  <c r="B15" i="19"/>
  <c r="B19" i="19"/>
  <c r="B23" i="19"/>
  <c r="J23" i="19" s="1"/>
  <c r="B27" i="19"/>
  <c r="B31" i="19"/>
  <c r="B35" i="19"/>
  <c r="B55" i="19"/>
  <c r="B64" i="19"/>
  <c r="B68" i="19"/>
  <c r="B72" i="19"/>
  <c r="B76" i="19"/>
  <c r="B80" i="19"/>
  <c r="B84" i="19"/>
  <c r="B88" i="19"/>
  <c r="B92" i="19"/>
  <c r="B96" i="19"/>
  <c r="B100" i="19"/>
  <c r="D48" i="16"/>
  <c r="L48" i="16" s="1"/>
  <c r="H4" i="16"/>
  <c r="C61" i="16"/>
  <c r="K61" i="16" s="1"/>
  <c r="C61" i="18" s="1"/>
  <c r="C61" i="19"/>
  <c r="D45" i="14"/>
  <c r="I44" i="19"/>
  <c r="C44" i="19"/>
  <c r="K44" i="19" s="1"/>
  <c r="C44" i="16"/>
  <c r="I43" i="16"/>
  <c r="I42" i="16"/>
  <c r="J42" i="16" s="1"/>
  <c r="H42" i="14"/>
  <c r="I42" i="14" s="1"/>
  <c r="C42" i="16"/>
  <c r="C30" i="19"/>
  <c r="C30" i="16"/>
  <c r="P5" i="10"/>
  <c r="B12" i="19"/>
  <c r="B16" i="19"/>
  <c r="B20" i="19"/>
  <c r="B24" i="19"/>
  <c r="B28" i="19"/>
  <c r="B32" i="19"/>
  <c r="J32" i="19" s="1"/>
  <c r="Q32" i="19" s="1"/>
  <c r="B52" i="19"/>
  <c r="B56" i="19"/>
  <c r="B65" i="19"/>
  <c r="B69" i="19"/>
  <c r="B73" i="19"/>
  <c r="B77" i="19"/>
  <c r="B81" i="19"/>
  <c r="B85" i="19"/>
  <c r="B89" i="19"/>
  <c r="B93" i="19"/>
  <c r="P14" i="16"/>
  <c r="G14" i="18" s="1"/>
  <c r="H72" i="19"/>
  <c r="H68" i="19"/>
  <c r="H64" i="19"/>
  <c r="H28" i="19"/>
  <c r="H28" i="16"/>
  <c r="P28" i="16" s="1"/>
  <c r="H26" i="16"/>
  <c r="H24" i="16"/>
  <c r="H22" i="16"/>
  <c r="P22" i="16" s="1"/>
  <c r="H21" i="16"/>
  <c r="P21" i="16" s="1"/>
  <c r="H8" i="19"/>
  <c r="H6" i="16"/>
  <c r="P6" i="16" s="1"/>
  <c r="I92" i="16"/>
  <c r="J92" i="16" s="1"/>
  <c r="C92" i="16"/>
  <c r="K92" i="16" s="1"/>
  <c r="I89" i="16"/>
  <c r="K89" i="16" s="1"/>
  <c r="C89" i="18" s="1"/>
  <c r="O89" i="12"/>
  <c r="O89" i="8"/>
  <c r="I84" i="16"/>
  <c r="K84" i="16" s="1"/>
  <c r="C84" i="18" s="1"/>
  <c r="H84" i="14"/>
  <c r="J84" i="14" s="1"/>
  <c r="D84" i="14"/>
  <c r="I83" i="16"/>
  <c r="J83" i="16" s="1"/>
  <c r="B83" i="18" s="1"/>
  <c r="H83" i="14"/>
  <c r="J83" i="14" s="1"/>
  <c r="C83" i="16"/>
  <c r="C82" i="16"/>
  <c r="E78" i="14"/>
  <c r="L78" i="14" s="1"/>
  <c r="R78" i="14" s="1"/>
  <c r="I77" i="19"/>
  <c r="I77" i="16"/>
  <c r="J77" i="16" s="1"/>
  <c r="B77" i="18" s="1"/>
  <c r="H77" i="14"/>
  <c r="J77" i="14" s="1"/>
  <c r="M74" i="17"/>
  <c r="N74" i="17" s="1"/>
  <c r="O74" i="17" s="1"/>
  <c r="G74" i="17"/>
  <c r="H74" i="17" s="1"/>
  <c r="D74" i="16" s="1"/>
  <c r="L74" i="16" s="1"/>
  <c r="D74" i="18" s="1"/>
  <c r="E74" i="14"/>
  <c r="F74" i="19" s="1"/>
  <c r="C72" i="16"/>
  <c r="C71" i="16"/>
  <c r="I70" i="16"/>
  <c r="H70" i="14"/>
  <c r="L70" i="14" s="1"/>
  <c r="C70" i="16"/>
  <c r="I68" i="16"/>
  <c r="J68" i="16" s="1"/>
  <c r="B68" i="18" s="1"/>
  <c r="H68" i="14"/>
  <c r="C68" i="16"/>
  <c r="D68" i="14"/>
  <c r="I67" i="19"/>
  <c r="I67" i="16"/>
  <c r="J67" i="16" s="1"/>
  <c r="H67" i="14"/>
  <c r="J67" i="14" s="1"/>
  <c r="C67" i="16"/>
  <c r="I62" i="16"/>
  <c r="J62" i="16" s="1"/>
  <c r="B62" i="18" s="1"/>
  <c r="H62" i="14"/>
  <c r="J62" i="14" s="1"/>
  <c r="C62" i="16"/>
  <c r="E60" i="14"/>
  <c r="C38" i="16"/>
  <c r="C27" i="16"/>
  <c r="I26" i="16"/>
  <c r="K26" i="16" s="1"/>
  <c r="H26" i="14"/>
  <c r="I26" i="14" s="1"/>
  <c r="O48" i="12"/>
  <c r="B99" i="19"/>
  <c r="P38" i="16"/>
  <c r="P31" i="16"/>
  <c r="D25" i="16"/>
  <c r="H95" i="16"/>
  <c r="H92" i="19"/>
  <c r="H92" i="16"/>
  <c r="P92" i="16" s="1"/>
  <c r="G92" i="18" s="1"/>
  <c r="H30" i="16"/>
  <c r="P30" i="16" s="1"/>
  <c r="E95" i="14"/>
  <c r="C100" i="16"/>
  <c r="K100" i="16" s="1"/>
  <c r="C100" i="18" s="1"/>
  <c r="C98" i="16"/>
  <c r="C93" i="19"/>
  <c r="E68" i="14"/>
  <c r="I63" i="16"/>
  <c r="J63" i="16" s="1"/>
  <c r="B63" i="18" s="1"/>
  <c r="C63" i="19"/>
  <c r="C63" i="16"/>
  <c r="N62" i="17"/>
  <c r="O62" i="17" s="1"/>
  <c r="F62" i="19" s="1"/>
  <c r="C60" i="16"/>
  <c r="N60" i="17"/>
  <c r="O60" i="17" s="1"/>
  <c r="E60" i="19" s="1"/>
  <c r="I58" i="16"/>
  <c r="J58" i="16" s="1"/>
  <c r="B58" i="18" s="1"/>
  <c r="C58" i="16"/>
  <c r="E52" i="14"/>
  <c r="L52" i="14" s="1"/>
  <c r="R52" i="14" s="1"/>
  <c r="E48" i="14"/>
  <c r="I47" i="16"/>
  <c r="F47" i="17"/>
  <c r="M47" i="17" s="1"/>
  <c r="N47" i="17" s="1"/>
  <c r="O47" i="17" s="1"/>
  <c r="D47" i="19" s="1"/>
  <c r="E45" i="14"/>
  <c r="C33" i="16"/>
  <c r="C32" i="16"/>
  <c r="K32" i="16" s="1"/>
  <c r="D22" i="14"/>
  <c r="K22" i="14" s="1"/>
  <c r="D18" i="14"/>
  <c r="K18" i="14" s="1"/>
  <c r="Q18" i="14" s="1"/>
  <c r="C16" i="16"/>
  <c r="I15" i="19"/>
  <c r="F15" i="17"/>
  <c r="M15" i="17" s="1"/>
  <c r="N15" i="17" s="1"/>
  <c r="O15" i="17" s="1"/>
  <c r="D102" i="16"/>
  <c r="L102" i="16" s="1"/>
  <c r="D102" i="18" s="1"/>
  <c r="P19" i="16"/>
  <c r="G19" i="18" s="1"/>
  <c r="G42" i="17"/>
  <c r="H42" i="17" s="1"/>
  <c r="D42" i="16" s="1"/>
  <c r="H100" i="19"/>
  <c r="H96" i="19"/>
  <c r="H60" i="19"/>
  <c r="H40" i="19"/>
  <c r="H40" i="16"/>
  <c r="P40" i="16" s="1"/>
  <c r="H36" i="19"/>
  <c r="H36" i="16"/>
  <c r="P36" i="16" s="1"/>
  <c r="E99" i="14"/>
  <c r="L99" i="14" s="1"/>
  <c r="D94" i="14"/>
  <c r="K94" i="14" s="1"/>
  <c r="Q94" i="14" s="1"/>
  <c r="I79" i="19"/>
  <c r="C79" i="19"/>
  <c r="C78" i="16"/>
  <c r="C55" i="19"/>
  <c r="I54" i="16"/>
  <c r="J54" i="16" s="1"/>
  <c r="B54" i="18" s="1"/>
  <c r="C54" i="16"/>
  <c r="C53" i="19"/>
  <c r="I52" i="16"/>
  <c r="J52" i="16" s="1"/>
  <c r="B52" i="18" s="1"/>
  <c r="C52" i="16"/>
  <c r="F52" i="17"/>
  <c r="G52" i="17" s="1"/>
  <c r="H52" i="17" s="1"/>
  <c r="C49" i="16"/>
  <c r="K49" i="16" s="1"/>
  <c r="C49" i="18" s="1"/>
  <c r="D26" i="14"/>
  <c r="I25" i="16"/>
  <c r="J25" i="16" s="1"/>
  <c r="B25" i="18" s="1"/>
  <c r="C25" i="19"/>
  <c r="E21" i="14"/>
  <c r="L21" i="14" s="1"/>
  <c r="R21" i="14" s="1"/>
  <c r="N20" i="17"/>
  <c r="O20" i="17" s="1"/>
  <c r="C19" i="16"/>
  <c r="D39" i="16"/>
  <c r="L39" i="16" s="1"/>
  <c r="D39" i="18" s="1"/>
  <c r="G19" i="17"/>
  <c r="H19" i="17" s="1"/>
  <c r="G90" i="17"/>
  <c r="H90" i="17" s="1"/>
  <c r="D90" i="16" s="1"/>
  <c r="L90" i="16" s="1"/>
  <c r="H8" i="16"/>
  <c r="P8" i="16" s="1"/>
  <c r="D90" i="14"/>
  <c r="F80" i="17"/>
  <c r="I71" i="19"/>
  <c r="C71" i="19"/>
  <c r="I63" i="19"/>
  <c r="E54" i="14"/>
  <c r="L54" i="14" s="1"/>
  <c r="R54" i="14" s="1"/>
  <c r="N48" i="17"/>
  <c r="O48" i="17" s="1"/>
  <c r="F48" i="19" s="1"/>
  <c r="C38" i="19"/>
  <c r="C33" i="19"/>
  <c r="I29" i="19"/>
  <c r="I27" i="19"/>
  <c r="E17" i="14"/>
  <c r="L17" i="14" s="1"/>
  <c r="R17" i="14" s="1"/>
  <c r="F16" i="17"/>
  <c r="D6" i="14"/>
  <c r="K6" i="14" s="1"/>
  <c r="G62" i="17"/>
  <c r="H62" i="17" s="1"/>
  <c r="F62" i="16" s="1"/>
  <c r="N62" i="16" s="1"/>
  <c r="F62" i="18" s="1"/>
  <c r="H84" i="19"/>
  <c r="H80" i="19"/>
  <c r="H52" i="19"/>
  <c r="H48" i="19"/>
  <c r="H20" i="19"/>
  <c r="H16" i="19"/>
  <c r="C97" i="19"/>
  <c r="G104" i="17"/>
  <c r="H104" i="17" s="1"/>
  <c r="D104" i="16" s="1"/>
  <c r="L104" i="16" s="1"/>
  <c r="D104" i="18" s="1"/>
  <c r="N98" i="17"/>
  <c r="O98" i="17" s="1"/>
  <c r="D98" i="14"/>
  <c r="K98" i="14" s="1"/>
  <c r="I96" i="19"/>
  <c r="D92" i="14"/>
  <c r="K92" i="14" s="1"/>
  <c r="Q92" i="14" s="1"/>
  <c r="C85" i="19"/>
  <c r="E82" i="14"/>
  <c r="C77" i="19"/>
  <c r="K77" i="19" s="1"/>
  <c r="E72" i="14"/>
  <c r="L72" i="14" s="1"/>
  <c r="R72" i="14" s="1"/>
  <c r="D66" i="14"/>
  <c r="K66" i="14" s="1"/>
  <c r="Q66" i="14" s="1"/>
  <c r="N58" i="17"/>
  <c r="O58" i="17" s="1"/>
  <c r="I51" i="19"/>
  <c r="C51" i="19"/>
  <c r="I49" i="19"/>
  <c r="C49" i="19"/>
  <c r="F43" i="17"/>
  <c r="M43" i="17" s="1"/>
  <c r="N43" i="17" s="1"/>
  <c r="O43" i="17" s="1"/>
  <c r="C41" i="19"/>
  <c r="I36" i="19"/>
  <c r="F30" i="17"/>
  <c r="F17" i="17"/>
  <c r="M17" i="17" s="1"/>
  <c r="C9" i="19"/>
  <c r="F101" i="17"/>
  <c r="M101" i="17" s="1"/>
  <c r="N101" i="17" s="1"/>
  <c r="O101" i="17" s="1"/>
  <c r="D101" i="19" s="1"/>
  <c r="F99" i="17"/>
  <c r="F97" i="17"/>
  <c r="M97" i="17" s="1"/>
  <c r="N97" i="17" s="1"/>
  <c r="O97" i="17" s="1"/>
  <c r="D97" i="19" s="1"/>
  <c r="O96" i="8"/>
  <c r="F95" i="17"/>
  <c r="M95" i="17" s="1"/>
  <c r="N95" i="17" s="1"/>
  <c r="O95" i="17" s="1"/>
  <c r="F88" i="17"/>
  <c r="I75" i="19"/>
  <c r="F64" i="17"/>
  <c r="M64" i="17" s="1"/>
  <c r="N64" i="17" s="1"/>
  <c r="O64" i="17" s="1"/>
  <c r="I47" i="19"/>
  <c r="K47" i="19" s="1"/>
  <c r="F45" i="17"/>
  <c r="F44" i="17"/>
  <c r="M44" i="17" s="1"/>
  <c r="N44" i="17" s="1"/>
  <c r="O44" i="17" s="1"/>
  <c r="N39" i="17"/>
  <c r="O39" i="17" s="1"/>
  <c r="F37" i="17"/>
  <c r="M37" i="17" s="1"/>
  <c r="N37" i="17" s="1"/>
  <c r="O37" i="17" s="1"/>
  <c r="D37" i="19" s="1"/>
  <c r="N31" i="17"/>
  <c r="O31" i="17" s="1"/>
  <c r="F28" i="17"/>
  <c r="M28" i="17" s="1"/>
  <c r="N28" i="17" s="1"/>
  <c r="O28" i="17" s="1"/>
  <c r="F27" i="17"/>
  <c r="M27" i="17" s="1"/>
  <c r="N27" i="17" s="1"/>
  <c r="O27" i="17" s="1"/>
  <c r="P21" i="10"/>
  <c r="F12" i="17"/>
  <c r="M12" i="17" s="1"/>
  <c r="N12" i="17" s="1"/>
  <c r="O12" i="17" s="1"/>
  <c r="F11" i="17"/>
  <c r="M11" i="17" s="1"/>
  <c r="N11" i="17" s="1"/>
  <c r="O11" i="17" s="1"/>
  <c r="G15" i="17"/>
  <c r="H15" i="17" s="1"/>
  <c r="D15" i="16" s="1"/>
  <c r="L15" i="16" s="1"/>
  <c r="G89" i="17"/>
  <c r="H89" i="17" s="1"/>
  <c r="D89" i="16" s="1"/>
  <c r="F4" i="17"/>
  <c r="I98" i="19"/>
  <c r="F96" i="17"/>
  <c r="M96" i="17" s="1"/>
  <c r="N96" i="17" s="1"/>
  <c r="O96" i="17" s="1"/>
  <c r="F94" i="17"/>
  <c r="M94" i="17" s="1"/>
  <c r="N94" i="17" s="1"/>
  <c r="O94" i="17" s="1"/>
  <c r="F93" i="17"/>
  <c r="M93" i="17" s="1"/>
  <c r="N93" i="17" s="1"/>
  <c r="O93" i="17" s="1"/>
  <c r="D93" i="19" s="1"/>
  <c r="F85" i="17"/>
  <c r="M85" i="17" s="1"/>
  <c r="N85" i="17" s="1"/>
  <c r="O85" i="17" s="1"/>
  <c r="D85" i="19" s="1"/>
  <c r="F83" i="17"/>
  <c r="M83" i="17" s="1"/>
  <c r="N83" i="17" s="1"/>
  <c r="O83" i="17" s="1"/>
  <c r="I81" i="19"/>
  <c r="F75" i="17"/>
  <c r="M75" i="17" s="1"/>
  <c r="I73" i="19"/>
  <c r="F69" i="17"/>
  <c r="M69" i="17" s="1"/>
  <c r="N69" i="17" s="1"/>
  <c r="O69" i="17" s="1"/>
  <c r="D69" i="19" s="1"/>
  <c r="F66" i="17"/>
  <c r="M66" i="17" s="1"/>
  <c r="N66" i="17" s="1"/>
  <c r="O66" i="17" s="1"/>
  <c r="F59" i="17"/>
  <c r="F57" i="17"/>
  <c r="M57" i="17" s="1"/>
  <c r="N57" i="17" s="1"/>
  <c r="O57" i="17" s="1"/>
  <c r="F56" i="17"/>
  <c r="G56" i="17" s="1"/>
  <c r="H56" i="17" s="1"/>
  <c r="F55" i="17"/>
  <c r="I53" i="19"/>
  <c r="I46" i="19"/>
  <c r="F41" i="17"/>
  <c r="F33" i="17"/>
  <c r="M33" i="17" s="1"/>
  <c r="N33" i="17" s="1"/>
  <c r="O33" i="17" s="1"/>
  <c r="D33" i="19" s="1"/>
  <c r="F24" i="17"/>
  <c r="F23" i="17"/>
  <c r="M23" i="17" s="1"/>
  <c r="N23" i="17" s="1"/>
  <c r="O23" i="17" s="1"/>
  <c r="F18" i="17"/>
  <c r="M18" i="17" s="1"/>
  <c r="N18" i="17" s="1"/>
  <c r="O18" i="17" s="1"/>
  <c r="F8" i="17"/>
  <c r="M8" i="17" s="1"/>
  <c r="N8" i="17" s="1"/>
  <c r="O8" i="17" s="1"/>
  <c r="F7" i="17"/>
  <c r="M7" i="17" s="1"/>
  <c r="N7" i="17" s="1"/>
  <c r="O7" i="17" s="1"/>
  <c r="F32" i="13"/>
  <c r="L32" i="18" s="1"/>
  <c r="M32" i="2"/>
  <c r="P5" i="6"/>
  <c r="B65" i="18"/>
  <c r="K104" i="13"/>
  <c r="Q104" i="18" s="1"/>
  <c r="N104" i="3"/>
  <c r="M104" i="3"/>
  <c r="G104" i="13"/>
  <c r="M104" i="18" s="1"/>
  <c r="H101" i="13"/>
  <c r="N101" i="18" s="1"/>
  <c r="N101" i="3"/>
  <c r="K93" i="13"/>
  <c r="Q93" i="18" s="1"/>
  <c r="O93" i="3"/>
  <c r="M93" i="3"/>
  <c r="G93" i="13"/>
  <c r="M93" i="18" s="1"/>
  <c r="K83" i="13"/>
  <c r="Q83" i="18" s="1"/>
  <c r="O83" i="3"/>
  <c r="G83" i="13"/>
  <c r="M83" i="18" s="1"/>
  <c r="M83" i="3"/>
  <c r="I69" i="13"/>
  <c r="O69" i="18" s="1"/>
  <c r="O69" i="3"/>
  <c r="K59" i="13"/>
  <c r="Q59" i="18" s="1"/>
  <c r="O59" i="3"/>
  <c r="G59" i="13"/>
  <c r="M59" i="18" s="1"/>
  <c r="M59" i="3"/>
  <c r="I45" i="13"/>
  <c r="O45" i="18" s="1"/>
  <c r="O45" i="3"/>
  <c r="K27" i="13"/>
  <c r="Q27" i="18" s="1"/>
  <c r="P27" i="3"/>
  <c r="O27" i="3"/>
  <c r="G27" i="13"/>
  <c r="M27" i="18" s="1"/>
  <c r="M27" i="3"/>
  <c r="K6" i="13"/>
  <c r="Q6" i="18" s="1"/>
  <c r="O6" i="3"/>
  <c r="O96" i="4"/>
  <c r="P96" i="4"/>
  <c r="P96" i="13"/>
  <c r="V96" i="18" s="1"/>
  <c r="L96" i="13"/>
  <c r="R96" i="18" s="1"/>
  <c r="M96" i="4"/>
  <c r="P94" i="4"/>
  <c r="O94" i="13"/>
  <c r="U94" i="18" s="1"/>
  <c r="O93" i="4"/>
  <c r="N93" i="13"/>
  <c r="T93" i="18" s="1"/>
  <c r="M80" i="13"/>
  <c r="S80" i="18" s="1"/>
  <c r="N80" i="4"/>
  <c r="P75" i="13"/>
  <c r="V75" i="18" s="1"/>
  <c r="P75" i="4"/>
  <c r="M75" i="4"/>
  <c r="L75" i="13"/>
  <c r="R75" i="18" s="1"/>
  <c r="M72" i="13"/>
  <c r="S72" i="18" s="1"/>
  <c r="N72" i="4"/>
  <c r="L67" i="13"/>
  <c r="R67" i="18" s="1"/>
  <c r="M67" i="4"/>
  <c r="M64" i="13"/>
  <c r="S64" i="18" s="1"/>
  <c r="N64" i="4"/>
  <c r="N61" i="4"/>
  <c r="M61" i="13"/>
  <c r="S61" i="18" s="1"/>
  <c r="P59" i="13"/>
  <c r="V59" i="18" s="1"/>
  <c r="P59" i="4"/>
  <c r="P58" i="4"/>
  <c r="O58" i="13"/>
  <c r="U58" i="18" s="1"/>
  <c r="O57" i="4"/>
  <c r="N57" i="13"/>
  <c r="T57" i="18" s="1"/>
  <c r="L51" i="13"/>
  <c r="R51" i="18" s="1"/>
  <c r="M51" i="4"/>
  <c r="M48" i="13"/>
  <c r="S48" i="18" s="1"/>
  <c r="N48" i="4"/>
  <c r="N45" i="4"/>
  <c r="M45" i="13"/>
  <c r="S45" i="18" s="1"/>
  <c r="L43" i="13"/>
  <c r="R43" i="18" s="1"/>
  <c r="M43" i="4"/>
  <c r="M40" i="13"/>
  <c r="S40" i="18" s="1"/>
  <c r="N40" i="4"/>
  <c r="M32" i="13"/>
  <c r="S32" i="18" s="1"/>
  <c r="N32" i="4"/>
  <c r="P20" i="13"/>
  <c r="V20" i="18" s="1"/>
  <c r="N20" i="4"/>
  <c r="L20" i="13"/>
  <c r="R20" i="18" s="1"/>
  <c r="M20" i="4"/>
  <c r="P12" i="13"/>
  <c r="V12" i="18" s="1"/>
  <c r="M12" i="4"/>
  <c r="P11" i="13"/>
  <c r="V11" i="18" s="1"/>
  <c r="P11" i="4"/>
  <c r="L11" i="13"/>
  <c r="R11" i="18" s="1"/>
  <c r="M11" i="4"/>
  <c r="P10" i="4"/>
  <c r="O10" i="13"/>
  <c r="U10" i="18" s="1"/>
  <c r="O9" i="4"/>
  <c r="N9" i="13"/>
  <c r="T9" i="18" s="1"/>
  <c r="P101" i="5"/>
  <c r="U101" i="13"/>
  <c r="AA101" i="18" s="1"/>
  <c r="N101" i="5"/>
  <c r="O91" i="5"/>
  <c r="S91" i="13"/>
  <c r="Y91" i="18" s="1"/>
  <c r="P85" i="5"/>
  <c r="U85" i="13"/>
  <c r="AA85" i="18" s="1"/>
  <c r="Q85" i="13"/>
  <c r="W85" i="18" s="1"/>
  <c r="M85" i="5"/>
  <c r="S82" i="13"/>
  <c r="Y82" i="18" s="1"/>
  <c r="O82" i="5"/>
  <c r="U64" i="13"/>
  <c r="AA64" i="18" s="1"/>
  <c r="P64" i="5"/>
  <c r="O64" i="5"/>
  <c r="Q64" i="13"/>
  <c r="W64" i="18" s="1"/>
  <c r="M64" i="5"/>
  <c r="P56" i="5"/>
  <c r="T56" i="13"/>
  <c r="Z56" i="18" s="1"/>
  <c r="O55" i="5"/>
  <c r="S55" i="13"/>
  <c r="Y55" i="18" s="1"/>
  <c r="O47" i="5"/>
  <c r="S47" i="13"/>
  <c r="Y47" i="18" s="1"/>
  <c r="U33" i="13"/>
  <c r="AA33" i="18" s="1"/>
  <c r="O33" i="5"/>
  <c r="P33" i="5"/>
  <c r="Q33" i="13"/>
  <c r="W33" i="18" s="1"/>
  <c r="M33" i="5"/>
  <c r="O30" i="5"/>
  <c r="S30" i="13"/>
  <c r="Y30" i="18" s="1"/>
  <c r="N26" i="5"/>
  <c r="R26" i="13"/>
  <c r="X26" i="18" s="1"/>
  <c r="U24" i="13"/>
  <c r="AA24" i="18" s="1"/>
  <c r="O24" i="5"/>
  <c r="P24" i="5"/>
  <c r="M24" i="5"/>
  <c r="Q24" i="13"/>
  <c r="W24" i="18" s="1"/>
  <c r="N18" i="5"/>
  <c r="R18" i="13"/>
  <c r="X18" i="18" s="1"/>
  <c r="U16" i="13"/>
  <c r="AA16" i="18" s="1"/>
  <c r="O16" i="5"/>
  <c r="P16" i="5"/>
  <c r="O5" i="5"/>
  <c r="P5" i="5"/>
  <c r="U5" i="13"/>
  <c r="AA5" i="18" s="1"/>
  <c r="Q5" i="13"/>
  <c r="W5" i="18" s="1"/>
  <c r="M5" i="5"/>
  <c r="X100" i="13"/>
  <c r="AD100" i="18" s="1"/>
  <c r="O100" i="6"/>
  <c r="P85" i="6"/>
  <c r="Z85" i="13"/>
  <c r="AF85" i="18" s="1"/>
  <c r="N85" i="6"/>
  <c r="N78" i="6"/>
  <c r="W78" i="13"/>
  <c r="AC78" i="18" s="1"/>
  <c r="Z76" i="13"/>
  <c r="AF76" i="18" s="1"/>
  <c r="O76" i="6"/>
  <c r="P76" i="6"/>
  <c r="Y68" i="13"/>
  <c r="AE68" i="18" s="1"/>
  <c r="P68" i="6"/>
  <c r="W61" i="13"/>
  <c r="AC61" i="18" s="1"/>
  <c r="N61" i="6"/>
  <c r="W58" i="13"/>
  <c r="AC58" i="18" s="1"/>
  <c r="Z56" i="13"/>
  <c r="AF56" i="18" s="1"/>
  <c r="N56" i="6"/>
  <c r="P56" i="6"/>
  <c r="M56" i="6"/>
  <c r="V56" i="13"/>
  <c r="AB56" i="18" s="1"/>
  <c r="W53" i="13"/>
  <c r="AC53" i="18" s="1"/>
  <c r="N53" i="6"/>
  <c r="N50" i="6"/>
  <c r="W50" i="13"/>
  <c r="AC50" i="18" s="1"/>
  <c r="Z48" i="13"/>
  <c r="AF48" i="18" s="1"/>
  <c r="N48" i="6"/>
  <c r="P48" i="6"/>
  <c r="M48" i="6"/>
  <c r="V48" i="13"/>
  <c r="AB48" i="18" s="1"/>
  <c r="X46" i="13"/>
  <c r="AD46" i="18" s="1"/>
  <c r="Y40" i="13"/>
  <c r="AE40" i="18" s="1"/>
  <c r="P40" i="6"/>
  <c r="Z20" i="13"/>
  <c r="AF20" i="18" s="1"/>
  <c r="N20" i="6"/>
  <c r="P20" i="6"/>
  <c r="M20" i="6"/>
  <c r="V20" i="13"/>
  <c r="AB20" i="18" s="1"/>
  <c r="W17" i="13"/>
  <c r="AC17" i="18" s="1"/>
  <c r="N17" i="6"/>
  <c r="N14" i="6"/>
  <c r="W14" i="13"/>
  <c r="AC14" i="18" s="1"/>
  <c r="Z12" i="13"/>
  <c r="AF12" i="18" s="1"/>
  <c r="O12" i="6"/>
  <c r="N12" i="6"/>
  <c r="P12" i="6"/>
  <c r="M12" i="6"/>
  <c r="V12" i="13"/>
  <c r="AB12" i="18" s="1"/>
  <c r="N6" i="6"/>
  <c r="W6" i="13"/>
  <c r="AC6" i="18" s="1"/>
  <c r="AC92" i="13"/>
  <c r="AI92" i="18" s="1"/>
  <c r="O92" i="7"/>
  <c r="O84" i="7"/>
  <c r="AC84" i="13"/>
  <c r="AI84" i="18" s="1"/>
  <c r="AC76" i="13"/>
  <c r="AI76" i="18" s="1"/>
  <c r="O76" i="7"/>
  <c r="O52" i="7"/>
  <c r="AC52" i="13"/>
  <c r="AI52" i="18" s="1"/>
  <c r="AC44" i="13"/>
  <c r="AI44" i="18" s="1"/>
  <c r="O44" i="7"/>
  <c r="AE26" i="13"/>
  <c r="AK26" i="18" s="1"/>
  <c r="N26" i="7"/>
  <c r="P26" i="7"/>
  <c r="O26" i="7"/>
  <c r="M26" i="7"/>
  <c r="AA26" i="13"/>
  <c r="AG26" i="18" s="1"/>
  <c r="AE18" i="13"/>
  <c r="AK18" i="18" s="1"/>
  <c r="N18" i="7"/>
  <c r="O18" i="7"/>
  <c r="AC15" i="13"/>
  <c r="AI15" i="18" s="1"/>
  <c r="O15" i="7"/>
  <c r="AE9" i="13"/>
  <c r="AK9" i="18" s="1"/>
  <c r="N9" i="7"/>
  <c r="M9" i="7"/>
  <c r="AA9" i="13"/>
  <c r="AG9" i="18" s="1"/>
  <c r="AB6" i="13"/>
  <c r="AH6" i="18" s="1"/>
  <c r="N6" i="7"/>
  <c r="AJ92" i="13"/>
  <c r="AP92" i="18" s="1"/>
  <c r="N92" i="8"/>
  <c r="O92" i="8"/>
  <c r="P92" i="8"/>
  <c r="M92" i="8"/>
  <c r="S89" i="13"/>
  <c r="Y89" i="18" s="1"/>
  <c r="O89" i="5"/>
  <c r="I87" i="19"/>
  <c r="I87" i="16"/>
  <c r="H87" i="14"/>
  <c r="I87" i="14" s="1"/>
  <c r="O28" i="9"/>
  <c r="AR28" i="13"/>
  <c r="AX28" i="18" s="1"/>
  <c r="N28" i="13"/>
  <c r="T28" i="18" s="1"/>
  <c r="O28" i="4"/>
  <c r="D28" i="14"/>
  <c r="I28" i="2"/>
  <c r="AL21" i="13"/>
  <c r="AR21" i="18" s="1"/>
  <c r="N21" i="10"/>
  <c r="C21" i="16"/>
  <c r="C21" i="14"/>
  <c r="J21" i="14" s="1"/>
  <c r="P21" i="14" s="1"/>
  <c r="M21" i="17"/>
  <c r="G21" i="17"/>
  <c r="H21" i="17" s="1"/>
  <c r="F14" i="17"/>
  <c r="M14" i="17" s="1"/>
  <c r="L14" i="17"/>
  <c r="D12" i="14"/>
  <c r="I12" i="2"/>
  <c r="C5" i="16"/>
  <c r="H5" i="6"/>
  <c r="C5" i="14"/>
  <c r="J5" i="14" s="1"/>
  <c r="M5" i="17"/>
  <c r="G5" i="17"/>
  <c r="H5" i="17" s="1"/>
  <c r="E5" i="14"/>
  <c r="M92" i="2"/>
  <c r="B88" i="13"/>
  <c r="H88" i="18" s="1"/>
  <c r="P61" i="2"/>
  <c r="O54" i="2"/>
  <c r="O34" i="2"/>
  <c r="C101" i="13"/>
  <c r="I101" i="18" s="1"/>
  <c r="P91" i="2"/>
  <c r="P83" i="2"/>
  <c r="P75" i="2"/>
  <c r="P67" i="2"/>
  <c r="P51" i="2"/>
  <c r="P43" i="2"/>
  <c r="P35" i="2"/>
  <c r="D24" i="13"/>
  <c r="J24" i="18" s="1"/>
  <c r="P19" i="2"/>
  <c r="D16" i="13"/>
  <c r="J16" i="18" s="1"/>
  <c r="P11" i="2"/>
  <c r="M23" i="2"/>
  <c r="M15" i="2"/>
  <c r="M7" i="2"/>
  <c r="N40" i="2"/>
  <c r="P69" i="2"/>
  <c r="E17" i="13"/>
  <c r="K17" i="18" s="1"/>
  <c r="C72" i="13"/>
  <c r="I72" i="18" s="1"/>
  <c r="N32" i="2"/>
  <c r="D59" i="13"/>
  <c r="J59" i="18" s="1"/>
  <c r="C79" i="13"/>
  <c r="I79" i="18" s="1"/>
  <c r="B72" i="13"/>
  <c r="H72" i="18" s="1"/>
  <c r="B64" i="13"/>
  <c r="H64" i="18" s="1"/>
  <c r="D42" i="13"/>
  <c r="J42" i="18" s="1"/>
  <c r="B28" i="13"/>
  <c r="H28" i="18" s="1"/>
  <c r="O22" i="2"/>
  <c r="E13" i="13"/>
  <c r="K13" i="18" s="1"/>
  <c r="M8" i="2"/>
  <c r="D43" i="13"/>
  <c r="J43" i="18" s="1"/>
  <c r="E92" i="13"/>
  <c r="K92" i="18" s="1"/>
  <c r="O89" i="2"/>
  <c r="E84" i="13"/>
  <c r="K84" i="18" s="1"/>
  <c r="N89" i="2"/>
  <c r="N73" i="2"/>
  <c r="N9" i="2"/>
  <c r="E76" i="13"/>
  <c r="K76" i="18" s="1"/>
  <c r="O73" i="2"/>
  <c r="E68" i="13"/>
  <c r="K68" i="18" s="1"/>
  <c r="E60" i="13"/>
  <c r="K60" i="18" s="1"/>
  <c r="E52" i="13"/>
  <c r="K52" i="18" s="1"/>
  <c r="E44" i="13"/>
  <c r="K44" i="18" s="1"/>
  <c r="E36" i="13"/>
  <c r="K36" i="18" s="1"/>
  <c r="E28" i="13"/>
  <c r="K28" i="18" s="1"/>
  <c r="O9" i="2"/>
  <c r="O19" i="2"/>
  <c r="B81" i="13"/>
  <c r="H81" i="18" s="1"/>
  <c r="D23" i="13"/>
  <c r="J23" i="18" s="1"/>
  <c r="N24" i="2"/>
  <c r="O38" i="14"/>
  <c r="P78" i="14"/>
  <c r="R6" i="16"/>
  <c r="N19" i="2"/>
  <c r="N59" i="3"/>
  <c r="P93" i="3"/>
  <c r="P6" i="3"/>
  <c r="P83" i="3"/>
  <c r="P12" i="4"/>
  <c r="P20" i="4"/>
  <c r="N11" i="4"/>
  <c r="O20" i="4"/>
  <c r="P51" i="4"/>
  <c r="O11" i="4"/>
  <c r="O59" i="4"/>
  <c r="O63" i="4"/>
  <c r="O67" i="4"/>
  <c r="O75" i="4"/>
  <c r="P63" i="4"/>
  <c r="N16" i="5"/>
  <c r="N24" i="5"/>
  <c r="O85" i="5"/>
  <c r="N5" i="5"/>
  <c r="O48" i="6"/>
  <c r="O56" i="6"/>
  <c r="O85" i="6"/>
  <c r="Y101" i="13"/>
  <c r="M21" i="6"/>
  <c r="N41" i="6"/>
  <c r="P5" i="7"/>
  <c r="P18" i="7"/>
  <c r="P28" i="14"/>
  <c r="P44" i="14"/>
  <c r="O7" i="14"/>
  <c r="K97" i="13"/>
  <c r="Q97" i="18" s="1"/>
  <c r="O97" i="3"/>
  <c r="G97" i="13"/>
  <c r="M97" i="18" s="1"/>
  <c r="M97" i="3"/>
  <c r="P95" i="3"/>
  <c r="J95" i="13"/>
  <c r="P95" i="18" s="1"/>
  <c r="I94" i="13"/>
  <c r="O94" i="18" s="1"/>
  <c r="O94" i="3"/>
  <c r="K88" i="13"/>
  <c r="Q88" i="18" s="1"/>
  <c r="N88" i="3"/>
  <c r="O88" i="3"/>
  <c r="M88" i="3"/>
  <c r="G88" i="13"/>
  <c r="M88" i="18" s="1"/>
  <c r="I86" i="13"/>
  <c r="O86" i="18" s="1"/>
  <c r="O86" i="3"/>
  <c r="O84" i="3"/>
  <c r="I84" i="13"/>
  <c r="O84" i="18" s="1"/>
  <c r="K78" i="13"/>
  <c r="Q78" i="18" s="1"/>
  <c r="O78" i="3"/>
  <c r="N78" i="3"/>
  <c r="K70" i="13"/>
  <c r="Q70" i="18" s="1"/>
  <c r="O70" i="3"/>
  <c r="K62" i="13"/>
  <c r="Q62" i="18" s="1"/>
  <c r="N62" i="3"/>
  <c r="O62" i="3"/>
  <c r="O60" i="3"/>
  <c r="I60" i="13"/>
  <c r="O60" i="18" s="1"/>
  <c r="K54" i="13"/>
  <c r="Q54" i="18" s="1"/>
  <c r="O54" i="3"/>
  <c r="M54" i="3"/>
  <c r="G54" i="13"/>
  <c r="M54" i="18" s="1"/>
  <c r="K38" i="13"/>
  <c r="Q38" i="18" s="1"/>
  <c r="N38" i="3"/>
  <c r="O38" i="3"/>
  <c r="M38" i="3"/>
  <c r="G38" i="13"/>
  <c r="M38" i="18" s="1"/>
  <c r="K30" i="13"/>
  <c r="Q30" i="18" s="1"/>
  <c r="O30" i="3"/>
  <c r="O28" i="3"/>
  <c r="I28" i="13"/>
  <c r="O28" i="18" s="1"/>
  <c r="K15" i="13"/>
  <c r="Q15" i="18" s="1"/>
  <c r="P15" i="3"/>
  <c r="O15" i="3"/>
  <c r="I9" i="13"/>
  <c r="O9" i="18" s="1"/>
  <c r="O9" i="3"/>
  <c r="M104" i="13"/>
  <c r="S104" i="18" s="1"/>
  <c r="N104" i="4"/>
  <c r="P99" i="13"/>
  <c r="V99" i="18" s="1"/>
  <c r="P99" i="4"/>
  <c r="O99" i="4"/>
  <c r="N97" i="13"/>
  <c r="T97" i="18" s="1"/>
  <c r="O97" i="4"/>
  <c r="P84" i="13"/>
  <c r="V84" i="18" s="1"/>
  <c r="N84" i="4"/>
  <c r="L84" i="13"/>
  <c r="R84" i="18" s="1"/>
  <c r="M84" i="4"/>
  <c r="O78" i="4"/>
  <c r="N78" i="13"/>
  <c r="T78" i="18" s="1"/>
  <c r="O70" i="4"/>
  <c r="N70" i="13"/>
  <c r="T70" i="18" s="1"/>
  <c r="O62" i="4"/>
  <c r="N62" i="13"/>
  <c r="T62" i="18" s="1"/>
  <c r="P55" i="4"/>
  <c r="O55" i="13"/>
  <c r="U55" i="18" s="1"/>
  <c r="O54" i="4"/>
  <c r="N54" i="13"/>
  <c r="T54" i="18" s="1"/>
  <c r="O46" i="4"/>
  <c r="N46" i="13"/>
  <c r="T46" i="18" s="1"/>
  <c r="P36" i="13"/>
  <c r="V36" i="18" s="1"/>
  <c r="N36" i="4"/>
  <c r="L36" i="13"/>
  <c r="R36" i="18" s="1"/>
  <c r="M36" i="4"/>
  <c r="O30" i="4"/>
  <c r="N30" i="13"/>
  <c r="T30" i="18" s="1"/>
  <c r="P24" i="13"/>
  <c r="V24" i="18" s="1"/>
  <c r="N24" i="4"/>
  <c r="O24" i="4"/>
  <c r="L24" i="13"/>
  <c r="R24" i="18" s="1"/>
  <c r="M24" i="4"/>
  <c r="P22" i="4"/>
  <c r="O22" i="13"/>
  <c r="U22" i="18" s="1"/>
  <c r="O21" i="4"/>
  <c r="N21" i="13"/>
  <c r="T21" i="18" s="1"/>
  <c r="N17" i="4"/>
  <c r="M17" i="13"/>
  <c r="S17" i="18" s="1"/>
  <c r="P15" i="13"/>
  <c r="V15" i="18" s="1"/>
  <c r="P15" i="4"/>
  <c r="L15" i="13"/>
  <c r="R15" i="18" s="1"/>
  <c r="M15" i="4"/>
  <c r="P14" i="4"/>
  <c r="O14" i="13"/>
  <c r="U14" i="18" s="1"/>
  <c r="O13" i="4"/>
  <c r="N13" i="13"/>
  <c r="T13" i="18" s="1"/>
  <c r="O7" i="13"/>
  <c r="U7" i="18" s="1"/>
  <c r="P7" i="4"/>
  <c r="U104" i="13"/>
  <c r="AA104" i="18" s="1"/>
  <c r="O104" i="5"/>
  <c r="M104" i="5"/>
  <c r="Q104" i="13"/>
  <c r="W104" i="18" s="1"/>
  <c r="Q89" i="13"/>
  <c r="W89" i="18" s="1"/>
  <c r="M89" i="5"/>
  <c r="P73" i="5"/>
  <c r="U73" i="13"/>
  <c r="AA73" i="18" s="1"/>
  <c r="O73" i="5"/>
  <c r="Q73" i="13"/>
  <c r="W73" i="18" s="1"/>
  <c r="M73" i="5"/>
  <c r="O67" i="5"/>
  <c r="S67" i="13"/>
  <c r="Y67" i="18" s="1"/>
  <c r="T60" i="13"/>
  <c r="Z60" i="18" s="1"/>
  <c r="P60" i="5"/>
  <c r="R50" i="13"/>
  <c r="X50" i="18" s="1"/>
  <c r="N50" i="5"/>
  <c r="U48" i="13"/>
  <c r="AA48" i="18" s="1"/>
  <c r="O48" i="5"/>
  <c r="O37" i="5"/>
  <c r="Q37" i="13"/>
  <c r="W37" i="18" s="1"/>
  <c r="O34" i="5"/>
  <c r="S34" i="13"/>
  <c r="Y34" i="18" s="1"/>
  <c r="P28" i="5"/>
  <c r="T28" i="13"/>
  <c r="Z28" i="18" s="1"/>
  <c r="O27" i="5"/>
  <c r="S27" i="13"/>
  <c r="Y27" i="18" s="1"/>
  <c r="O19" i="5"/>
  <c r="S19" i="13"/>
  <c r="Y19" i="18" s="1"/>
  <c r="P9" i="5"/>
  <c r="U9" i="13"/>
  <c r="AA9" i="18" s="1"/>
  <c r="Q9" i="13"/>
  <c r="W9" i="18" s="1"/>
  <c r="M9" i="5"/>
  <c r="Z96" i="13"/>
  <c r="AF96" i="18" s="1"/>
  <c r="N96" i="6"/>
  <c r="P96" i="6"/>
  <c r="W93" i="13"/>
  <c r="AC93" i="18" s="1"/>
  <c r="N93" i="6"/>
  <c r="N90" i="6"/>
  <c r="W90" i="13"/>
  <c r="AC90" i="18" s="1"/>
  <c r="Z88" i="13"/>
  <c r="AF88" i="18" s="1"/>
  <c r="N88" i="6"/>
  <c r="P88" i="6"/>
  <c r="P87" i="6"/>
  <c r="Y87" i="13"/>
  <c r="AE87" i="18" s="1"/>
  <c r="Y80" i="13"/>
  <c r="AE80" i="18" s="1"/>
  <c r="P80" i="6"/>
  <c r="Y72" i="13"/>
  <c r="AE72" i="18" s="1"/>
  <c r="P72" i="6"/>
  <c r="Z65" i="13"/>
  <c r="AF65" i="18" s="1"/>
  <c r="P65" i="6"/>
  <c r="N65" i="6"/>
  <c r="Y44" i="13"/>
  <c r="AE44" i="18" s="1"/>
  <c r="P44" i="6"/>
  <c r="W37" i="13"/>
  <c r="AC37" i="18" s="1"/>
  <c r="N37" i="6"/>
  <c r="N34" i="6"/>
  <c r="W34" i="13"/>
  <c r="AC34" i="18" s="1"/>
  <c r="Z32" i="13"/>
  <c r="AF32" i="18" s="1"/>
  <c r="N32" i="6"/>
  <c r="P32" i="6"/>
  <c r="M32" i="6"/>
  <c r="V32" i="13"/>
  <c r="AB32" i="18" s="1"/>
  <c r="W29" i="13"/>
  <c r="AC29" i="18" s="1"/>
  <c r="N29" i="6"/>
  <c r="N26" i="6"/>
  <c r="W26" i="13"/>
  <c r="AC26" i="18" s="1"/>
  <c r="Z24" i="13"/>
  <c r="AF24" i="18" s="1"/>
  <c r="N24" i="6"/>
  <c r="P24" i="6"/>
  <c r="M24" i="6"/>
  <c r="V24" i="13"/>
  <c r="AB24" i="18" s="1"/>
  <c r="P23" i="6"/>
  <c r="Y23" i="13"/>
  <c r="AE23" i="18" s="1"/>
  <c r="X22" i="13"/>
  <c r="AD22" i="18" s="1"/>
  <c r="O22" i="6"/>
  <c r="AE101" i="13"/>
  <c r="AK101" i="18" s="1"/>
  <c r="P101" i="7"/>
  <c r="AA101" i="13"/>
  <c r="AG101" i="18" s="1"/>
  <c r="M101" i="7"/>
  <c r="N98" i="7"/>
  <c r="AB98" i="13"/>
  <c r="AH98" i="18" s="1"/>
  <c r="AE93" i="13"/>
  <c r="AK93" i="18" s="1"/>
  <c r="N93" i="7"/>
  <c r="O93" i="7"/>
  <c r="AA93" i="13"/>
  <c r="AG93" i="18" s="1"/>
  <c r="M93" i="7"/>
  <c r="AA85" i="13"/>
  <c r="AG85" i="18" s="1"/>
  <c r="M85" i="7"/>
  <c r="AE77" i="13"/>
  <c r="AK77" i="18" s="1"/>
  <c r="O77" i="7"/>
  <c r="AA77" i="13"/>
  <c r="AG77" i="18" s="1"/>
  <c r="M77" i="7"/>
  <c r="N74" i="7"/>
  <c r="AB74" i="13"/>
  <c r="AH74" i="18" s="1"/>
  <c r="AE61" i="13"/>
  <c r="AK61" i="18" s="1"/>
  <c r="N61" i="7"/>
  <c r="N50" i="7"/>
  <c r="AB50" i="13"/>
  <c r="AH50" i="18" s="1"/>
  <c r="M45" i="7"/>
  <c r="AA45" i="13"/>
  <c r="AG45" i="18" s="1"/>
  <c r="N42" i="7"/>
  <c r="AB42" i="13"/>
  <c r="AH42" i="18" s="1"/>
  <c r="AE37" i="13"/>
  <c r="AK37" i="18" s="1"/>
  <c r="N37" i="7"/>
  <c r="O37" i="7"/>
  <c r="AE29" i="13"/>
  <c r="AK29" i="18" s="1"/>
  <c r="N29" i="7"/>
  <c r="AA29" i="13"/>
  <c r="AG29" i="18" s="1"/>
  <c r="M29" i="7"/>
  <c r="AD28" i="13"/>
  <c r="AJ28" i="18" s="1"/>
  <c r="P28" i="7"/>
  <c r="O27" i="7"/>
  <c r="AC27" i="13"/>
  <c r="AI27" i="18" s="1"/>
  <c r="AE21" i="13"/>
  <c r="AK21" i="18" s="1"/>
  <c r="O21" i="7"/>
  <c r="AC19" i="13"/>
  <c r="AI19" i="18" s="1"/>
  <c r="O19" i="7"/>
  <c r="AC12" i="13"/>
  <c r="AI12" i="18" s="1"/>
  <c r="O12" i="7"/>
  <c r="AH89" i="13"/>
  <c r="AN89" i="18" s="1"/>
  <c r="AF92" i="13"/>
  <c r="AL92" i="18" s="1"/>
  <c r="AN21" i="13"/>
  <c r="AT21" i="18" s="1"/>
  <c r="N5" i="10"/>
  <c r="AN5" i="13"/>
  <c r="AT5" i="18" s="1"/>
  <c r="BB89" i="13"/>
  <c r="BH89" i="18" s="1"/>
  <c r="AJ94" i="13"/>
  <c r="AP94" i="18" s="1"/>
  <c r="N94" i="8"/>
  <c r="P94" i="8"/>
  <c r="AJ88" i="13"/>
  <c r="AP88" i="18" s="1"/>
  <c r="P88" i="8"/>
  <c r="O88" i="8"/>
  <c r="N88" i="8"/>
  <c r="M88" i="8"/>
  <c r="AJ80" i="13"/>
  <c r="AP80" i="18" s="1"/>
  <c r="N80" i="8"/>
  <c r="P80" i="8"/>
  <c r="M80" i="8"/>
  <c r="AF80" i="13"/>
  <c r="AL80" i="18" s="1"/>
  <c r="AJ72" i="13"/>
  <c r="AP72" i="18" s="1"/>
  <c r="N72" i="8"/>
  <c r="P72" i="8"/>
  <c r="O72" i="8"/>
  <c r="M72" i="8"/>
  <c r="AF72" i="13"/>
  <c r="AL72" i="18" s="1"/>
  <c r="N69" i="8"/>
  <c r="AG69" i="13"/>
  <c r="AM69" i="18" s="1"/>
  <c r="AJ64" i="13"/>
  <c r="AP64" i="18" s="1"/>
  <c r="O64" i="8"/>
  <c r="N64" i="8"/>
  <c r="P64" i="8"/>
  <c r="M64" i="8"/>
  <c r="AF64" i="13"/>
  <c r="AL64" i="18" s="1"/>
  <c r="AJ56" i="13"/>
  <c r="AP56" i="18" s="1"/>
  <c r="O56" i="8"/>
  <c r="N56" i="8"/>
  <c r="P56" i="8"/>
  <c r="M56" i="8"/>
  <c r="AF56" i="13"/>
  <c r="AL56" i="18" s="1"/>
  <c r="AJ48" i="13"/>
  <c r="AP48" i="18" s="1"/>
  <c r="O48" i="8"/>
  <c r="N48" i="8"/>
  <c r="M48" i="8"/>
  <c r="AG45" i="13"/>
  <c r="AM45" i="18" s="1"/>
  <c r="N45" i="8"/>
  <c r="AJ40" i="13"/>
  <c r="AP40" i="18" s="1"/>
  <c r="N40" i="8"/>
  <c r="O40" i="8"/>
  <c r="M40" i="8"/>
  <c r="AI36" i="13"/>
  <c r="AO36" i="18" s="1"/>
  <c r="P36" i="8"/>
  <c r="N28" i="8"/>
  <c r="AG28" i="13"/>
  <c r="AM28" i="18" s="1"/>
  <c r="AJ14" i="13"/>
  <c r="AP14" i="18" s="1"/>
  <c r="O14" i="8"/>
  <c r="M14" i="8"/>
  <c r="AJ9" i="13"/>
  <c r="AP9" i="18" s="1"/>
  <c r="P9" i="8"/>
  <c r="O9" i="8"/>
  <c r="M9" i="8"/>
  <c r="AH8" i="13"/>
  <c r="AN8" i="18" s="1"/>
  <c r="O8" i="8"/>
  <c r="N99" i="11"/>
  <c r="AV99" i="13"/>
  <c r="BB99" i="18" s="1"/>
  <c r="AQ98" i="13"/>
  <c r="AW98" i="18" s="1"/>
  <c r="N98" i="9"/>
  <c r="D98" i="16"/>
  <c r="H96" i="14"/>
  <c r="I96" i="14" s="1"/>
  <c r="I96" i="16"/>
  <c r="BB96" i="13"/>
  <c r="BH96" i="18" s="1"/>
  <c r="O96" i="12"/>
  <c r="D96" i="14"/>
  <c r="I96" i="5"/>
  <c r="F11" i="13"/>
  <c r="L11" i="18" s="1"/>
  <c r="O11" i="2"/>
  <c r="F5" i="13"/>
  <c r="L5" i="18" s="1"/>
  <c r="M5" i="2"/>
  <c r="M21" i="2"/>
  <c r="F21" i="13"/>
  <c r="L21" i="18" s="1"/>
  <c r="Q92" i="16"/>
  <c r="B92" i="18"/>
  <c r="B100" i="13"/>
  <c r="H100" i="18" s="1"/>
  <c r="M100" i="2"/>
  <c r="P14" i="2"/>
  <c r="E14" i="13"/>
  <c r="K14" i="18" s="1"/>
  <c r="I4" i="13"/>
  <c r="O4" i="18" s="1"/>
  <c r="O4" i="3"/>
  <c r="H102" i="13"/>
  <c r="N102" i="18" s="1"/>
  <c r="N102" i="3"/>
  <c r="K100" i="13"/>
  <c r="Q100" i="18" s="1"/>
  <c r="O100" i="3"/>
  <c r="N100" i="3"/>
  <c r="M100" i="3"/>
  <c r="G100" i="13"/>
  <c r="M100" i="18" s="1"/>
  <c r="I98" i="13"/>
  <c r="O98" i="18" s="1"/>
  <c r="O98" i="3"/>
  <c r="O81" i="3"/>
  <c r="I81" i="13"/>
  <c r="O81" i="18" s="1"/>
  <c r="I73" i="13"/>
  <c r="O73" i="18" s="1"/>
  <c r="O73" i="3"/>
  <c r="O57" i="3"/>
  <c r="I57" i="13"/>
  <c r="O57" i="18" s="1"/>
  <c r="K47" i="13"/>
  <c r="Q47" i="18" s="1"/>
  <c r="O47" i="3"/>
  <c r="P47" i="3"/>
  <c r="M47" i="3"/>
  <c r="G47" i="13"/>
  <c r="M47" i="18" s="1"/>
  <c r="I41" i="13"/>
  <c r="O41" i="18" s="1"/>
  <c r="O41" i="3"/>
  <c r="O33" i="3"/>
  <c r="I33" i="13"/>
  <c r="O33" i="18" s="1"/>
  <c r="K19" i="13"/>
  <c r="Q19" i="18" s="1"/>
  <c r="P19" i="3"/>
  <c r="O19" i="3"/>
  <c r="G19" i="13"/>
  <c r="M19" i="18" s="1"/>
  <c r="M19" i="3"/>
  <c r="O16" i="3"/>
  <c r="I16" i="13"/>
  <c r="O16" i="18" s="1"/>
  <c r="K10" i="13"/>
  <c r="Q10" i="18" s="1"/>
  <c r="O10" i="3"/>
  <c r="G10" i="13"/>
  <c r="M10" i="18" s="1"/>
  <c r="M10" i="3"/>
  <c r="O102" i="4"/>
  <c r="N102" i="13"/>
  <c r="T102" i="18" s="1"/>
  <c r="P88" i="13"/>
  <c r="V88" i="18" s="1"/>
  <c r="N88" i="4"/>
  <c r="L88" i="13"/>
  <c r="R88" i="18" s="1"/>
  <c r="M88" i="4"/>
  <c r="P86" i="4"/>
  <c r="O86" i="13"/>
  <c r="U86" i="18" s="1"/>
  <c r="P79" i="13"/>
  <c r="V79" i="18" s="1"/>
  <c r="P79" i="4"/>
  <c r="M79" i="4"/>
  <c r="L79" i="13"/>
  <c r="R79" i="18" s="1"/>
  <c r="M76" i="13"/>
  <c r="S76" i="18" s="1"/>
  <c r="N76" i="4"/>
  <c r="P71" i="13"/>
  <c r="V71" i="18" s="1"/>
  <c r="P71" i="4"/>
  <c r="L71" i="13"/>
  <c r="R71" i="18" s="1"/>
  <c r="M71" i="4"/>
  <c r="M68" i="13"/>
  <c r="S68" i="18" s="1"/>
  <c r="N68" i="4"/>
  <c r="M65" i="13"/>
  <c r="S65" i="18" s="1"/>
  <c r="N65" i="4"/>
  <c r="M63" i="4"/>
  <c r="L63" i="13"/>
  <c r="R63" i="18" s="1"/>
  <c r="M60" i="13"/>
  <c r="S60" i="18" s="1"/>
  <c r="N60" i="4"/>
  <c r="M52" i="13"/>
  <c r="S52" i="18" s="1"/>
  <c r="N52" i="4"/>
  <c r="M49" i="13"/>
  <c r="S49" i="18" s="1"/>
  <c r="N49" i="4"/>
  <c r="L47" i="13"/>
  <c r="R47" i="18" s="1"/>
  <c r="M47" i="4"/>
  <c r="M44" i="13"/>
  <c r="S44" i="18" s="1"/>
  <c r="N44" i="4"/>
  <c r="M41" i="13"/>
  <c r="S41" i="18" s="1"/>
  <c r="N41" i="4"/>
  <c r="P39" i="13"/>
  <c r="V39" i="18" s="1"/>
  <c r="P39" i="4"/>
  <c r="L39" i="13"/>
  <c r="R39" i="18" s="1"/>
  <c r="M39" i="4"/>
  <c r="P38" i="4"/>
  <c r="O38" i="13"/>
  <c r="U38" i="18" s="1"/>
  <c r="O37" i="4"/>
  <c r="N37" i="13"/>
  <c r="T37" i="18" s="1"/>
  <c r="L31" i="13"/>
  <c r="R31" i="18" s="1"/>
  <c r="M31" i="4"/>
  <c r="L28" i="13"/>
  <c r="R28" i="18" s="1"/>
  <c r="M28" i="4"/>
  <c r="P26" i="4"/>
  <c r="O26" i="13"/>
  <c r="U26" i="18" s="1"/>
  <c r="O25" i="4"/>
  <c r="N25" i="13"/>
  <c r="T25" i="18" s="1"/>
  <c r="O19" i="13"/>
  <c r="U19" i="18" s="1"/>
  <c r="P19" i="4"/>
  <c r="O18" i="4"/>
  <c r="N18" i="13"/>
  <c r="T18" i="18" s="1"/>
  <c r="M12" i="13"/>
  <c r="S12" i="18" s="1"/>
  <c r="N12" i="4"/>
  <c r="O93" i="5"/>
  <c r="U93" i="13"/>
  <c r="AA93" i="18" s="1"/>
  <c r="P93" i="5"/>
  <c r="Q93" i="13"/>
  <c r="W93" i="18" s="1"/>
  <c r="M93" i="5"/>
  <c r="P84" i="5"/>
  <c r="T84" i="13"/>
  <c r="Z84" i="18" s="1"/>
  <c r="O77" i="5"/>
  <c r="U77" i="13"/>
  <c r="AA77" i="18" s="1"/>
  <c r="Q77" i="13"/>
  <c r="W77" i="18" s="1"/>
  <c r="M77" i="5"/>
  <c r="U68" i="13"/>
  <c r="AA68" i="18" s="1"/>
  <c r="O68" i="5"/>
  <c r="U57" i="13"/>
  <c r="AA57" i="18" s="1"/>
  <c r="P57" i="5"/>
  <c r="Q57" i="13"/>
  <c r="W57" i="18" s="1"/>
  <c r="M57" i="5"/>
  <c r="O51" i="5"/>
  <c r="S51" i="13"/>
  <c r="Y51" i="18" s="1"/>
  <c r="P41" i="5"/>
  <c r="Q41" i="13"/>
  <c r="W41" i="18" s="1"/>
  <c r="S38" i="13"/>
  <c r="Y38" i="18" s="1"/>
  <c r="O38" i="5"/>
  <c r="U20" i="13"/>
  <c r="AA20" i="18" s="1"/>
  <c r="P20" i="5"/>
  <c r="O20" i="5"/>
  <c r="Q20" i="13"/>
  <c r="W20" i="18" s="1"/>
  <c r="M20" i="5"/>
  <c r="R14" i="13"/>
  <c r="X14" i="18" s="1"/>
  <c r="N14" i="5"/>
  <c r="U12" i="13"/>
  <c r="AA12" i="18" s="1"/>
  <c r="O12" i="5"/>
  <c r="P12" i="5"/>
  <c r="O102" i="6"/>
  <c r="Z102" i="13"/>
  <c r="AF102" i="18" s="1"/>
  <c r="N102" i="6"/>
  <c r="Y84" i="13"/>
  <c r="AE84" i="18" s="1"/>
  <c r="P84" i="6"/>
  <c r="W77" i="13"/>
  <c r="AC77" i="18" s="1"/>
  <c r="N77" i="6"/>
  <c r="Z69" i="13"/>
  <c r="AF69" i="18" s="1"/>
  <c r="P69" i="6"/>
  <c r="N69" i="6"/>
  <c r="N62" i="6"/>
  <c r="W62" i="13"/>
  <c r="AC62" i="18" s="1"/>
  <c r="Z60" i="13"/>
  <c r="AF60" i="18" s="1"/>
  <c r="O60" i="6"/>
  <c r="N60" i="6"/>
  <c r="P60" i="6"/>
  <c r="M60" i="6"/>
  <c r="V60" i="13"/>
  <c r="AB60" i="18" s="1"/>
  <c r="N54" i="6"/>
  <c r="W54" i="13"/>
  <c r="AC54" i="18" s="1"/>
  <c r="Z52" i="13"/>
  <c r="AF52" i="18" s="1"/>
  <c r="N52" i="6"/>
  <c r="P52" i="6"/>
  <c r="M52" i="6"/>
  <c r="V52" i="13"/>
  <c r="AB52" i="18" s="1"/>
  <c r="W49" i="13"/>
  <c r="AC49" i="18" s="1"/>
  <c r="N49" i="6"/>
  <c r="W21" i="13"/>
  <c r="AC21" i="18" s="1"/>
  <c r="N21" i="6"/>
  <c r="N18" i="6"/>
  <c r="W18" i="13"/>
  <c r="AC18" i="18" s="1"/>
  <c r="Z16" i="13"/>
  <c r="AF16" i="18" s="1"/>
  <c r="N16" i="6"/>
  <c r="P16" i="6"/>
  <c r="M16" i="6"/>
  <c r="V16" i="13"/>
  <c r="AB16" i="18" s="1"/>
  <c r="W13" i="13"/>
  <c r="AC13" i="18" s="1"/>
  <c r="N13" i="6"/>
  <c r="N10" i="6"/>
  <c r="W10" i="13"/>
  <c r="AC10" i="18" s="1"/>
  <c r="Z8" i="13"/>
  <c r="AF8" i="18" s="1"/>
  <c r="N8" i="6"/>
  <c r="P8" i="6"/>
  <c r="M8" i="6"/>
  <c r="V8" i="13"/>
  <c r="AB8" i="18" s="1"/>
  <c r="AC96" i="13"/>
  <c r="AI96" i="18" s="1"/>
  <c r="O96" i="7"/>
  <c r="AC88" i="13"/>
  <c r="AI88" i="18" s="1"/>
  <c r="O88" i="7"/>
  <c r="O72" i="7"/>
  <c r="AC72" i="13"/>
  <c r="AI72" i="18" s="1"/>
  <c r="O40" i="7"/>
  <c r="AC40" i="13"/>
  <c r="AI40" i="18" s="1"/>
  <c r="AC24" i="13"/>
  <c r="AI24" i="18" s="1"/>
  <c r="O24" i="7"/>
  <c r="P99" i="8"/>
  <c r="AI99" i="13"/>
  <c r="AO99" i="18" s="1"/>
  <c r="P97" i="8"/>
  <c r="AI97" i="13"/>
  <c r="AO97" i="18" s="1"/>
  <c r="P21" i="2"/>
  <c r="M73" i="2"/>
  <c r="P96" i="2"/>
  <c r="O96" i="2"/>
  <c r="O40" i="2"/>
  <c r="O32" i="2"/>
  <c r="O8" i="2"/>
  <c r="N68" i="2"/>
  <c r="P89" i="2"/>
  <c r="M22" i="2"/>
  <c r="M14" i="2"/>
  <c r="M89" i="2"/>
  <c r="P54" i="2"/>
  <c r="P104" i="3"/>
  <c r="N19" i="3"/>
  <c r="N27" i="3"/>
  <c r="P10" i="3"/>
  <c r="P100" i="3"/>
  <c r="P31" i="4"/>
  <c r="O31" i="4"/>
  <c r="P43" i="4"/>
  <c r="N64" i="5"/>
  <c r="N68" i="5"/>
  <c r="P100" i="5"/>
  <c r="N33" i="5"/>
  <c r="P99" i="5"/>
  <c r="P9" i="7"/>
  <c r="B36" i="18"/>
  <c r="Q36" i="16"/>
  <c r="B41" i="18"/>
  <c r="H89" i="13"/>
  <c r="N89" i="18" s="1"/>
  <c r="N89" i="3"/>
  <c r="K74" i="13"/>
  <c r="Q74" i="18" s="1"/>
  <c r="O74" i="3"/>
  <c r="M74" i="3"/>
  <c r="G74" i="13"/>
  <c r="M74" i="18" s="1"/>
  <c r="K66" i="13"/>
  <c r="Q66" i="18" s="1"/>
  <c r="O66" i="3"/>
  <c r="G66" i="13"/>
  <c r="M66" i="18" s="1"/>
  <c r="M66" i="3"/>
  <c r="K50" i="13"/>
  <c r="Q50" i="18" s="1"/>
  <c r="O50" i="3"/>
  <c r="N50" i="3"/>
  <c r="G50" i="13"/>
  <c r="M50" i="18" s="1"/>
  <c r="M50" i="3"/>
  <c r="K42" i="13"/>
  <c r="Q42" i="18" s="1"/>
  <c r="O42" i="3"/>
  <c r="M42" i="3"/>
  <c r="G42" i="13"/>
  <c r="M42" i="18" s="1"/>
  <c r="K34" i="13"/>
  <c r="Q34" i="18" s="1"/>
  <c r="O34" i="3"/>
  <c r="M34" i="3"/>
  <c r="G34" i="13"/>
  <c r="M34" i="18" s="1"/>
  <c r="K23" i="13"/>
  <c r="Q23" i="18" s="1"/>
  <c r="O23" i="3"/>
  <c r="G23" i="13"/>
  <c r="M23" i="18" s="1"/>
  <c r="M23" i="3"/>
  <c r="I5" i="13"/>
  <c r="O5" i="18" s="1"/>
  <c r="O5" i="3"/>
  <c r="N4" i="13"/>
  <c r="T4" i="18" s="1"/>
  <c r="O4" i="4"/>
  <c r="P103" i="13"/>
  <c r="V103" i="18" s="1"/>
  <c r="P103" i="4"/>
  <c r="O103" i="4"/>
  <c r="L103" i="13"/>
  <c r="R103" i="18" s="1"/>
  <c r="M103" i="4"/>
  <c r="P92" i="4"/>
  <c r="P92" i="13"/>
  <c r="V92" i="18" s="1"/>
  <c r="N92" i="4"/>
  <c r="L92" i="13"/>
  <c r="R92" i="18" s="1"/>
  <c r="M92" i="4"/>
  <c r="P90" i="4"/>
  <c r="O90" i="13"/>
  <c r="U90" i="18" s="1"/>
  <c r="N89" i="13"/>
  <c r="T89" i="18" s="1"/>
  <c r="O89" i="4"/>
  <c r="P83" i="4"/>
  <c r="O83" i="13"/>
  <c r="U83" i="18" s="1"/>
  <c r="O82" i="4"/>
  <c r="N82" i="13"/>
  <c r="T82" i="18" s="1"/>
  <c r="O74" i="4"/>
  <c r="N74" i="13"/>
  <c r="T74" i="18" s="1"/>
  <c r="O66" i="4"/>
  <c r="N66" i="13"/>
  <c r="T66" i="18" s="1"/>
  <c r="P56" i="13"/>
  <c r="V56" i="18" s="1"/>
  <c r="N56" i="4"/>
  <c r="O56" i="4"/>
  <c r="L56" i="13"/>
  <c r="R56" i="18" s="1"/>
  <c r="M56" i="4"/>
  <c r="O50" i="4"/>
  <c r="N50" i="13"/>
  <c r="T50" i="18" s="1"/>
  <c r="O42" i="4"/>
  <c r="N42" i="13"/>
  <c r="T42" i="18" s="1"/>
  <c r="O34" i="4"/>
  <c r="N34" i="13"/>
  <c r="T34" i="18" s="1"/>
  <c r="M16" i="13"/>
  <c r="S16" i="18" s="1"/>
  <c r="N16" i="4"/>
  <c r="P8" i="13"/>
  <c r="V8" i="18" s="1"/>
  <c r="N8" i="4"/>
  <c r="L8" i="13"/>
  <c r="R8" i="18" s="1"/>
  <c r="M8" i="4"/>
  <c r="P6" i="4"/>
  <c r="O6" i="13"/>
  <c r="U6" i="18" s="1"/>
  <c r="O5" i="4"/>
  <c r="N5" i="13"/>
  <c r="T5" i="18" s="1"/>
  <c r="Q97" i="13"/>
  <c r="W97" i="18" s="1"/>
  <c r="M97" i="5"/>
  <c r="Q96" i="13"/>
  <c r="W96" i="18" s="1"/>
  <c r="M96" i="5"/>
  <c r="O94" i="5"/>
  <c r="S94" i="13"/>
  <c r="Y94" i="18" s="1"/>
  <c r="N90" i="5"/>
  <c r="R90" i="13"/>
  <c r="X90" i="18" s="1"/>
  <c r="U81" i="13"/>
  <c r="AA81" i="18" s="1"/>
  <c r="O81" i="5"/>
  <c r="Q81" i="13"/>
  <c r="W81" i="18" s="1"/>
  <c r="M81" i="5"/>
  <c r="S78" i="13"/>
  <c r="Y78" i="18" s="1"/>
  <c r="O78" i="5"/>
  <c r="O71" i="5"/>
  <c r="S71" i="13"/>
  <c r="Y71" i="18" s="1"/>
  <c r="O63" i="5"/>
  <c r="S63" i="13"/>
  <c r="Y63" i="18" s="1"/>
  <c r="P61" i="5"/>
  <c r="U61" i="13"/>
  <c r="AA61" i="18" s="1"/>
  <c r="Q61" i="13"/>
  <c r="W61" i="18" s="1"/>
  <c r="M61" i="5"/>
  <c r="U52" i="13"/>
  <c r="AA52" i="18" s="1"/>
  <c r="O52" i="5"/>
  <c r="P52" i="5"/>
  <c r="N46" i="5"/>
  <c r="R46" i="13"/>
  <c r="X46" i="18" s="1"/>
  <c r="U44" i="13"/>
  <c r="AA44" i="18" s="1"/>
  <c r="O44" i="5"/>
  <c r="O42" i="5"/>
  <c r="S42" i="13"/>
  <c r="Y42" i="18" s="1"/>
  <c r="Q29" i="13"/>
  <c r="W29" i="18" s="1"/>
  <c r="O23" i="5"/>
  <c r="S23" i="13"/>
  <c r="Y23" i="18" s="1"/>
  <c r="O15" i="5"/>
  <c r="S15" i="13"/>
  <c r="Y15" i="18" s="1"/>
  <c r="P8" i="5"/>
  <c r="T8" i="13"/>
  <c r="Z8" i="18" s="1"/>
  <c r="N99" i="6"/>
  <c r="W99" i="13"/>
  <c r="AC99" i="18" s="1"/>
  <c r="Z97" i="13"/>
  <c r="AF97" i="18" s="1"/>
  <c r="P97" i="6"/>
  <c r="O97" i="6"/>
  <c r="N97" i="6"/>
  <c r="W97" i="13"/>
  <c r="AC97" i="18" s="1"/>
  <c r="N94" i="6"/>
  <c r="W94" i="13"/>
  <c r="AC94" i="18" s="1"/>
  <c r="Z92" i="13"/>
  <c r="AF92" i="18" s="1"/>
  <c r="O92" i="6"/>
  <c r="N92" i="6"/>
  <c r="P92" i="6"/>
  <c r="P81" i="6"/>
  <c r="Z81" i="13"/>
  <c r="AF81" i="18" s="1"/>
  <c r="N81" i="6"/>
  <c r="Z73" i="13"/>
  <c r="AF73" i="18" s="1"/>
  <c r="P73" i="6"/>
  <c r="Y64" i="13"/>
  <c r="AE64" i="18" s="1"/>
  <c r="P64" i="6"/>
  <c r="Z45" i="13"/>
  <c r="AF45" i="18" s="1"/>
  <c r="N45" i="6"/>
  <c r="X42" i="13"/>
  <c r="AD42" i="18" s="1"/>
  <c r="O42" i="6"/>
  <c r="N38" i="6"/>
  <c r="W38" i="13"/>
  <c r="AC38" i="18" s="1"/>
  <c r="Z36" i="13"/>
  <c r="AF36" i="18" s="1"/>
  <c r="N36" i="6"/>
  <c r="P36" i="6"/>
  <c r="M36" i="6"/>
  <c r="V36" i="13"/>
  <c r="AB36" i="18" s="1"/>
  <c r="N33" i="6"/>
  <c r="W33" i="13"/>
  <c r="AC33" i="18" s="1"/>
  <c r="N30" i="6"/>
  <c r="W30" i="13"/>
  <c r="AC30" i="18" s="1"/>
  <c r="Z28" i="13"/>
  <c r="AF28" i="18" s="1"/>
  <c r="O28" i="6"/>
  <c r="N28" i="6"/>
  <c r="P28" i="6"/>
  <c r="M28" i="6"/>
  <c r="V28" i="13"/>
  <c r="AB28" i="18" s="1"/>
  <c r="N99" i="7"/>
  <c r="AB99" i="13"/>
  <c r="AH99" i="18" s="1"/>
  <c r="AA89" i="13"/>
  <c r="AG89" i="18" s="1"/>
  <c r="M89" i="7"/>
  <c r="AE81" i="13"/>
  <c r="AK81" i="18" s="1"/>
  <c r="N81" i="7"/>
  <c r="AA81" i="13"/>
  <c r="AG81" i="18" s="1"/>
  <c r="M81" i="7"/>
  <c r="AE73" i="13"/>
  <c r="AK73" i="18" s="1"/>
  <c r="N73" i="7"/>
  <c r="O73" i="7"/>
  <c r="AA73" i="13"/>
  <c r="AG73" i="18" s="1"/>
  <c r="M73" i="7"/>
  <c r="AE65" i="13"/>
  <c r="AK65" i="18" s="1"/>
  <c r="N65" i="7"/>
  <c r="N62" i="7"/>
  <c r="AB62" i="13"/>
  <c r="AH62" i="18" s="1"/>
  <c r="AE49" i="13"/>
  <c r="AK49" i="18" s="1"/>
  <c r="O49" i="7"/>
  <c r="N49" i="7"/>
  <c r="M49" i="7"/>
  <c r="AA49" i="13"/>
  <c r="AG49" i="18" s="1"/>
  <c r="AE41" i="13"/>
  <c r="AK41" i="18" s="1"/>
  <c r="O41" i="7"/>
  <c r="M41" i="7"/>
  <c r="AA41" i="13"/>
  <c r="AG41" i="18" s="1"/>
  <c r="AE33" i="13"/>
  <c r="AK33" i="18" s="1"/>
  <c r="O33" i="7"/>
  <c r="N33" i="7"/>
  <c r="AA33" i="13"/>
  <c r="AG33" i="18" s="1"/>
  <c r="M33" i="7"/>
  <c r="N30" i="7"/>
  <c r="AB30" i="13"/>
  <c r="AH30" i="18" s="1"/>
  <c r="N22" i="7"/>
  <c r="AB22" i="13"/>
  <c r="AH22" i="18" s="1"/>
  <c r="AE14" i="13"/>
  <c r="AK14" i="18" s="1"/>
  <c r="N14" i="7"/>
  <c r="O14" i="7"/>
  <c r="M14" i="7"/>
  <c r="AA14" i="13"/>
  <c r="AG14" i="18" s="1"/>
  <c r="O8" i="7"/>
  <c r="AC8" i="13"/>
  <c r="AI8" i="18" s="1"/>
  <c r="AR12" i="13"/>
  <c r="AX12" i="18" s="1"/>
  <c r="AJ90" i="13"/>
  <c r="AP90" i="18" s="1"/>
  <c r="N90" i="8"/>
  <c r="P90" i="8"/>
  <c r="M90" i="8"/>
  <c r="AF90" i="13"/>
  <c r="AL90" i="18" s="1"/>
  <c r="AJ84" i="13"/>
  <c r="AP84" i="18" s="1"/>
  <c r="N84" i="8"/>
  <c r="O84" i="8"/>
  <c r="M84" i="8"/>
  <c r="AJ76" i="13"/>
  <c r="AP76" i="18" s="1"/>
  <c r="N76" i="8"/>
  <c r="P76" i="8"/>
  <c r="O76" i="8"/>
  <c r="M76" i="8"/>
  <c r="N73" i="8"/>
  <c r="AG73" i="13"/>
  <c r="AM73" i="18" s="1"/>
  <c r="AJ68" i="13"/>
  <c r="AP68" i="18" s="1"/>
  <c r="N68" i="8"/>
  <c r="P68" i="8"/>
  <c r="O68" i="8"/>
  <c r="M68" i="8"/>
  <c r="N65" i="8"/>
  <c r="AG65" i="13"/>
  <c r="AM65" i="18" s="1"/>
  <c r="AJ60" i="13"/>
  <c r="AP60" i="18" s="1"/>
  <c r="O60" i="8"/>
  <c r="N60" i="8"/>
  <c r="P60" i="8"/>
  <c r="M60" i="8"/>
  <c r="N57" i="8"/>
  <c r="AG57" i="13"/>
  <c r="AM57" i="18" s="1"/>
  <c r="AJ52" i="13"/>
  <c r="AP52" i="18" s="1"/>
  <c r="O52" i="8"/>
  <c r="N52" i="8"/>
  <c r="M52" i="8"/>
  <c r="AF52" i="13"/>
  <c r="AL52" i="18" s="1"/>
  <c r="N49" i="8"/>
  <c r="AG49" i="13"/>
  <c r="AM49" i="18" s="1"/>
  <c r="AJ44" i="13"/>
  <c r="AP44" i="18" s="1"/>
  <c r="N44" i="8"/>
  <c r="O44" i="8"/>
  <c r="M44" i="8"/>
  <c r="AF44" i="13"/>
  <c r="AL44" i="18" s="1"/>
  <c r="AO103" i="13"/>
  <c r="AU103" i="18" s="1"/>
  <c r="O103" i="10"/>
  <c r="N103" i="10"/>
  <c r="P103" i="10"/>
  <c r="AL98" i="13"/>
  <c r="AR98" i="18" s="1"/>
  <c r="N98" i="10"/>
  <c r="O96" i="10"/>
  <c r="AM96" i="13"/>
  <c r="AS96" i="18" s="1"/>
  <c r="AO93" i="13"/>
  <c r="AU93" i="18" s="1"/>
  <c r="N93" i="10"/>
  <c r="O93" i="10"/>
  <c r="P92" i="10"/>
  <c r="AN92" i="13"/>
  <c r="AT92" i="18" s="1"/>
  <c r="P88" i="10"/>
  <c r="AN88" i="13"/>
  <c r="AT88" i="18" s="1"/>
  <c r="P84" i="10"/>
  <c r="AN84" i="13"/>
  <c r="AT84" i="18" s="1"/>
  <c r="AO81" i="13"/>
  <c r="AU81" i="18" s="1"/>
  <c r="N81" i="10"/>
  <c r="P81" i="10"/>
  <c r="AO78" i="13"/>
  <c r="AU78" i="18" s="1"/>
  <c r="N78" i="10"/>
  <c r="O78" i="10"/>
  <c r="M78" i="10"/>
  <c r="O69" i="10"/>
  <c r="AM69" i="13"/>
  <c r="AS69" i="18" s="1"/>
  <c r="AM64" i="13"/>
  <c r="AS64" i="18" s="1"/>
  <c r="O64" i="10"/>
  <c r="P56" i="10"/>
  <c r="AN56" i="13"/>
  <c r="AT56" i="18" s="1"/>
  <c r="O39" i="10"/>
  <c r="AM39" i="13"/>
  <c r="AS39" i="18" s="1"/>
  <c r="AM32" i="13"/>
  <c r="AS32" i="18" s="1"/>
  <c r="O32" i="10"/>
  <c r="AO29" i="13"/>
  <c r="AU29" i="18" s="1"/>
  <c r="P29" i="10"/>
  <c r="O29" i="10"/>
  <c r="N29" i="10"/>
  <c r="P28" i="10"/>
  <c r="AN28" i="13"/>
  <c r="AT28" i="18" s="1"/>
  <c r="AO25" i="13"/>
  <c r="AU25" i="18" s="1"/>
  <c r="P25" i="10"/>
  <c r="N25" i="10"/>
  <c r="O25" i="10"/>
  <c r="AO17" i="13"/>
  <c r="AU17" i="18" s="1"/>
  <c r="O17" i="10"/>
  <c r="P17" i="10"/>
  <c r="AK17" i="13"/>
  <c r="AQ17" i="18" s="1"/>
  <c r="M17" i="10"/>
  <c r="P16" i="10"/>
  <c r="AN16" i="13"/>
  <c r="AT16" i="18" s="1"/>
  <c r="AO13" i="13"/>
  <c r="AU13" i="18" s="1"/>
  <c r="O13" i="10"/>
  <c r="P13" i="10"/>
  <c r="AK13" i="13"/>
  <c r="AQ13" i="18" s="1"/>
  <c r="M13" i="10"/>
  <c r="AT4" i="13"/>
  <c r="AZ4" i="18" s="1"/>
  <c r="O4" i="9"/>
  <c r="M4" i="9"/>
  <c r="P4" i="9"/>
  <c r="N4" i="9"/>
  <c r="AQ99" i="13"/>
  <c r="AW99" i="18" s="1"/>
  <c r="N99" i="9"/>
  <c r="AQ83" i="13"/>
  <c r="AW83" i="18" s="1"/>
  <c r="N83" i="9"/>
  <c r="AT67" i="13"/>
  <c r="AZ67" i="18" s="1"/>
  <c r="N67" i="9"/>
  <c r="P67" i="9"/>
  <c r="O67" i="9"/>
  <c r="M67" i="9"/>
  <c r="AP67" i="13"/>
  <c r="AV67" i="18" s="1"/>
  <c r="AQ58" i="13"/>
  <c r="AW58" i="18" s="1"/>
  <c r="N58" i="9"/>
  <c r="AQ52" i="13"/>
  <c r="AW52" i="18" s="1"/>
  <c r="N52" i="9"/>
  <c r="AQ47" i="13"/>
  <c r="AW47" i="18" s="1"/>
  <c r="N47" i="9"/>
  <c r="AQ34" i="13"/>
  <c r="AW34" i="18" s="1"/>
  <c r="N34" i="9"/>
  <c r="AT25" i="13"/>
  <c r="AZ25" i="18" s="1"/>
  <c r="P25" i="9"/>
  <c r="O25" i="9"/>
  <c r="N25" i="9"/>
  <c r="M25" i="9"/>
  <c r="AP25" i="13"/>
  <c r="AV25" i="18" s="1"/>
  <c r="P24" i="9"/>
  <c r="AS24" i="13"/>
  <c r="AY24" i="18" s="1"/>
  <c r="AR23" i="13"/>
  <c r="AX23" i="18" s="1"/>
  <c r="O23" i="9"/>
  <c r="P22" i="9"/>
  <c r="AS22" i="13"/>
  <c r="AY22" i="18" s="1"/>
  <c r="AT19" i="13"/>
  <c r="AZ19" i="18" s="1"/>
  <c r="N19" i="9"/>
  <c r="P19" i="9"/>
  <c r="O19" i="9"/>
  <c r="M19" i="9"/>
  <c r="AP19" i="13"/>
  <c r="AV19" i="18" s="1"/>
  <c r="P17" i="9"/>
  <c r="AS17" i="13"/>
  <c r="AY17" i="18" s="1"/>
  <c r="O16" i="9"/>
  <c r="AR16" i="13"/>
  <c r="AX16" i="18" s="1"/>
  <c r="AY87" i="13"/>
  <c r="BE87" i="18" s="1"/>
  <c r="N87" i="11"/>
  <c r="O87" i="11"/>
  <c r="AU87" i="13"/>
  <c r="BA87" i="18" s="1"/>
  <c r="M87" i="11"/>
  <c r="AX70" i="13"/>
  <c r="BD70" i="18" s="1"/>
  <c r="P70" i="11"/>
  <c r="N67" i="11"/>
  <c r="AV67" i="13"/>
  <c r="BB67" i="18" s="1"/>
  <c r="AX65" i="13"/>
  <c r="BD65" i="18" s="1"/>
  <c r="P65" i="11"/>
  <c r="O64" i="11"/>
  <c r="AW64" i="13"/>
  <c r="BC64" i="18" s="1"/>
  <c r="O38" i="11"/>
  <c r="AW38" i="13"/>
  <c r="BC38" i="18" s="1"/>
  <c r="AY32" i="13"/>
  <c r="BE32" i="18" s="1"/>
  <c r="P32" i="11"/>
  <c r="N32" i="11"/>
  <c r="AY9" i="13"/>
  <c r="BE9" i="18" s="1"/>
  <c r="N9" i="11"/>
  <c r="P9" i="11"/>
  <c r="O9" i="11"/>
  <c r="AU9" i="13"/>
  <c r="BA9" i="18" s="1"/>
  <c r="M9" i="11"/>
  <c r="BA103" i="13"/>
  <c r="BG103" i="18" s="1"/>
  <c r="N103" i="12"/>
  <c r="BA99" i="13"/>
  <c r="BG99" i="18" s="1"/>
  <c r="N99" i="12"/>
  <c r="BA87" i="13"/>
  <c r="BG87" i="18" s="1"/>
  <c r="N87" i="12"/>
  <c r="BC85" i="13"/>
  <c r="BI85" i="18" s="1"/>
  <c r="P85" i="12"/>
  <c r="BD74" i="13"/>
  <c r="BJ74" i="18" s="1"/>
  <c r="N74" i="12"/>
  <c r="O74" i="12"/>
  <c r="P74" i="12"/>
  <c r="M74" i="12"/>
  <c r="N63" i="12"/>
  <c r="BA63" i="13"/>
  <c r="BG63" i="18" s="1"/>
  <c r="BC57" i="13"/>
  <c r="BI57" i="18" s="1"/>
  <c r="P57" i="12"/>
  <c r="BD50" i="13"/>
  <c r="BJ50" i="18" s="1"/>
  <c r="N50" i="12"/>
  <c r="O50" i="12"/>
  <c r="AZ50" i="13"/>
  <c r="BF50" i="18" s="1"/>
  <c r="M50" i="12"/>
  <c r="O38" i="12"/>
  <c r="BD38" i="13"/>
  <c r="BJ38" i="18" s="1"/>
  <c r="N38" i="12"/>
  <c r="P38" i="12"/>
  <c r="M38" i="12"/>
  <c r="BD18" i="13"/>
  <c r="BJ18" i="18" s="1"/>
  <c r="O18" i="12"/>
  <c r="N18" i="12"/>
  <c r="P18" i="12"/>
  <c r="AZ18" i="13"/>
  <c r="BF18" i="18" s="1"/>
  <c r="M18" i="12"/>
  <c r="BB15" i="13"/>
  <c r="BH15" i="18" s="1"/>
  <c r="O15" i="12"/>
  <c r="M36" i="9"/>
  <c r="AP36" i="13"/>
  <c r="AV36" i="18" s="1"/>
  <c r="B36" i="19"/>
  <c r="G36" i="2"/>
  <c r="AJ4" i="13"/>
  <c r="AP4" i="18" s="1"/>
  <c r="O4" i="8"/>
  <c r="N4" i="8"/>
  <c r="AJ100" i="13"/>
  <c r="AP100" i="18" s="1"/>
  <c r="N100" i="8"/>
  <c r="M100" i="8"/>
  <c r="AJ98" i="13"/>
  <c r="AP98" i="18" s="1"/>
  <c r="N98" i="8"/>
  <c r="AJ96" i="13"/>
  <c r="AP96" i="18" s="1"/>
  <c r="N96" i="8"/>
  <c r="M86" i="8"/>
  <c r="M78" i="8"/>
  <c r="M70" i="8"/>
  <c r="AJ62" i="13"/>
  <c r="AP62" i="18" s="1"/>
  <c r="N62" i="8"/>
  <c r="AJ54" i="13"/>
  <c r="AP54" i="18" s="1"/>
  <c r="N54" i="8"/>
  <c r="AJ46" i="13"/>
  <c r="AP46" i="18" s="1"/>
  <c r="N46" i="8"/>
  <c r="M46" i="8"/>
  <c r="AJ38" i="13"/>
  <c r="AP38" i="18" s="1"/>
  <c r="N38" i="8"/>
  <c r="AJ12" i="13"/>
  <c r="AP12" i="18" s="1"/>
  <c r="N12" i="8"/>
  <c r="P12" i="8"/>
  <c r="M12" i="8"/>
  <c r="AL70" i="13"/>
  <c r="AR70" i="18" s="1"/>
  <c r="N70" i="10"/>
  <c r="AL46" i="13"/>
  <c r="AR46" i="18" s="1"/>
  <c r="N46" i="10"/>
  <c r="AO23" i="13"/>
  <c r="AU23" i="18" s="1"/>
  <c r="O23" i="10"/>
  <c r="P23" i="10"/>
  <c r="AK23" i="13"/>
  <c r="AQ23" i="18" s="1"/>
  <c r="M23" i="10"/>
  <c r="AQ95" i="13"/>
  <c r="AW95" i="18" s="1"/>
  <c r="N95" i="9"/>
  <c r="AQ76" i="13"/>
  <c r="AW76" i="18" s="1"/>
  <c r="N76" i="9"/>
  <c r="P73" i="9"/>
  <c r="AS73" i="13"/>
  <c r="AY73" i="18" s="1"/>
  <c r="O72" i="9"/>
  <c r="AR72" i="13"/>
  <c r="AX72" i="18" s="1"/>
  <c r="AT69" i="13"/>
  <c r="AZ69" i="18" s="1"/>
  <c r="P69" i="9"/>
  <c r="AP69" i="13"/>
  <c r="AV69" i="18" s="1"/>
  <c r="M69" i="9"/>
  <c r="AQ63" i="13"/>
  <c r="AW63" i="18" s="1"/>
  <c r="N63" i="9"/>
  <c r="AT42" i="13"/>
  <c r="AZ42" i="18" s="1"/>
  <c r="N42" i="9"/>
  <c r="P42" i="9"/>
  <c r="AT38" i="13"/>
  <c r="AZ38" i="18" s="1"/>
  <c r="P38" i="9"/>
  <c r="N38" i="9"/>
  <c r="O38" i="9"/>
  <c r="M38" i="9"/>
  <c r="AP38" i="13"/>
  <c r="AV38" i="18" s="1"/>
  <c r="AT14" i="13"/>
  <c r="AZ14" i="18" s="1"/>
  <c r="N14" i="9"/>
  <c r="P14" i="9"/>
  <c r="O14" i="9"/>
  <c r="AS12" i="13"/>
  <c r="AY12" i="18" s="1"/>
  <c r="P12" i="9"/>
  <c r="AT10" i="13"/>
  <c r="AZ10" i="18" s="1"/>
  <c r="P10" i="9"/>
  <c r="N10" i="9"/>
  <c r="O10" i="9"/>
  <c r="AP10" i="13"/>
  <c r="AV10" i="18" s="1"/>
  <c r="M10" i="9"/>
  <c r="AR8" i="13"/>
  <c r="AX8" i="18" s="1"/>
  <c r="O8" i="9"/>
  <c r="N92" i="11"/>
  <c r="AV92" i="13"/>
  <c r="BB92" i="18" s="1"/>
  <c r="AY83" i="13"/>
  <c r="BE83" i="18" s="1"/>
  <c r="N83" i="11"/>
  <c r="O83" i="11"/>
  <c r="P83" i="11"/>
  <c r="AX61" i="13"/>
  <c r="BD61" i="18" s="1"/>
  <c r="P61" i="11"/>
  <c r="N59" i="11"/>
  <c r="AV59" i="13"/>
  <c r="BB59" i="18" s="1"/>
  <c r="N48" i="11"/>
  <c r="AV48" i="13"/>
  <c r="BB48" i="18" s="1"/>
  <c r="AY21" i="13"/>
  <c r="BE21" i="18" s="1"/>
  <c r="N21" i="11"/>
  <c r="P21" i="11"/>
  <c r="AX12" i="13"/>
  <c r="BD12" i="18" s="1"/>
  <c r="P12" i="11"/>
  <c r="O104" i="12"/>
  <c r="BB104" i="13"/>
  <c r="BH104" i="18" s="1"/>
  <c r="O100" i="12"/>
  <c r="BB100" i="13"/>
  <c r="BH100" i="18" s="1"/>
  <c r="B62" i="14"/>
  <c r="G62" i="5"/>
  <c r="M74" i="8"/>
  <c r="AJ66" i="13"/>
  <c r="AP66" i="18" s="1"/>
  <c r="N66" i="8"/>
  <c r="AJ58" i="13"/>
  <c r="AP58" i="18" s="1"/>
  <c r="N58" i="8"/>
  <c r="AJ42" i="13"/>
  <c r="AP42" i="18" s="1"/>
  <c r="N42" i="8"/>
  <c r="BA47" i="13"/>
  <c r="BG47" i="18" s="1"/>
  <c r="N47" i="12"/>
  <c r="M25" i="12"/>
  <c r="AZ25" i="13"/>
  <c r="BF25" i="18" s="1"/>
  <c r="P24" i="12"/>
  <c r="BC24" i="13"/>
  <c r="BI24" i="18" s="1"/>
  <c r="AK103" i="13"/>
  <c r="AQ103" i="18" s="1"/>
  <c r="M103" i="10"/>
  <c r="G103" i="6"/>
  <c r="B103" i="16"/>
  <c r="G104" i="6"/>
  <c r="B104" i="14"/>
  <c r="I104" i="14" s="1"/>
  <c r="O104" i="14" s="1"/>
  <c r="O104" i="10"/>
  <c r="AM104" i="13"/>
  <c r="AS104" i="18" s="1"/>
  <c r="P52" i="10"/>
  <c r="AN52" i="13"/>
  <c r="AT52" i="18" s="1"/>
  <c r="AL34" i="13"/>
  <c r="AR34" i="18" s="1"/>
  <c r="N34" i="10"/>
  <c r="P24" i="10"/>
  <c r="AN24" i="13"/>
  <c r="AT24" i="18" s="1"/>
  <c r="AO6" i="13"/>
  <c r="AU6" i="18" s="1"/>
  <c r="N6" i="10"/>
  <c r="AT103" i="13"/>
  <c r="AZ103" i="18" s="1"/>
  <c r="P103" i="9"/>
  <c r="N103" i="9"/>
  <c r="AP103" i="13"/>
  <c r="AV103" i="18" s="1"/>
  <c r="M103" i="9"/>
  <c r="P101" i="9"/>
  <c r="AS101" i="13"/>
  <c r="AY101" i="18" s="1"/>
  <c r="AQ88" i="13"/>
  <c r="AW88" i="18" s="1"/>
  <c r="N88" i="9"/>
  <c r="P85" i="9"/>
  <c r="AS85" i="13"/>
  <c r="AY85" i="18" s="1"/>
  <c r="AR84" i="13"/>
  <c r="AX84" i="18" s="1"/>
  <c r="O84" i="9"/>
  <c r="P66" i="9"/>
  <c r="AS66" i="13"/>
  <c r="AY66" i="18" s="1"/>
  <c r="AT57" i="13"/>
  <c r="AZ57" i="18" s="1"/>
  <c r="P57" i="9"/>
  <c r="P56" i="9"/>
  <c r="AS56" i="13"/>
  <c r="AY56" i="18" s="1"/>
  <c r="P54" i="9"/>
  <c r="AS54" i="13"/>
  <c r="AY54" i="18" s="1"/>
  <c r="AT51" i="13"/>
  <c r="AZ51" i="18" s="1"/>
  <c r="N51" i="9"/>
  <c r="P49" i="9"/>
  <c r="AS49" i="13"/>
  <c r="AY49" i="18" s="1"/>
  <c r="O48" i="9"/>
  <c r="AR48" i="13"/>
  <c r="AX48" i="18" s="1"/>
  <c r="P44" i="9"/>
  <c r="AS44" i="13"/>
  <c r="AY44" i="18" s="1"/>
  <c r="AQ36" i="13"/>
  <c r="AW36" i="18" s="1"/>
  <c r="N36" i="9"/>
  <c r="AT33" i="13"/>
  <c r="AZ33" i="18" s="1"/>
  <c r="P33" i="9"/>
  <c r="P32" i="9"/>
  <c r="AS32" i="13"/>
  <c r="AY32" i="18" s="1"/>
  <c r="P30" i="9"/>
  <c r="AS30" i="13"/>
  <c r="AY30" i="18" s="1"/>
  <c r="N26" i="9"/>
  <c r="AQ26" i="13"/>
  <c r="AW26" i="18" s="1"/>
  <c r="AQ20" i="13"/>
  <c r="AW20" i="18" s="1"/>
  <c r="N20" i="9"/>
  <c r="AY95" i="13"/>
  <c r="BE95" i="18" s="1"/>
  <c r="N95" i="11"/>
  <c r="O95" i="11"/>
  <c r="N88" i="11"/>
  <c r="AV88" i="13"/>
  <c r="BB88" i="18" s="1"/>
  <c r="AX54" i="13"/>
  <c r="BD54" i="18" s="1"/>
  <c r="P54" i="11"/>
  <c r="N51" i="11"/>
  <c r="AV51" i="13"/>
  <c r="BB51" i="18" s="1"/>
  <c r="AX49" i="13"/>
  <c r="BD49" i="18" s="1"/>
  <c r="P49" i="11"/>
  <c r="N40" i="11"/>
  <c r="AV40" i="13"/>
  <c r="BB40" i="18" s="1"/>
  <c r="AY36" i="13"/>
  <c r="BE36" i="18" s="1"/>
  <c r="P36" i="11"/>
  <c r="N36" i="11"/>
  <c r="AY28" i="13"/>
  <c r="BE28" i="18" s="1"/>
  <c r="P28" i="11"/>
  <c r="N28" i="11"/>
  <c r="P27" i="11"/>
  <c r="AX27" i="13"/>
  <c r="BD27" i="18" s="1"/>
  <c r="AY24" i="13"/>
  <c r="BE24" i="18" s="1"/>
  <c r="P24" i="11"/>
  <c r="N24" i="11"/>
  <c r="P23" i="11"/>
  <c r="AX23" i="13"/>
  <c r="BD23" i="18" s="1"/>
  <c r="BD102" i="13"/>
  <c r="BJ102" i="18" s="1"/>
  <c r="N102" i="12"/>
  <c r="BD98" i="13"/>
  <c r="BJ98" i="18" s="1"/>
  <c r="N98" i="12"/>
  <c r="BD82" i="13"/>
  <c r="BJ82" i="18" s="1"/>
  <c r="N82" i="12"/>
  <c r="O82" i="12"/>
  <c r="M82" i="12"/>
  <c r="AZ82" i="13"/>
  <c r="BF82" i="18" s="1"/>
  <c r="BA78" i="13"/>
  <c r="BG78" i="18" s="1"/>
  <c r="N78" i="12"/>
  <c r="P76" i="12"/>
  <c r="BC76" i="13"/>
  <c r="BI76" i="18" s="1"/>
  <c r="BB75" i="13"/>
  <c r="BH75" i="18" s="1"/>
  <c r="O75" i="12"/>
  <c r="BD46" i="13"/>
  <c r="BJ46" i="18" s="1"/>
  <c r="O46" i="12"/>
  <c r="N46" i="12"/>
  <c r="AZ46" i="13"/>
  <c r="BF46" i="18" s="1"/>
  <c r="M46" i="12"/>
  <c r="BA42" i="13"/>
  <c r="BG42" i="18" s="1"/>
  <c r="N42" i="12"/>
  <c r="P40" i="12"/>
  <c r="BC40" i="13"/>
  <c r="BI40" i="18" s="1"/>
  <c r="BB39" i="13"/>
  <c r="BH39" i="18" s="1"/>
  <c r="O39" i="12"/>
  <c r="BB20" i="13"/>
  <c r="BH20" i="18" s="1"/>
  <c r="O20" i="12"/>
  <c r="BD5" i="13"/>
  <c r="BJ5" i="18" s="1"/>
  <c r="N5" i="12"/>
  <c r="M5" i="12"/>
  <c r="AZ5" i="13"/>
  <c r="BF5" i="18" s="1"/>
  <c r="M7" i="9"/>
  <c r="AP7" i="13"/>
  <c r="AV7" i="18" s="1"/>
  <c r="B7" i="19"/>
  <c r="J7" i="19" s="1"/>
  <c r="M9" i="12"/>
  <c r="AZ9" i="13"/>
  <c r="BF9" i="18" s="1"/>
  <c r="B10" i="19"/>
  <c r="B59" i="19"/>
  <c r="M101" i="12"/>
  <c r="AZ101" i="13"/>
  <c r="BF101" i="18" s="1"/>
  <c r="B102" i="19"/>
  <c r="J102" i="19" s="1"/>
  <c r="AO102" i="13"/>
  <c r="AU102" i="18" s="1"/>
  <c r="N102" i="10"/>
  <c r="AK102" i="13"/>
  <c r="AQ102" i="18" s="1"/>
  <c r="M102" i="10"/>
  <c r="AL74" i="13"/>
  <c r="AR74" i="18" s="1"/>
  <c r="N74" i="10"/>
  <c r="AL66" i="13"/>
  <c r="AR66" i="18" s="1"/>
  <c r="N66" i="10"/>
  <c r="AO50" i="13"/>
  <c r="AU50" i="18" s="1"/>
  <c r="N50" i="10"/>
  <c r="P44" i="10"/>
  <c r="AN44" i="13"/>
  <c r="AT44" i="18" s="1"/>
  <c r="AO38" i="13"/>
  <c r="AU38" i="18" s="1"/>
  <c r="N38" i="10"/>
  <c r="P94" i="9"/>
  <c r="AS94" i="13"/>
  <c r="AY94" i="18" s="1"/>
  <c r="O89" i="9"/>
  <c r="AR89" i="13"/>
  <c r="AX89" i="18" s="1"/>
  <c r="AT81" i="13"/>
  <c r="AZ81" i="18" s="1"/>
  <c r="N81" i="9"/>
  <c r="P81" i="9"/>
  <c r="AT78" i="13"/>
  <c r="AZ78" i="18" s="1"/>
  <c r="P78" i="9"/>
  <c r="N78" i="9"/>
  <c r="AR77" i="13"/>
  <c r="AX77" i="18" s="1"/>
  <c r="O77" i="9"/>
  <c r="AT74" i="13"/>
  <c r="AZ74" i="18" s="1"/>
  <c r="P74" i="9"/>
  <c r="N74" i="9"/>
  <c r="AP74" i="13"/>
  <c r="AV74" i="18" s="1"/>
  <c r="M74" i="9"/>
  <c r="AT71" i="13"/>
  <c r="AZ71" i="18" s="1"/>
  <c r="N71" i="9"/>
  <c r="AP71" i="13"/>
  <c r="AV71" i="18" s="1"/>
  <c r="M71" i="9"/>
  <c r="AT62" i="13"/>
  <c r="AZ62" i="18" s="1"/>
  <c r="P62" i="9"/>
  <c r="N62" i="9"/>
  <c r="AP62" i="13"/>
  <c r="AV62" i="18" s="1"/>
  <c r="M62" i="9"/>
  <c r="O61" i="9"/>
  <c r="AR61" i="13"/>
  <c r="AX61" i="18" s="1"/>
  <c r="AQ40" i="13"/>
  <c r="AW40" i="18" s="1"/>
  <c r="N40" i="9"/>
  <c r="P37" i="9"/>
  <c r="AS37" i="13"/>
  <c r="AY37" i="18" s="1"/>
  <c r="AQ15" i="13"/>
  <c r="AW15" i="18" s="1"/>
  <c r="N15" i="9"/>
  <c r="AQ11" i="13"/>
  <c r="AW11" i="18" s="1"/>
  <c r="N11" i="9"/>
  <c r="AY4" i="13"/>
  <c r="BE4" i="18" s="1"/>
  <c r="N4" i="11"/>
  <c r="O104" i="11"/>
  <c r="AW104" i="13"/>
  <c r="BC104" i="18" s="1"/>
  <c r="AY102" i="13"/>
  <c r="BE102" i="18" s="1"/>
  <c r="N102" i="11"/>
  <c r="AU102" i="13"/>
  <c r="BA102" i="18" s="1"/>
  <c r="M102" i="11"/>
  <c r="O96" i="11"/>
  <c r="AW96" i="13"/>
  <c r="BC96" i="18" s="1"/>
  <c r="AY91" i="13"/>
  <c r="BE91" i="18" s="1"/>
  <c r="N91" i="11"/>
  <c r="N84" i="11"/>
  <c r="AV84" i="13"/>
  <c r="BB84" i="18" s="1"/>
  <c r="AY78" i="13"/>
  <c r="BE78" i="18" s="1"/>
  <c r="N78" i="11"/>
  <c r="P78" i="11"/>
  <c r="AU78" i="13"/>
  <c r="BA78" i="18" s="1"/>
  <c r="M78" i="11"/>
  <c r="N75" i="11"/>
  <c r="AV75" i="13"/>
  <c r="BB75" i="18" s="1"/>
  <c r="N63" i="11"/>
  <c r="AY63" i="13"/>
  <c r="BE63" i="18" s="1"/>
  <c r="AY46" i="13"/>
  <c r="BE46" i="18" s="1"/>
  <c r="N46" i="11"/>
  <c r="P46" i="11"/>
  <c r="AY42" i="13"/>
  <c r="BE42" i="18" s="1"/>
  <c r="N42" i="11"/>
  <c r="P42" i="11"/>
  <c r="AX41" i="13"/>
  <c r="BD41" i="18" s="1"/>
  <c r="P41" i="11"/>
  <c r="AX16" i="13"/>
  <c r="BD16" i="18" s="1"/>
  <c r="P16" i="11"/>
  <c r="AY5" i="13"/>
  <c r="BE5" i="18" s="1"/>
  <c r="N5" i="11"/>
  <c r="P5" i="11"/>
  <c r="BD94" i="13"/>
  <c r="BJ94" i="18" s="1"/>
  <c r="N94" i="12"/>
  <c r="O94" i="12"/>
  <c r="BA90" i="13"/>
  <c r="BG90" i="18" s="1"/>
  <c r="N90" i="12"/>
  <c r="O88" i="12"/>
  <c r="BB88" i="13"/>
  <c r="BH88" i="18" s="1"/>
  <c r="BA70" i="13"/>
  <c r="BG70" i="18" s="1"/>
  <c r="N70" i="12"/>
  <c r="BA66" i="13"/>
  <c r="BG66" i="18" s="1"/>
  <c r="N66" i="12"/>
  <c r="BA58" i="13"/>
  <c r="BG58" i="18" s="1"/>
  <c r="N58" i="12"/>
  <c r="BA54" i="13"/>
  <c r="BG54" i="18" s="1"/>
  <c r="N54" i="12"/>
  <c r="BB51" i="13"/>
  <c r="BH51" i="18" s="1"/>
  <c r="O51" i="12"/>
  <c r="BA34" i="13"/>
  <c r="BG34" i="18" s="1"/>
  <c r="N34" i="12"/>
  <c r="M29" i="12"/>
  <c r="AZ29" i="13"/>
  <c r="BF29" i="18" s="1"/>
  <c r="P28" i="12"/>
  <c r="BC28" i="13"/>
  <c r="BI28" i="18" s="1"/>
  <c r="BD14" i="13"/>
  <c r="BJ14" i="18" s="1"/>
  <c r="O14" i="12"/>
  <c r="N14" i="12"/>
  <c r="BB11" i="13"/>
  <c r="BH11" i="18" s="1"/>
  <c r="O11" i="12"/>
  <c r="X4" i="12" s="1"/>
  <c r="B38" i="19"/>
  <c r="B42" i="19"/>
  <c r="B46" i="19"/>
  <c r="AK94" i="13"/>
  <c r="AQ94" i="18" s="1"/>
  <c r="M94" i="10"/>
  <c r="B9" i="19"/>
  <c r="J31" i="19"/>
  <c r="B63" i="19"/>
  <c r="B98" i="19"/>
  <c r="N104" i="17"/>
  <c r="O104" i="17" s="1"/>
  <c r="I103" i="16"/>
  <c r="P103" i="16" s="1"/>
  <c r="G103" i="18" s="1"/>
  <c r="F103" i="17"/>
  <c r="K103" i="17"/>
  <c r="B37" i="19"/>
  <c r="B41" i="19"/>
  <c r="B45" i="19"/>
  <c r="B49" i="19"/>
  <c r="B62" i="19"/>
  <c r="C95" i="19"/>
  <c r="C95" i="16"/>
  <c r="B40" i="19"/>
  <c r="B44" i="19"/>
  <c r="B48" i="19"/>
  <c r="B51" i="19"/>
  <c r="B61" i="19"/>
  <c r="J61" i="19" s="1"/>
  <c r="B97" i="19"/>
  <c r="B101" i="19"/>
  <c r="C4" i="19"/>
  <c r="G14" i="17"/>
  <c r="H14" i="17" s="1"/>
  <c r="H103" i="19"/>
  <c r="H100" i="16"/>
  <c r="P100" i="16" s="1"/>
  <c r="H98" i="19"/>
  <c r="H98" i="16"/>
  <c r="H87" i="19"/>
  <c r="H87" i="16"/>
  <c r="P87" i="16" s="1"/>
  <c r="G87" i="18" s="1"/>
  <c r="H84" i="16"/>
  <c r="H82" i="16"/>
  <c r="P82" i="16" s="1"/>
  <c r="H82" i="19"/>
  <c r="H81" i="16"/>
  <c r="P81" i="16" s="1"/>
  <c r="G81" i="18" s="1"/>
  <c r="H71" i="19"/>
  <c r="H71" i="16"/>
  <c r="P71" i="16" s="1"/>
  <c r="H68" i="16"/>
  <c r="P68" i="16" s="1"/>
  <c r="H66" i="16"/>
  <c r="P66" i="16" s="1"/>
  <c r="H66" i="19"/>
  <c r="H65" i="16"/>
  <c r="P65" i="16" s="1"/>
  <c r="H55" i="19"/>
  <c r="H55" i="16"/>
  <c r="H52" i="16"/>
  <c r="H50" i="16"/>
  <c r="P50" i="16" s="1"/>
  <c r="H50" i="19"/>
  <c r="H49" i="16"/>
  <c r="P49" i="16" s="1"/>
  <c r="G49" i="18" s="1"/>
  <c r="H39" i="19"/>
  <c r="H39" i="16"/>
  <c r="P39" i="16" s="1"/>
  <c r="R39" i="16" s="1"/>
  <c r="H34" i="19"/>
  <c r="H33" i="16"/>
  <c r="P33" i="16" s="1"/>
  <c r="H23" i="19"/>
  <c r="P23" i="19" s="1"/>
  <c r="H23" i="16"/>
  <c r="H18" i="19"/>
  <c r="H17" i="16"/>
  <c r="P17" i="16" s="1"/>
  <c r="G17" i="18" s="1"/>
  <c r="H7" i="19"/>
  <c r="P7" i="19" s="1"/>
  <c r="H7" i="16"/>
  <c r="E4" i="14"/>
  <c r="E98" i="14"/>
  <c r="C103" i="19"/>
  <c r="C103" i="16"/>
  <c r="C102" i="19"/>
  <c r="I99" i="19"/>
  <c r="I99" i="16"/>
  <c r="J99" i="16" s="1"/>
  <c r="I97" i="19"/>
  <c r="K97" i="19" s="1"/>
  <c r="I97" i="16"/>
  <c r="C88" i="16"/>
  <c r="I85" i="19"/>
  <c r="K85" i="19" s="1"/>
  <c r="I85" i="16"/>
  <c r="B4" i="19"/>
  <c r="B8" i="19"/>
  <c r="B11" i="19"/>
  <c r="B39" i="19"/>
  <c r="B43" i="19"/>
  <c r="B47" i="19"/>
  <c r="B50" i="19"/>
  <c r="B60" i="19"/>
  <c r="P96" i="16"/>
  <c r="G96" i="18" s="1"/>
  <c r="P37" i="16"/>
  <c r="H104" i="16"/>
  <c r="P104" i="16" s="1"/>
  <c r="H102" i="19"/>
  <c r="P102" i="19" s="1"/>
  <c r="V102" i="19" s="1"/>
  <c r="H102" i="16"/>
  <c r="P102" i="16" s="1"/>
  <c r="H93" i="16"/>
  <c r="P93" i="16" s="1"/>
  <c r="H91" i="19"/>
  <c r="H91" i="16"/>
  <c r="P91" i="16" s="1"/>
  <c r="H88" i="16"/>
  <c r="H86" i="19"/>
  <c r="H86" i="16"/>
  <c r="H77" i="16"/>
  <c r="H75" i="19"/>
  <c r="H75" i="16"/>
  <c r="P75" i="16" s="1"/>
  <c r="H72" i="16"/>
  <c r="H70" i="19"/>
  <c r="H70" i="16"/>
  <c r="H61" i="16"/>
  <c r="P61" i="16" s="1"/>
  <c r="H59" i="19"/>
  <c r="P59" i="19" s="1"/>
  <c r="H59" i="16"/>
  <c r="P59" i="16" s="1"/>
  <c r="H56" i="16"/>
  <c r="H54" i="19"/>
  <c r="H54" i="16"/>
  <c r="P54" i="16" s="1"/>
  <c r="H45" i="16"/>
  <c r="H43" i="19"/>
  <c r="H43" i="16"/>
  <c r="P43" i="16" s="1"/>
  <c r="H38" i="19"/>
  <c r="H29" i="16"/>
  <c r="P29" i="16" s="1"/>
  <c r="H27" i="19"/>
  <c r="H27" i="16"/>
  <c r="P27" i="16" s="1"/>
  <c r="H22" i="19"/>
  <c r="H13" i="16"/>
  <c r="H11" i="19"/>
  <c r="H11" i="16"/>
  <c r="H6" i="19"/>
  <c r="C99" i="19"/>
  <c r="C99" i="16"/>
  <c r="C98" i="19"/>
  <c r="I101" i="19"/>
  <c r="K101" i="19" s="1"/>
  <c r="I101" i="16"/>
  <c r="C94" i="16"/>
  <c r="E94" i="14"/>
  <c r="D54" i="16"/>
  <c r="L54" i="16" s="1"/>
  <c r="I4" i="19"/>
  <c r="I4" i="16"/>
  <c r="H95" i="19"/>
  <c r="H90" i="19"/>
  <c r="H85" i="16"/>
  <c r="P85" i="16" s="1"/>
  <c r="G85" i="18" s="1"/>
  <c r="H79" i="19"/>
  <c r="H79" i="16"/>
  <c r="P79" i="16" s="1"/>
  <c r="H76" i="16"/>
  <c r="P76" i="16" s="1"/>
  <c r="H74" i="16"/>
  <c r="P74" i="16" s="1"/>
  <c r="H74" i="19"/>
  <c r="H69" i="16"/>
  <c r="H63" i="19"/>
  <c r="H63" i="16"/>
  <c r="P63" i="16" s="1"/>
  <c r="H60" i="16"/>
  <c r="P60" i="16" s="1"/>
  <c r="H58" i="16"/>
  <c r="P58" i="16" s="1"/>
  <c r="H58" i="19"/>
  <c r="H53" i="16"/>
  <c r="H47" i="19"/>
  <c r="P47" i="19" s="1"/>
  <c r="H42" i="19"/>
  <c r="H31" i="19"/>
  <c r="H26" i="19"/>
  <c r="H15" i="19"/>
  <c r="H15" i="16"/>
  <c r="P15" i="16" s="1"/>
  <c r="H10" i="19"/>
  <c r="H5" i="16"/>
  <c r="P5" i="16" s="1"/>
  <c r="E102" i="14"/>
  <c r="E97" i="14"/>
  <c r="M99" i="17"/>
  <c r="N99" i="17" s="1"/>
  <c r="O99" i="17" s="1"/>
  <c r="F99" i="19" s="1"/>
  <c r="G99" i="17"/>
  <c r="H99" i="17" s="1"/>
  <c r="F99" i="16" s="1"/>
  <c r="D99" i="14"/>
  <c r="M92" i="17"/>
  <c r="N92" i="17" s="1"/>
  <c r="O92" i="17" s="1"/>
  <c r="G92" i="17"/>
  <c r="H92" i="17" s="1"/>
  <c r="I88" i="16"/>
  <c r="J88" i="16" s="1"/>
  <c r="E66" i="14"/>
  <c r="M45" i="17"/>
  <c r="N45" i="17" s="1"/>
  <c r="O45" i="17" s="1"/>
  <c r="F45" i="19" s="1"/>
  <c r="G45" i="17"/>
  <c r="H45" i="17" s="1"/>
  <c r="E40" i="14"/>
  <c r="H4" i="19"/>
  <c r="H99" i="19"/>
  <c r="H94" i="19"/>
  <c r="H89" i="16"/>
  <c r="H83" i="19"/>
  <c r="H83" i="16"/>
  <c r="P83" i="16" s="1"/>
  <c r="H80" i="16"/>
  <c r="H78" i="19"/>
  <c r="H78" i="16"/>
  <c r="H73" i="16"/>
  <c r="H67" i="19"/>
  <c r="P67" i="19" s="1"/>
  <c r="H67" i="16"/>
  <c r="H64" i="16"/>
  <c r="P64" i="16" s="1"/>
  <c r="H62" i="19"/>
  <c r="H62" i="16"/>
  <c r="P62" i="16" s="1"/>
  <c r="H57" i="16"/>
  <c r="P57" i="16" s="1"/>
  <c r="H51" i="19"/>
  <c r="P51" i="19" s="1"/>
  <c r="H51" i="16"/>
  <c r="P51" i="16" s="1"/>
  <c r="H46" i="19"/>
  <c r="H35" i="19"/>
  <c r="H30" i="19"/>
  <c r="H19" i="19"/>
  <c r="P19" i="19" s="1"/>
  <c r="H14" i="19"/>
  <c r="H9" i="16"/>
  <c r="E101" i="14"/>
  <c r="C104" i="19"/>
  <c r="C100" i="19"/>
  <c r="C96" i="19"/>
  <c r="I104" i="19"/>
  <c r="J104" i="19" s="1"/>
  <c r="D104" i="14"/>
  <c r="I86" i="16"/>
  <c r="J86" i="16" s="1"/>
  <c r="E84" i="14"/>
  <c r="E58" i="14"/>
  <c r="M56" i="17"/>
  <c r="N56" i="17" s="1"/>
  <c r="O56" i="17" s="1"/>
  <c r="H97" i="19"/>
  <c r="H89" i="19"/>
  <c r="H81" i="19"/>
  <c r="P81" i="19" s="1"/>
  <c r="H73" i="19"/>
  <c r="H65" i="19"/>
  <c r="H57" i="19"/>
  <c r="P57" i="19" s="1"/>
  <c r="H49" i="19"/>
  <c r="H41" i="19"/>
  <c r="H33" i="19"/>
  <c r="H25" i="19"/>
  <c r="H17" i="19"/>
  <c r="H9" i="19"/>
  <c r="D4" i="14"/>
  <c r="E100" i="14"/>
  <c r="I93" i="19"/>
  <c r="K93" i="19" s="1"/>
  <c r="E86" i="14"/>
  <c r="D64" i="14"/>
  <c r="C59" i="19"/>
  <c r="I35" i="19"/>
  <c r="J35" i="19" s="1"/>
  <c r="D35" i="14"/>
  <c r="H101" i="19"/>
  <c r="H93" i="19"/>
  <c r="H85" i="19"/>
  <c r="H77" i="19"/>
  <c r="P77" i="19" s="1"/>
  <c r="H69" i="19"/>
  <c r="H61" i="19"/>
  <c r="P61" i="19" s="1"/>
  <c r="H53" i="19"/>
  <c r="P53" i="19" s="1"/>
  <c r="H45" i="19"/>
  <c r="H37" i="19"/>
  <c r="H29" i="19"/>
  <c r="H21" i="19"/>
  <c r="H13" i="19"/>
  <c r="H5" i="19"/>
  <c r="E104" i="14"/>
  <c r="E96" i="14"/>
  <c r="I103" i="19"/>
  <c r="J103" i="19" s="1"/>
  <c r="D103" i="14"/>
  <c r="N102" i="17"/>
  <c r="O102" i="17" s="1"/>
  <c r="E102" i="19" s="1"/>
  <c r="M102" i="19" s="1"/>
  <c r="I100" i="19"/>
  <c r="D97" i="14"/>
  <c r="E92" i="14"/>
  <c r="M84" i="17"/>
  <c r="N84" i="17" s="1"/>
  <c r="O84" i="17" s="1"/>
  <c r="G84" i="17"/>
  <c r="H84" i="17" s="1"/>
  <c r="D84" i="16" s="1"/>
  <c r="L84" i="16" s="1"/>
  <c r="M80" i="17"/>
  <c r="N80" i="17" s="1"/>
  <c r="O80" i="17" s="1"/>
  <c r="G80" i="17"/>
  <c r="H80" i="17" s="1"/>
  <c r="F78" i="19"/>
  <c r="M76" i="17"/>
  <c r="N76" i="17" s="1"/>
  <c r="O76" i="17" s="1"/>
  <c r="F76" i="19" s="1"/>
  <c r="G76" i="17"/>
  <c r="H76" i="17" s="1"/>
  <c r="F76" i="16" s="1"/>
  <c r="M72" i="17"/>
  <c r="N72" i="17" s="1"/>
  <c r="O72" i="17" s="1"/>
  <c r="G72" i="17"/>
  <c r="H72" i="17" s="1"/>
  <c r="F70" i="19"/>
  <c r="C67" i="19"/>
  <c r="D56" i="14"/>
  <c r="M52" i="17"/>
  <c r="N52" i="17" s="1"/>
  <c r="O52" i="17" s="1"/>
  <c r="F50" i="19"/>
  <c r="D46" i="14"/>
  <c r="D101" i="14"/>
  <c r="I94" i="19"/>
  <c r="I89" i="19"/>
  <c r="K89" i="19" s="1"/>
  <c r="E88" i="14"/>
  <c r="E84" i="19"/>
  <c r="I95" i="19"/>
  <c r="J95" i="19" s="1"/>
  <c r="D95" i="14"/>
  <c r="I91" i="19"/>
  <c r="K91" i="19" s="1"/>
  <c r="E90" i="14"/>
  <c r="E86" i="19"/>
  <c r="I83" i="19"/>
  <c r="D82" i="14"/>
  <c r="D80" i="14"/>
  <c r="D78" i="14"/>
  <c r="D76" i="14"/>
  <c r="D74" i="14"/>
  <c r="D72" i="14"/>
  <c r="D70" i="14"/>
  <c r="C65" i="19"/>
  <c r="E64" i="14"/>
  <c r="D62" i="14"/>
  <c r="E58" i="19"/>
  <c r="C57" i="19"/>
  <c r="E56" i="14"/>
  <c r="D54" i="14"/>
  <c r="D52" i="14"/>
  <c r="D50" i="14"/>
  <c r="D48" i="14"/>
  <c r="E39" i="14"/>
  <c r="D38" i="14"/>
  <c r="E38" i="14"/>
  <c r="I45" i="19"/>
  <c r="D44" i="14"/>
  <c r="C31" i="19"/>
  <c r="E31" i="14"/>
  <c r="D30" i="14"/>
  <c r="E30" i="14"/>
  <c r="D20" i="14"/>
  <c r="C94" i="19"/>
  <c r="D93" i="14"/>
  <c r="E93" i="14"/>
  <c r="I92" i="19"/>
  <c r="P92" i="19" s="1"/>
  <c r="C92" i="19"/>
  <c r="D91" i="14"/>
  <c r="F91" i="17"/>
  <c r="E91" i="14"/>
  <c r="I90" i="19"/>
  <c r="C90" i="19"/>
  <c r="D89" i="14"/>
  <c r="E89" i="14"/>
  <c r="I88" i="19"/>
  <c r="J88" i="19" s="1"/>
  <c r="C88" i="19"/>
  <c r="D87" i="14"/>
  <c r="F87" i="17"/>
  <c r="E87" i="14"/>
  <c r="I86" i="19"/>
  <c r="J86" i="19" s="1"/>
  <c r="C86" i="19"/>
  <c r="D85" i="14"/>
  <c r="E85" i="14"/>
  <c r="I84" i="19"/>
  <c r="C84" i="19"/>
  <c r="D83" i="14"/>
  <c r="N81" i="17"/>
  <c r="O81" i="17" s="1"/>
  <c r="N75" i="17"/>
  <c r="O75" i="17" s="1"/>
  <c r="N71" i="17"/>
  <c r="O71" i="17" s="1"/>
  <c r="D71" i="19" s="1"/>
  <c r="L71" i="19" s="1"/>
  <c r="N63" i="17"/>
  <c r="O63" i="17" s="1"/>
  <c r="I43" i="19"/>
  <c r="D43" i="14"/>
  <c r="E83" i="14"/>
  <c r="I82" i="19"/>
  <c r="J82" i="19" s="1"/>
  <c r="C82" i="19"/>
  <c r="D81" i="14"/>
  <c r="E81" i="14"/>
  <c r="I80" i="19"/>
  <c r="J80" i="19" s="1"/>
  <c r="C80" i="19"/>
  <c r="D79" i="14"/>
  <c r="E79" i="14"/>
  <c r="I78" i="19"/>
  <c r="C78" i="19"/>
  <c r="D77" i="14"/>
  <c r="E77" i="14"/>
  <c r="I76" i="19"/>
  <c r="C76" i="19"/>
  <c r="D75" i="14"/>
  <c r="E75" i="14"/>
  <c r="I74" i="19"/>
  <c r="C74" i="19"/>
  <c r="D73" i="14"/>
  <c r="E73" i="14"/>
  <c r="I72" i="19"/>
  <c r="C72" i="19"/>
  <c r="D71" i="14"/>
  <c r="E71" i="14"/>
  <c r="I70" i="19"/>
  <c r="J70" i="19" s="1"/>
  <c r="C70" i="19"/>
  <c r="D69" i="14"/>
  <c r="E69" i="14"/>
  <c r="I68" i="19"/>
  <c r="C68" i="19"/>
  <c r="D67" i="14"/>
  <c r="F67" i="17"/>
  <c r="E67" i="14"/>
  <c r="I66" i="19"/>
  <c r="C66" i="19"/>
  <c r="D65" i="14"/>
  <c r="E65" i="14"/>
  <c r="I64" i="19"/>
  <c r="J64" i="19" s="1"/>
  <c r="C64" i="19"/>
  <c r="D63" i="14"/>
  <c r="E63" i="14"/>
  <c r="I62" i="19"/>
  <c r="C62" i="19"/>
  <c r="D61" i="14"/>
  <c r="F61" i="17"/>
  <c r="M61" i="17" s="1"/>
  <c r="N61" i="17" s="1"/>
  <c r="O61" i="17" s="1"/>
  <c r="D61" i="19" s="1"/>
  <c r="L61" i="19" s="1"/>
  <c r="E61" i="14"/>
  <c r="I60" i="19"/>
  <c r="C60" i="19"/>
  <c r="D59" i="14"/>
  <c r="E59" i="14"/>
  <c r="I58" i="19"/>
  <c r="C58" i="19"/>
  <c r="D57" i="14"/>
  <c r="E57" i="14"/>
  <c r="I56" i="19"/>
  <c r="C56" i="19"/>
  <c r="D55" i="14"/>
  <c r="E55" i="14"/>
  <c r="I54" i="19"/>
  <c r="J54" i="19" s="1"/>
  <c r="C54" i="19"/>
  <c r="D53" i="14"/>
  <c r="E53" i="14"/>
  <c r="I52" i="19"/>
  <c r="J52" i="19" s="1"/>
  <c r="C52" i="19"/>
  <c r="D51" i="14"/>
  <c r="F51" i="17"/>
  <c r="E51" i="14"/>
  <c r="I50" i="19"/>
  <c r="C50" i="19"/>
  <c r="D49" i="14"/>
  <c r="F49" i="17"/>
  <c r="E49" i="14"/>
  <c r="I48" i="19"/>
  <c r="C48" i="19"/>
  <c r="D47" i="14"/>
  <c r="C45" i="19"/>
  <c r="D36" i="14"/>
  <c r="C24" i="19"/>
  <c r="C16" i="19"/>
  <c r="C8" i="19"/>
  <c r="E46" i="14"/>
  <c r="N42" i="17"/>
  <c r="O42" i="17" s="1"/>
  <c r="D42" i="19" s="1"/>
  <c r="C36" i="19"/>
  <c r="E26" i="14"/>
  <c r="E18" i="14"/>
  <c r="E10" i="14"/>
  <c r="E44" i="14"/>
  <c r="E43" i="14"/>
  <c r="C40" i="19"/>
  <c r="D34" i="14"/>
  <c r="E34" i="14"/>
  <c r="I31" i="19"/>
  <c r="D31" i="14"/>
  <c r="C28" i="19"/>
  <c r="E22" i="14"/>
  <c r="D16" i="14"/>
  <c r="C12" i="19"/>
  <c r="E6" i="14"/>
  <c r="D44" i="19"/>
  <c r="L44" i="19" s="1"/>
  <c r="D42" i="14"/>
  <c r="E42" i="14"/>
  <c r="D40" i="14"/>
  <c r="I39" i="19"/>
  <c r="D39" i="14"/>
  <c r="E36" i="14"/>
  <c r="E35" i="14"/>
  <c r="C32" i="19"/>
  <c r="D24" i="14"/>
  <c r="C20" i="19"/>
  <c r="E14" i="14"/>
  <c r="D8" i="14"/>
  <c r="I41" i="19"/>
  <c r="I37" i="19"/>
  <c r="I33" i="19"/>
  <c r="K33" i="19" s="1"/>
  <c r="I26" i="19"/>
  <c r="I25" i="19"/>
  <c r="D25" i="14"/>
  <c r="E24" i="14"/>
  <c r="C23" i="19"/>
  <c r="C22" i="19"/>
  <c r="I18" i="19"/>
  <c r="I17" i="19"/>
  <c r="D17" i="14"/>
  <c r="E16" i="14"/>
  <c r="C15" i="19"/>
  <c r="C14" i="19"/>
  <c r="I10" i="19"/>
  <c r="I9" i="19"/>
  <c r="D9" i="14"/>
  <c r="E8" i="14"/>
  <c r="C7" i="19"/>
  <c r="C6" i="19"/>
  <c r="C43" i="19"/>
  <c r="I42" i="19"/>
  <c r="K42" i="19" s="1"/>
  <c r="D41" i="14"/>
  <c r="E41" i="14"/>
  <c r="F40" i="17"/>
  <c r="C39" i="19"/>
  <c r="I38" i="19"/>
  <c r="K38" i="19" s="1"/>
  <c r="D37" i="14"/>
  <c r="E37" i="14"/>
  <c r="F36" i="17"/>
  <c r="M36" i="17" s="1"/>
  <c r="N36" i="17" s="1"/>
  <c r="O36" i="17" s="1"/>
  <c r="C35" i="19"/>
  <c r="I34" i="19"/>
  <c r="D33" i="14"/>
  <c r="E33" i="14"/>
  <c r="D32" i="14"/>
  <c r="F32" i="17"/>
  <c r="E32" i="14"/>
  <c r="I30" i="19"/>
  <c r="K30" i="19" s="1"/>
  <c r="D29" i="14"/>
  <c r="E28" i="14"/>
  <c r="C27" i="19"/>
  <c r="C26" i="19"/>
  <c r="I22" i="19"/>
  <c r="J22" i="19" s="1"/>
  <c r="I21" i="19"/>
  <c r="D21" i="14"/>
  <c r="E20" i="14"/>
  <c r="C19" i="19"/>
  <c r="C18" i="19"/>
  <c r="I14" i="19"/>
  <c r="J14" i="19" s="1"/>
  <c r="I13" i="19"/>
  <c r="K13" i="19" s="1"/>
  <c r="D13" i="14"/>
  <c r="E12" i="14"/>
  <c r="C11" i="19"/>
  <c r="C10" i="19"/>
  <c r="I6" i="19"/>
  <c r="J6" i="19" s="1"/>
  <c r="I5" i="19"/>
  <c r="D5" i="14"/>
  <c r="I28" i="19"/>
  <c r="J28" i="19" s="1"/>
  <c r="I24" i="19"/>
  <c r="J24" i="19" s="1"/>
  <c r="I20" i="19"/>
  <c r="P20" i="19" s="1"/>
  <c r="I16" i="19"/>
  <c r="I12" i="19"/>
  <c r="I8" i="19"/>
  <c r="N29" i="17"/>
  <c r="O29" i="17" s="1"/>
  <c r="D27" i="14"/>
  <c r="E27" i="14"/>
  <c r="N25" i="17"/>
  <c r="O25" i="17" s="1"/>
  <c r="F25" i="19" s="1"/>
  <c r="D23" i="14"/>
  <c r="E23" i="14"/>
  <c r="N21" i="17"/>
  <c r="O21" i="17" s="1"/>
  <c r="D19" i="14"/>
  <c r="E19" i="14"/>
  <c r="N17" i="17"/>
  <c r="O17" i="17" s="1"/>
  <c r="D15" i="14"/>
  <c r="E15" i="14"/>
  <c r="N14" i="17"/>
  <c r="O14" i="17" s="1"/>
  <c r="E14" i="19" s="1"/>
  <c r="N13" i="17"/>
  <c r="O13" i="17" s="1"/>
  <c r="D13" i="19" s="1"/>
  <c r="D11" i="14"/>
  <c r="E11" i="14"/>
  <c r="N9" i="17"/>
  <c r="O9" i="17" s="1"/>
  <c r="D7" i="14"/>
  <c r="E7" i="14"/>
  <c r="N6" i="17"/>
  <c r="O6" i="17" s="1"/>
  <c r="E6" i="19" s="1"/>
  <c r="N5" i="17"/>
  <c r="O5" i="17" s="1"/>
  <c r="P4" i="14" l="1"/>
  <c r="Q19" i="16"/>
  <c r="B19" i="18"/>
  <c r="B20" i="18"/>
  <c r="P102" i="14"/>
  <c r="E26" i="19"/>
  <c r="M26" i="19" s="1"/>
  <c r="D29" i="16"/>
  <c r="L29" i="16" s="1"/>
  <c r="D29" i="18" s="1"/>
  <c r="K29" i="16"/>
  <c r="C29" i="18" s="1"/>
  <c r="O99" i="14"/>
  <c r="Z6" i="13"/>
  <c r="AF6" i="18" s="1"/>
  <c r="O6" i="6"/>
  <c r="X4" i="6" s="1"/>
  <c r="M6" i="6"/>
  <c r="N93" i="2"/>
  <c r="C93" i="13"/>
  <c r="I93" i="18" s="1"/>
  <c r="S88" i="13"/>
  <c r="Y88" i="18" s="1"/>
  <c r="O88" i="5"/>
  <c r="U17" i="13"/>
  <c r="AA17" i="18" s="1"/>
  <c r="P17" i="5"/>
  <c r="U4" i="5" s="1"/>
  <c r="M17" i="5"/>
  <c r="O32" i="14"/>
  <c r="P32" i="14"/>
  <c r="P46" i="6"/>
  <c r="Z46" i="13"/>
  <c r="AF46" i="18" s="1"/>
  <c r="M46" i="6"/>
  <c r="D9" i="19"/>
  <c r="L9" i="19" s="1"/>
  <c r="F29" i="19"/>
  <c r="N29" i="19" s="1"/>
  <c r="E18" i="19"/>
  <c r="D75" i="19"/>
  <c r="L75" i="19" s="1"/>
  <c r="P100" i="19"/>
  <c r="V100" i="19" s="1"/>
  <c r="R81" i="19"/>
  <c r="P78" i="16"/>
  <c r="G64" i="17"/>
  <c r="H64" i="17" s="1"/>
  <c r="D64" i="16" s="1"/>
  <c r="L64" i="16" s="1"/>
  <c r="E92" i="16"/>
  <c r="M92" i="16" s="1"/>
  <c r="P77" i="16"/>
  <c r="Q77" i="16" s="1"/>
  <c r="P7" i="16"/>
  <c r="J46" i="19"/>
  <c r="M41" i="5"/>
  <c r="U41" i="13"/>
  <c r="AA41" i="18" s="1"/>
  <c r="Q28" i="16"/>
  <c r="Y4" i="8"/>
  <c r="U37" i="13"/>
  <c r="AA37" i="18" s="1"/>
  <c r="N76" i="6"/>
  <c r="AA4" i="6" s="1"/>
  <c r="K29" i="19"/>
  <c r="K53" i="19"/>
  <c r="K78" i="16"/>
  <c r="C78" i="18" s="1"/>
  <c r="R99" i="14"/>
  <c r="P40" i="19"/>
  <c r="Q22" i="14"/>
  <c r="L47" i="19"/>
  <c r="BL47" i="18" s="1"/>
  <c r="N70" i="16"/>
  <c r="F70" i="18" s="1"/>
  <c r="P44" i="19"/>
  <c r="X4" i="11"/>
  <c r="J71" i="19"/>
  <c r="N17" i="5"/>
  <c r="S4" i="5" s="1"/>
  <c r="J94" i="16"/>
  <c r="L76" i="14"/>
  <c r="N9" i="16"/>
  <c r="F9" i="18" s="1"/>
  <c r="D53" i="19"/>
  <c r="L53" i="19" s="1"/>
  <c r="BL53" i="18" s="1"/>
  <c r="D34" i="19"/>
  <c r="L34" i="19" s="1"/>
  <c r="G22" i="17"/>
  <c r="H22" i="17" s="1"/>
  <c r="D22" i="16" s="1"/>
  <c r="L22" i="16" s="1"/>
  <c r="D22" i="18" s="1"/>
  <c r="K69" i="19"/>
  <c r="P88" i="14"/>
  <c r="O39" i="2"/>
  <c r="C18" i="18"/>
  <c r="R18" i="16"/>
  <c r="G34" i="18"/>
  <c r="Q34" i="16"/>
  <c r="G20" i="17"/>
  <c r="H20" i="17" s="1"/>
  <c r="P90" i="16"/>
  <c r="I71" i="14"/>
  <c r="O71" i="14" s="1"/>
  <c r="O101" i="14"/>
  <c r="P100" i="14"/>
  <c r="O24" i="14"/>
  <c r="J6" i="16"/>
  <c r="B6" i="18" s="1"/>
  <c r="P6" i="6"/>
  <c r="I60" i="14"/>
  <c r="F43" i="13"/>
  <c r="L43" i="18" s="1"/>
  <c r="N43" i="2"/>
  <c r="AB4" i="2" s="1"/>
  <c r="F23" i="13"/>
  <c r="L23" i="18" s="1"/>
  <c r="P23" i="2"/>
  <c r="N23" i="2"/>
  <c r="J76" i="14"/>
  <c r="P81" i="14"/>
  <c r="Q88" i="14"/>
  <c r="K90" i="16"/>
  <c r="N95" i="3"/>
  <c r="H95" i="13"/>
  <c r="N95" i="18" s="1"/>
  <c r="N100" i="5"/>
  <c r="R100" i="13"/>
  <c r="X100" i="18" s="1"/>
  <c r="P104" i="14"/>
  <c r="K16" i="13"/>
  <c r="Q16" i="18" s="1"/>
  <c r="M16" i="3"/>
  <c r="P16" i="3"/>
  <c r="N16" i="3"/>
  <c r="K20" i="13"/>
  <c r="Q20" i="18" s="1"/>
  <c r="N20" i="3"/>
  <c r="M20" i="3"/>
  <c r="P20" i="3"/>
  <c r="Y4" i="3" s="1"/>
  <c r="O20" i="3"/>
  <c r="U49" i="13"/>
  <c r="AA49" i="18" s="1"/>
  <c r="N49" i="5"/>
  <c r="P49" i="5"/>
  <c r="M49" i="5"/>
  <c r="Z62" i="13"/>
  <c r="AF62" i="18" s="1"/>
  <c r="M62" i="6"/>
  <c r="R79" i="13"/>
  <c r="X79" i="18" s="1"/>
  <c r="N79" i="5"/>
  <c r="N91" i="5"/>
  <c r="R91" i="13"/>
  <c r="X91" i="18" s="1"/>
  <c r="Z22" i="13"/>
  <c r="AF22" i="18" s="1"/>
  <c r="P22" i="6"/>
  <c r="O46" i="14"/>
  <c r="P46" i="14"/>
  <c r="P50" i="14"/>
  <c r="O50" i="14"/>
  <c r="K72" i="13"/>
  <c r="Q72" i="18" s="1"/>
  <c r="P72" i="3"/>
  <c r="O72" i="3"/>
  <c r="N72" i="3"/>
  <c r="M72" i="3"/>
  <c r="P16" i="14"/>
  <c r="O16" i="14"/>
  <c r="K40" i="13"/>
  <c r="Q40" i="18" s="1"/>
  <c r="M40" i="3"/>
  <c r="P40" i="3"/>
  <c r="U45" i="13"/>
  <c r="AA45" i="18" s="1"/>
  <c r="O45" i="5"/>
  <c r="M45" i="5"/>
  <c r="P45" i="5"/>
  <c r="N45" i="5"/>
  <c r="Z58" i="13"/>
  <c r="AF58" i="18" s="1"/>
  <c r="O58" i="6"/>
  <c r="M58" i="6"/>
  <c r="P58" i="6"/>
  <c r="K12" i="13"/>
  <c r="Q12" i="18" s="1"/>
  <c r="N12" i="3"/>
  <c r="M12" i="3"/>
  <c r="O12" i="3"/>
  <c r="T4" i="3" s="1"/>
  <c r="P12" i="3"/>
  <c r="D5" i="19"/>
  <c r="L5" i="19" s="1"/>
  <c r="M6" i="19"/>
  <c r="P8" i="19"/>
  <c r="Q57" i="19"/>
  <c r="P9" i="16"/>
  <c r="R9" i="16" s="1"/>
  <c r="P72" i="16"/>
  <c r="Q104" i="16"/>
  <c r="J50" i="19"/>
  <c r="P52" i="16"/>
  <c r="P71" i="19"/>
  <c r="Q71" i="19" s="1"/>
  <c r="P98" i="19"/>
  <c r="V98" i="19" s="1"/>
  <c r="J40" i="19"/>
  <c r="Q40" i="19" s="1"/>
  <c r="J98" i="19"/>
  <c r="N41" i="5"/>
  <c r="M37" i="5"/>
  <c r="V4" i="5" s="1"/>
  <c r="O46" i="6"/>
  <c r="L33" i="19"/>
  <c r="K81" i="19"/>
  <c r="P80" i="19"/>
  <c r="D25" i="19"/>
  <c r="L25" i="19" s="1"/>
  <c r="F52" i="16"/>
  <c r="P16" i="16"/>
  <c r="P10" i="16"/>
  <c r="G10" i="18" s="1"/>
  <c r="J69" i="19"/>
  <c r="K43" i="16"/>
  <c r="C43" i="18" s="1"/>
  <c r="J76" i="19"/>
  <c r="D73" i="19"/>
  <c r="L73" i="19" s="1"/>
  <c r="BL73" i="18" s="1"/>
  <c r="K73" i="16"/>
  <c r="C73" i="18" s="1"/>
  <c r="R41" i="16"/>
  <c r="E10" i="19"/>
  <c r="M10" i="19" s="1"/>
  <c r="I55" i="14"/>
  <c r="O55" i="14" s="1"/>
  <c r="G38" i="17"/>
  <c r="H38" i="17" s="1"/>
  <c r="F25" i="16"/>
  <c r="I102" i="14"/>
  <c r="O102" i="14" s="1"/>
  <c r="Q14" i="14"/>
  <c r="K91" i="16"/>
  <c r="C91" i="18" s="1"/>
  <c r="J22" i="16"/>
  <c r="B22" i="18" s="1"/>
  <c r="O91" i="14"/>
  <c r="I4" i="14"/>
  <c r="N4" i="14"/>
  <c r="J31" i="16"/>
  <c r="B31" i="18" s="1"/>
  <c r="O81" i="14"/>
  <c r="F27" i="13"/>
  <c r="L27" i="18" s="1"/>
  <c r="N27" i="2"/>
  <c r="W84" i="13"/>
  <c r="AC84" i="18" s="1"/>
  <c r="N84" i="6"/>
  <c r="C77" i="13"/>
  <c r="I77" i="18" s="1"/>
  <c r="N77" i="2"/>
  <c r="P92" i="14"/>
  <c r="P93" i="14"/>
  <c r="K102" i="16"/>
  <c r="C102" i="18" s="1"/>
  <c r="P99" i="14"/>
  <c r="J101" i="14"/>
  <c r="P101" i="14" s="1"/>
  <c r="K8" i="13"/>
  <c r="Q8" i="18" s="1"/>
  <c r="M8" i="3"/>
  <c r="N8" i="3"/>
  <c r="P8" i="3"/>
  <c r="U13" i="13"/>
  <c r="AA13" i="18" s="1"/>
  <c r="N13" i="5"/>
  <c r="P13" i="5"/>
  <c r="M13" i="5"/>
  <c r="G18" i="18"/>
  <c r="Q18" i="16"/>
  <c r="Z26" i="13"/>
  <c r="AF26" i="18" s="1"/>
  <c r="O26" i="6"/>
  <c r="P26" i="6"/>
  <c r="Y4" i="6" s="1"/>
  <c r="M26" i="6"/>
  <c r="Z38" i="13"/>
  <c r="AF38" i="18" s="1"/>
  <c r="M38" i="6"/>
  <c r="P38" i="6"/>
  <c r="K44" i="13"/>
  <c r="Q44" i="18" s="1"/>
  <c r="P44" i="3"/>
  <c r="M44" i="3"/>
  <c r="O44" i="3"/>
  <c r="K52" i="13"/>
  <c r="Q52" i="18" s="1"/>
  <c r="P52" i="3"/>
  <c r="O52" i="3"/>
  <c r="N52" i="3"/>
  <c r="P54" i="14"/>
  <c r="O54" i="14"/>
  <c r="K56" i="13"/>
  <c r="Q56" i="18" s="1"/>
  <c r="O56" i="3"/>
  <c r="AB4" i="3" s="1"/>
  <c r="M56" i="3"/>
  <c r="P56" i="3"/>
  <c r="N56" i="3"/>
  <c r="N60" i="14"/>
  <c r="P60" i="14" s="1"/>
  <c r="O64" i="14"/>
  <c r="P64" i="14"/>
  <c r="O66" i="14"/>
  <c r="P66" i="14"/>
  <c r="Z70" i="13"/>
  <c r="AF70" i="18" s="1"/>
  <c r="P70" i="6"/>
  <c r="F51" i="13"/>
  <c r="L51" i="18" s="1"/>
  <c r="O51" i="2"/>
  <c r="AG4" i="2" s="1"/>
  <c r="P79" i="14"/>
  <c r="W80" i="13"/>
  <c r="AC80" i="18" s="1"/>
  <c r="N80" i="6"/>
  <c r="P91" i="14"/>
  <c r="K28" i="13"/>
  <c r="Q28" i="18" s="1"/>
  <c r="M28" i="3"/>
  <c r="N28" i="3"/>
  <c r="P28" i="3"/>
  <c r="U65" i="13"/>
  <c r="AA65" i="18" s="1"/>
  <c r="O65" i="5"/>
  <c r="M65" i="5"/>
  <c r="P65" i="5"/>
  <c r="M51" i="2"/>
  <c r="K76" i="13"/>
  <c r="Q76" i="18" s="1"/>
  <c r="M76" i="3"/>
  <c r="N76" i="3"/>
  <c r="O76" i="3"/>
  <c r="N71" i="14"/>
  <c r="P71" i="14" s="1"/>
  <c r="I63" i="14"/>
  <c r="O63" i="14" s="1"/>
  <c r="F59" i="13"/>
  <c r="L59" i="18" s="1"/>
  <c r="N59" i="2"/>
  <c r="N39" i="2"/>
  <c r="M39" i="2"/>
  <c r="U29" i="13"/>
  <c r="AA29" i="18" s="1"/>
  <c r="O29" i="5"/>
  <c r="P29" i="5"/>
  <c r="D21" i="19"/>
  <c r="K21" i="19"/>
  <c r="R21" i="19" s="1"/>
  <c r="K9" i="19"/>
  <c r="P48" i="19"/>
  <c r="P76" i="19"/>
  <c r="J78" i="19"/>
  <c r="D81" i="19"/>
  <c r="L81" i="19" s="1"/>
  <c r="K83" i="19"/>
  <c r="F80" i="16"/>
  <c r="P69" i="19"/>
  <c r="Q69" i="19" s="1"/>
  <c r="P65" i="19"/>
  <c r="U62" i="16"/>
  <c r="P80" i="16"/>
  <c r="D45" i="16"/>
  <c r="L45" i="16" s="1"/>
  <c r="S45" i="16" s="1"/>
  <c r="P11" i="16"/>
  <c r="R75" i="16"/>
  <c r="M29" i="5"/>
  <c r="O14" i="14"/>
  <c r="N58" i="6"/>
  <c r="D56" i="16"/>
  <c r="L56" i="16" s="1"/>
  <c r="L69" i="19"/>
  <c r="D83" i="19"/>
  <c r="P96" i="19"/>
  <c r="V96" i="19" s="1"/>
  <c r="K72" i="16"/>
  <c r="C72" i="18" s="1"/>
  <c r="K84" i="14"/>
  <c r="P24" i="16"/>
  <c r="R24" i="16" s="1"/>
  <c r="J65" i="19"/>
  <c r="J19" i="19"/>
  <c r="Q19" i="19" s="1"/>
  <c r="L13" i="14"/>
  <c r="D46" i="19"/>
  <c r="L46" i="19" s="1"/>
  <c r="BL46" i="18" s="1"/>
  <c r="F29" i="16"/>
  <c r="N29" i="16" s="1"/>
  <c r="F29" i="18" s="1"/>
  <c r="P30" i="14"/>
  <c r="J51" i="16"/>
  <c r="B51" i="18" s="1"/>
  <c r="J7" i="16"/>
  <c r="B7" i="18" s="1"/>
  <c r="O27" i="14"/>
  <c r="J80" i="16"/>
  <c r="B80" i="18" s="1"/>
  <c r="F39" i="13"/>
  <c r="L39" i="18" s="1"/>
  <c r="M59" i="2"/>
  <c r="AE4" i="2" s="1"/>
  <c r="G77" i="17"/>
  <c r="H77" i="17" s="1"/>
  <c r="D77" i="16" s="1"/>
  <c r="L77" i="16" s="1"/>
  <c r="D77" i="18" s="1"/>
  <c r="K24" i="16"/>
  <c r="C24" i="18" s="1"/>
  <c r="G86" i="17"/>
  <c r="H86" i="17" s="1"/>
  <c r="E86" i="16" s="1"/>
  <c r="D20" i="16"/>
  <c r="L20" i="16" s="1"/>
  <c r="K20" i="16"/>
  <c r="G63" i="17"/>
  <c r="H63" i="17" s="1"/>
  <c r="Z10" i="13"/>
  <c r="AF10" i="18" s="1"/>
  <c r="O10" i="6"/>
  <c r="Z18" i="13"/>
  <c r="AF18" i="18" s="1"/>
  <c r="P18" i="6"/>
  <c r="O18" i="6"/>
  <c r="O59" i="2"/>
  <c r="M43" i="2"/>
  <c r="H86" i="13"/>
  <c r="N86" i="18" s="1"/>
  <c r="N86" i="3"/>
  <c r="R87" i="13"/>
  <c r="X87" i="18" s="1"/>
  <c r="N87" i="5"/>
  <c r="N90" i="3"/>
  <c r="H90" i="13"/>
  <c r="N90" i="18" s="1"/>
  <c r="N94" i="3"/>
  <c r="H94" i="13"/>
  <c r="N94" i="18" s="1"/>
  <c r="K102" i="14"/>
  <c r="Q102" i="14" s="1"/>
  <c r="H99" i="13"/>
  <c r="N99" i="18" s="1"/>
  <c r="N99" i="3"/>
  <c r="W101" i="13"/>
  <c r="AC101" i="18" s="1"/>
  <c r="N101" i="6"/>
  <c r="P20" i="16"/>
  <c r="G20" i="18" s="1"/>
  <c r="O37" i="14"/>
  <c r="P37" i="14"/>
  <c r="Z54" i="13"/>
  <c r="AF54" i="18" s="1"/>
  <c r="P54" i="6"/>
  <c r="AC4" i="6" s="1"/>
  <c r="O54" i="6"/>
  <c r="K60" i="13"/>
  <c r="Q60" i="18" s="1"/>
  <c r="N60" i="3"/>
  <c r="M60" i="3"/>
  <c r="R4" i="3" s="1"/>
  <c r="P60" i="3"/>
  <c r="K64" i="13"/>
  <c r="Q64" i="18" s="1"/>
  <c r="O64" i="3"/>
  <c r="N64" i="3"/>
  <c r="M64" i="3"/>
  <c r="P64" i="3"/>
  <c r="O9" i="5"/>
  <c r="J80" i="14"/>
  <c r="P80" i="14" s="1"/>
  <c r="H82" i="13"/>
  <c r="N82" i="18" s="1"/>
  <c r="N82" i="3"/>
  <c r="N103" i="3"/>
  <c r="H103" i="13"/>
  <c r="N103" i="18" s="1"/>
  <c r="M24" i="3"/>
  <c r="K24" i="13"/>
  <c r="Q24" i="18" s="1"/>
  <c r="P24" i="3"/>
  <c r="K32" i="13"/>
  <c r="Q32" i="18" s="1"/>
  <c r="M32" i="3"/>
  <c r="N32" i="3"/>
  <c r="P32" i="3"/>
  <c r="O41" i="14"/>
  <c r="P41" i="14"/>
  <c r="U53" i="13"/>
  <c r="AA53" i="18" s="1"/>
  <c r="M53" i="5"/>
  <c r="P55" i="2"/>
  <c r="N76" i="14"/>
  <c r="O76" i="14" s="1"/>
  <c r="P27" i="2"/>
  <c r="Z50" i="13"/>
  <c r="AF50" i="18" s="1"/>
  <c r="O50" i="6"/>
  <c r="M50" i="6"/>
  <c r="P50" i="6"/>
  <c r="F75" i="13"/>
  <c r="L75" i="18" s="1"/>
  <c r="O75" i="2"/>
  <c r="O53" i="5"/>
  <c r="O55" i="2"/>
  <c r="D79" i="19"/>
  <c r="L79" i="19" s="1"/>
  <c r="R4" i="10"/>
  <c r="D9" i="16"/>
  <c r="L9" i="16" s="1"/>
  <c r="K63" i="19"/>
  <c r="N98" i="14"/>
  <c r="Q98" i="14" s="1"/>
  <c r="J12" i="19"/>
  <c r="J18" i="19"/>
  <c r="F72" i="16"/>
  <c r="N72" i="16" s="1"/>
  <c r="F80" i="19"/>
  <c r="G96" i="17"/>
  <c r="H96" i="17" s="1"/>
  <c r="D96" i="16" s="1"/>
  <c r="L96" i="16" s="1"/>
  <c r="D96" i="18" s="1"/>
  <c r="P41" i="19"/>
  <c r="G65" i="17"/>
  <c r="H65" i="17" s="1"/>
  <c r="D65" i="16" s="1"/>
  <c r="L65" i="16" s="1"/>
  <c r="P67" i="16"/>
  <c r="G67" i="18" s="1"/>
  <c r="P89" i="16"/>
  <c r="G89" i="18" s="1"/>
  <c r="P11" i="19"/>
  <c r="P70" i="16"/>
  <c r="P99" i="16"/>
  <c r="G99" i="18" s="1"/>
  <c r="V4" i="4"/>
  <c r="N87" i="14"/>
  <c r="L42" i="16"/>
  <c r="D42" i="18" s="1"/>
  <c r="K45" i="14"/>
  <c r="Q45" i="14" s="1"/>
  <c r="J53" i="19"/>
  <c r="E100" i="19"/>
  <c r="M100" i="19" s="1"/>
  <c r="P46" i="16"/>
  <c r="G46" i="18" s="1"/>
  <c r="N13" i="16"/>
  <c r="F13" i="18" s="1"/>
  <c r="I67" i="14"/>
  <c r="D34" i="16"/>
  <c r="L34" i="16" s="1"/>
  <c r="K34" i="16"/>
  <c r="G53" i="17"/>
  <c r="H53" i="17" s="1"/>
  <c r="D53" i="16" s="1"/>
  <c r="L53" i="16" s="1"/>
  <c r="G34" i="17"/>
  <c r="H34" i="17" s="1"/>
  <c r="P6" i="14"/>
  <c r="O80" i="14"/>
  <c r="S31" i="16"/>
  <c r="G26" i="17"/>
  <c r="H26" i="17" s="1"/>
  <c r="D26" i="16" s="1"/>
  <c r="L26" i="16" s="1"/>
  <c r="G46" i="17"/>
  <c r="H46" i="17" s="1"/>
  <c r="M82" i="17"/>
  <c r="N82" i="17" s="1"/>
  <c r="O82" i="17" s="1"/>
  <c r="F82" i="19" s="1"/>
  <c r="G82" i="17"/>
  <c r="H82" i="17" s="1"/>
  <c r="F82" i="16" s="1"/>
  <c r="N82" i="16" s="1"/>
  <c r="F54" i="16"/>
  <c r="N54" i="16" s="1"/>
  <c r="F54" i="18" s="1"/>
  <c r="I45" i="14"/>
  <c r="L13" i="19"/>
  <c r="J5" i="19"/>
  <c r="K34" i="19"/>
  <c r="K41" i="19"/>
  <c r="J68" i="19"/>
  <c r="J72" i="19"/>
  <c r="E92" i="19"/>
  <c r="M92" i="19" s="1"/>
  <c r="F72" i="19"/>
  <c r="P63" i="19"/>
  <c r="P88" i="19"/>
  <c r="Q88" i="19" s="1"/>
  <c r="J11" i="19"/>
  <c r="P84" i="16"/>
  <c r="J51" i="19"/>
  <c r="Q51" i="19" s="1"/>
  <c r="J87" i="14"/>
  <c r="P87" i="14" s="1"/>
  <c r="AC4" i="7"/>
  <c r="Q32" i="16"/>
  <c r="L101" i="19"/>
  <c r="P16" i="19"/>
  <c r="E22" i="16"/>
  <c r="M22" i="16" s="1"/>
  <c r="G27" i="17"/>
  <c r="H27" i="17" s="1"/>
  <c r="K67" i="16"/>
  <c r="C67" i="18" s="1"/>
  <c r="K70" i="16"/>
  <c r="C70" i="18" s="1"/>
  <c r="K61" i="19"/>
  <c r="J92" i="19"/>
  <c r="J55" i="19"/>
  <c r="J45" i="14"/>
  <c r="P45" i="14" s="1"/>
  <c r="J55" i="16"/>
  <c r="B55" i="18" s="1"/>
  <c r="J73" i="16"/>
  <c r="B73" i="18" s="1"/>
  <c r="J23" i="16"/>
  <c r="B23" i="18" s="1"/>
  <c r="P98" i="14"/>
  <c r="P55" i="16"/>
  <c r="J56" i="19"/>
  <c r="J99" i="19"/>
  <c r="D80" i="16"/>
  <c r="L80" i="16" s="1"/>
  <c r="D80" i="18" s="1"/>
  <c r="J59" i="19"/>
  <c r="I62" i="14"/>
  <c r="F21" i="19"/>
  <c r="G44" i="17"/>
  <c r="H44" i="17" s="1"/>
  <c r="E44" i="16" s="1"/>
  <c r="M44" i="16" s="1"/>
  <c r="P95" i="16"/>
  <c r="G95" i="18" s="1"/>
  <c r="O42" i="14"/>
  <c r="K15" i="16"/>
  <c r="N13" i="14"/>
  <c r="R13" i="14" s="1"/>
  <c r="Q35" i="16"/>
  <c r="G35" i="18"/>
  <c r="P63" i="14"/>
  <c r="O65" i="14"/>
  <c r="J26" i="19"/>
  <c r="P21" i="19"/>
  <c r="L21" i="19"/>
  <c r="Z4" i="9"/>
  <c r="P73" i="16"/>
  <c r="P69" i="16"/>
  <c r="G69" i="18" s="1"/>
  <c r="J58" i="19"/>
  <c r="J44" i="19"/>
  <c r="Q44" i="19" s="1"/>
  <c r="L89" i="16"/>
  <c r="D89" i="18" s="1"/>
  <c r="K75" i="19"/>
  <c r="D50" i="16"/>
  <c r="L50" i="16" s="1"/>
  <c r="D50" i="18" s="1"/>
  <c r="G79" i="17"/>
  <c r="H79" i="17" s="1"/>
  <c r="D79" i="16" s="1"/>
  <c r="L79" i="16" s="1"/>
  <c r="D79" i="18" s="1"/>
  <c r="G10" i="17"/>
  <c r="H10" i="17" s="1"/>
  <c r="E10" i="16" s="1"/>
  <c r="M10" i="16" s="1"/>
  <c r="G83" i="17"/>
  <c r="H83" i="17" s="1"/>
  <c r="D83" i="16" s="1"/>
  <c r="L83" i="16" s="1"/>
  <c r="D83" i="18" s="1"/>
  <c r="K56" i="16"/>
  <c r="C56" i="18" s="1"/>
  <c r="G35" i="17"/>
  <c r="H35" i="17" s="1"/>
  <c r="D35" i="16" s="1"/>
  <c r="L35" i="16" s="1"/>
  <c r="G81" i="17"/>
  <c r="H81" i="17" s="1"/>
  <c r="D81" i="16" s="1"/>
  <c r="L81" i="16" s="1"/>
  <c r="D81" i="18" s="1"/>
  <c r="G31" i="17"/>
  <c r="H31" i="17" s="1"/>
  <c r="D31" i="16" s="1"/>
  <c r="L31" i="16" s="1"/>
  <c r="D31" i="18" s="1"/>
  <c r="G71" i="17"/>
  <c r="H71" i="17" s="1"/>
  <c r="J69" i="16"/>
  <c r="B69" i="18" s="1"/>
  <c r="T102" i="16"/>
  <c r="U4" i="12"/>
  <c r="P85" i="19"/>
  <c r="R85" i="19" s="1"/>
  <c r="E66" i="19"/>
  <c r="M66" i="19" s="1"/>
  <c r="BM66" i="18" s="1"/>
  <c r="P15" i="19"/>
  <c r="Q81" i="16"/>
  <c r="R53" i="19"/>
  <c r="L42" i="19"/>
  <c r="E94" i="19"/>
  <c r="F54" i="19"/>
  <c r="R61" i="19"/>
  <c r="Q65" i="19"/>
  <c r="AC4" i="10"/>
  <c r="D17" i="19"/>
  <c r="L17" i="19" s="1"/>
  <c r="J66" i="19"/>
  <c r="P84" i="19"/>
  <c r="J94" i="19"/>
  <c r="P9" i="19"/>
  <c r="R9" i="19" s="1"/>
  <c r="P53" i="16"/>
  <c r="Q53" i="16" s="1"/>
  <c r="P27" i="19"/>
  <c r="P56" i="16"/>
  <c r="P75" i="19"/>
  <c r="R75" i="19" s="1"/>
  <c r="P23" i="16"/>
  <c r="R23" i="16" s="1"/>
  <c r="J63" i="19"/>
  <c r="Q63" i="19" s="1"/>
  <c r="L85" i="19"/>
  <c r="G7" i="17"/>
  <c r="H7" i="17" s="1"/>
  <c r="D7" i="16" s="1"/>
  <c r="L7" i="16" s="1"/>
  <c r="Q6" i="14"/>
  <c r="K52" i="16"/>
  <c r="C52" i="18" s="1"/>
  <c r="L25" i="16"/>
  <c r="D25" i="18" s="1"/>
  <c r="J74" i="19"/>
  <c r="K98" i="16"/>
  <c r="I83" i="14"/>
  <c r="I56" i="14"/>
  <c r="G6" i="17"/>
  <c r="H6" i="17" s="1"/>
  <c r="F6" i="16" s="1"/>
  <c r="O6" i="14"/>
  <c r="D90" i="18"/>
  <c r="S90" i="16"/>
  <c r="B14" i="18"/>
  <c r="Q14" i="16"/>
  <c r="B67" i="18"/>
  <c r="Q67" i="16"/>
  <c r="B42" i="18"/>
  <c r="B46" i="18"/>
  <c r="Q46" i="16"/>
  <c r="B10" i="18"/>
  <c r="R4" i="7"/>
  <c r="M18" i="19"/>
  <c r="M60" i="19"/>
  <c r="D63" i="19"/>
  <c r="L63" i="19" s="1"/>
  <c r="BL63" i="18" s="1"/>
  <c r="G100" i="17"/>
  <c r="H100" i="17" s="1"/>
  <c r="E100" i="16" s="1"/>
  <c r="M100" i="16" s="1"/>
  <c r="T100" i="16" s="1"/>
  <c r="P73" i="19"/>
  <c r="G61" i="17"/>
  <c r="H61" i="17" s="1"/>
  <c r="D61" i="16" s="1"/>
  <c r="L61" i="16" s="1"/>
  <c r="P46" i="19"/>
  <c r="S46" i="19" s="1"/>
  <c r="R63" i="19"/>
  <c r="P13" i="16"/>
  <c r="P45" i="16"/>
  <c r="G45" i="18" s="1"/>
  <c r="D70" i="16"/>
  <c r="L70" i="16" s="1"/>
  <c r="P68" i="19"/>
  <c r="P82" i="19"/>
  <c r="Q82" i="19" s="1"/>
  <c r="P87" i="19"/>
  <c r="J49" i="19"/>
  <c r="J20" i="19"/>
  <c r="T4" i="10"/>
  <c r="J36" i="19"/>
  <c r="Z4" i="12"/>
  <c r="T4" i="11"/>
  <c r="AB4" i="10"/>
  <c r="R4" i="8"/>
  <c r="AA4" i="8"/>
  <c r="S4" i="4"/>
  <c r="S4" i="3"/>
  <c r="L98" i="16"/>
  <c r="U4" i="7"/>
  <c r="AB4" i="6"/>
  <c r="AC4" i="3"/>
  <c r="W4" i="7"/>
  <c r="R4" i="4"/>
  <c r="M55" i="17"/>
  <c r="N55" i="17" s="1"/>
  <c r="O55" i="17" s="1"/>
  <c r="D55" i="19" s="1"/>
  <c r="L55" i="19" s="1"/>
  <c r="BL55" i="18" s="1"/>
  <c r="G55" i="17"/>
  <c r="H55" i="17" s="1"/>
  <c r="D55" i="16" s="1"/>
  <c r="L55" i="16" s="1"/>
  <c r="D55" i="18" s="1"/>
  <c r="G4" i="17"/>
  <c r="H4" i="17" s="1"/>
  <c r="D4" i="16" s="1"/>
  <c r="M4" i="17"/>
  <c r="N4" i="17" s="1"/>
  <c r="O4" i="17" s="1"/>
  <c r="G18" i="17"/>
  <c r="H18" i="17" s="1"/>
  <c r="F18" i="16" s="1"/>
  <c r="G69" i="17"/>
  <c r="H69" i="17" s="1"/>
  <c r="D69" i="16" s="1"/>
  <c r="L69" i="16" s="1"/>
  <c r="D69" i="18" s="1"/>
  <c r="G97" i="17"/>
  <c r="H97" i="17" s="1"/>
  <c r="D97" i="16" s="1"/>
  <c r="K26" i="14"/>
  <c r="K33" i="16"/>
  <c r="C33" i="18" s="1"/>
  <c r="J47" i="16"/>
  <c r="K47" i="16"/>
  <c r="F68" i="19"/>
  <c r="N68" i="19" s="1"/>
  <c r="BN68" i="18" s="1"/>
  <c r="F68" i="16"/>
  <c r="N68" i="16" s="1"/>
  <c r="F68" i="18" s="1"/>
  <c r="L68" i="14"/>
  <c r="F68" i="14"/>
  <c r="M68" i="14" s="1"/>
  <c r="G33" i="17"/>
  <c r="H33" i="17" s="1"/>
  <c r="D33" i="16" s="1"/>
  <c r="L33" i="16" s="1"/>
  <c r="D27" i="16"/>
  <c r="L27" i="16" s="1"/>
  <c r="D27" i="18" s="1"/>
  <c r="K27" i="16"/>
  <c r="C27" i="18" s="1"/>
  <c r="J68" i="14"/>
  <c r="N68" i="14"/>
  <c r="R92" i="16"/>
  <c r="C92" i="18"/>
  <c r="G28" i="18"/>
  <c r="R28" i="16"/>
  <c r="G28" i="17"/>
  <c r="H28" i="17" s="1"/>
  <c r="D28" i="16" s="1"/>
  <c r="L28" i="16" s="1"/>
  <c r="J77" i="19"/>
  <c r="R44" i="19"/>
  <c r="J15" i="19"/>
  <c r="Q15" i="19" s="1"/>
  <c r="J29" i="19"/>
  <c r="G44" i="18"/>
  <c r="Q44" i="16"/>
  <c r="G48" i="18"/>
  <c r="Q48" i="16"/>
  <c r="R48" i="16"/>
  <c r="F78" i="16"/>
  <c r="N78" i="16" s="1"/>
  <c r="F78" i="18" s="1"/>
  <c r="J10" i="14"/>
  <c r="K10" i="14"/>
  <c r="K45" i="16"/>
  <c r="C45" i="18" s="1"/>
  <c r="K46" i="19"/>
  <c r="J79" i="19"/>
  <c r="J42" i="14"/>
  <c r="P42" i="14" s="1"/>
  <c r="N56" i="14"/>
  <c r="P56" i="14" s="1"/>
  <c r="J61" i="14"/>
  <c r="P61" i="14" s="1"/>
  <c r="N10" i="14"/>
  <c r="J95" i="14"/>
  <c r="B12" i="18"/>
  <c r="Q12" i="16"/>
  <c r="N55" i="14"/>
  <c r="P55" i="14" s="1"/>
  <c r="I53" i="14"/>
  <c r="O53" i="14" s="1"/>
  <c r="I9" i="14"/>
  <c r="I70" i="14"/>
  <c r="J9" i="14"/>
  <c r="J9" i="16"/>
  <c r="B9" i="18" s="1"/>
  <c r="I98" i="14"/>
  <c r="O98" i="14" s="1"/>
  <c r="J53" i="14"/>
  <c r="P53" i="14" s="1"/>
  <c r="N5" i="14"/>
  <c r="O5" i="14" s="1"/>
  <c r="N86" i="14"/>
  <c r="Q86" i="14" s="1"/>
  <c r="J79" i="16"/>
  <c r="B79" i="18" s="1"/>
  <c r="N70" i="14"/>
  <c r="J89" i="16"/>
  <c r="B89" i="18" s="1"/>
  <c r="Q99" i="19"/>
  <c r="R4" i="11"/>
  <c r="F47" i="19"/>
  <c r="Q77" i="19"/>
  <c r="P49" i="19"/>
  <c r="G36" i="17"/>
  <c r="H36" i="17" s="1"/>
  <c r="D36" i="16" s="1"/>
  <c r="L36" i="16" s="1"/>
  <c r="D36" i="18" s="1"/>
  <c r="P42" i="19"/>
  <c r="R42" i="19" s="1"/>
  <c r="D72" i="16"/>
  <c r="L72" i="16" s="1"/>
  <c r="D72" i="18" s="1"/>
  <c r="J47" i="19"/>
  <c r="Q23" i="19"/>
  <c r="P98" i="16"/>
  <c r="D78" i="16"/>
  <c r="L78" i="16" s="1"/>
  <c r="D78" i="18" s="1"/>
  <c r="J48" i="19"/>
  <c r="Q48" i="19" s="1"/>
  <c r="J33" i="19"/>
  <c r="AC4" i="12"/>
  <c r="U4" i="10"/>
  <c r="V4" i="11"/>
  <c r="T4" i="7"/>
  <c r="Z4" i="7"/>
  <c r="AC4" i="5"/>
  <c r="U4" i="4"/>
  <c r="AF4" i="2"/>
  <c r="AA4" i="4"/>
  <c r="AB4" i="8"/>
  <c r="AC4" i="8"/>
  <c r="AA4" i="5"/>
  <c r="K5" i="19"/>
  <c r="R69" i="19"/>
  <c r="M41" i="17"/>
  <c r="N41" i="17" s="1"/>
  <c r="O41" i="17" s="1"/>
  <c r="D41" i="19" s="1"/>
  <c r="L41" i="19" s="1"/>
  <c r="G41" i="17"/>
  <c r="H41" i="17" s="1"/>
  <c r="D41" i="16" s="1"/>
  <c r="L41" i="16" s="1"/>
  <c r="D41" i="18" s="1"/>
  <c r="G66" i="17"/>
  <c r="H66" i="17" s="1"/>
  <c r="M88" i="17"/>
  <c r="N88" i="17" s="1"/>
  <c r="O88" i="17" s="1"/>
  <c r="E88" i="19" s="1"/>
  <c r="M88" i="19" s="1"/>
  <c r="G88" i="17"/>
  <c r="H88" i="17" s="1"/>
  <c r="E88" i="16" s="1"/>
  <c r="M88" i="16" s="1"/>
  <c r="E88" i="18" s="1"/>
  <c r="M30" i="17"/>
  <c r="N30" i="17" s="1"/>
  <c r="O30" i="17" s="1"/>
  <c r="D30" i="19" s="1"/>
  <c r="L30" i="19" s="1"/>
  <c r="G30" i="17"/>
  <c r="H30" i="17" s="1"/>
  <c r="K49" i="19"/>
  <c r="R49" i="19" s="1"/>
  <c r="L82" i="14"/>
  <c r="G57" i="17"/>
  <c r="H57" i="17" s="1"/>
  <c r="D57" i="16" s="1"/>
  <c r="L57" i="16" s="1"/>
  <c r="E22" i="18"/>
  <c r="T22" i="16"/>
  <c r="G85" i="17"/>
  <c r="H85" i="17" s="1"/>
  <c r="D85" i="16" s="1"/>
  <c r="G101" i="17"/>
  <c r="H101" i="17" s="1"/>
  <c r="D101" i="16" s="1"/>
  <c r="G23" i="17"/>
  <c r="H23" i="17" s="1"/>
  <c r="D23" i="16" s="1"/>
  <c r="L23" i="16" s="1"/>
  <c r="D23" i="18" s="1"/>
  <c r="K55" i="19"/>
  <c r="K79" i="19"/>
  <c r="G36" i="18"/>
  <c r="R36" i="16"/>
  <c r="L45" i="14"/>
  <c r="R45" i="14" s="1"/>
  <c r="F45" i="14"/>
  <c r="M45" i="14" s="1"/>
  <c r="S45" i="14" s="1"/>
  <c r="F48" i="16"/>
  <c r="N48" i="16" s="1"/>
  <c r="L48" i="14"/>
  <c r="R48" i="14" s="1"/>
  <c r="D63" i="16"/>
  <c r="L63" i="16" s="1"/>
  <c r="D63" i="18" s="1"/>
  <c r="K63" i="16"/>
  <c r="C63" i="18" s="1"/>
  <c r="D38" i="16"/>
  <c r="L38" i="16" s="1"/>
  <c r="K38" i="16"/>
  <c r="D71" i="16"/>
  <c r="L71" i="16" s="1"/>
  <c r="D71" i="18" s="1"/>
  <c r="K71" i="16"/>
  <c r="C71" i="18" s="1"/>
  <c r="G22" i="18"/>
  <c r="S22" i="16"/>
  <c r="Q22" i="16"/>
  <c r="G73" i="17"/>
  <c r="H73" i="17" s="1"/>
  <c r="D73" i="16" s="1"/>
  <c r="L73" i="16" s="1"/>
  <c r="D73" i="18" s="1"/>
  <c r="G43" i="17"/>
  <c r="H43" i="17" s="1"/>
  <c r="D43" i="16" s="1"/>
  <c r="L43" i="16" s="1"/>
  <c r="D43" i="18" s="1"/>
  <c r="J73" i="19"/>
  <c r="Q73" i="19" s="1"/>
  <c r="D30" i="16"/>
  <c r="L30" i="16" s="1"/>
  <c r="K30" i="16"/>
  <c r="G8" i="17"/>
  <c r="H8" i="17" s="1"/>
  <c r="D8" i="16" s="1"/>
  <c r="L8" i="16" s="1"/>
  <c r="J96" i="19"/>
  <c r="Q96" i="19" s="1"/>
  <c r="J27" i="19"/>
  <c r="Q27" i="19" s="1"/>
  <c r="L62" i="14"/>
  <c r="B95" i="18"/>
  <c r="Q95" i="16"/>
  <c r="G75" i="17"/>
  <c r="H75" i="17" s="1"/>
  <c r="D75" i="16" s="1"/>
  <c r="L75" i="16" s="1"/>
  <c r="S75" i="16" s="1"/>
  <c r="E26" i="16"/>
  <c r="M26" i="16" s="1"/>
  <c r="K57" i="16"/>
  <c r="C57" i="18" s="1"/>
  <c r="K58" i="14"/>
  <c r="Q58" i="14" s="1"/>
  <c r="K11" i="16"/>
  <c r="R12" i="16"/>
  <c r="C12" i="18"/>
  <c r="J75" i="19"/>
  <c r="Q75" i="19" s="1"/>
  <c r="N83" i="14"/>
  <c r="P83" i="14" s="1"/>
  <c r="I73" i="14"/>
  <c r="O73" i="14" s="1"/>
  <c r="J57" i="14"/>
  <c r="J26" i="16"/>
  <c r="N67" i="14"/>
  <c r="O67" i="14" s="1"/>
  <c r="I84" i="14"/>
  <c r="O84" i="14" s="1"/>
  <c r="I86" i="14"/>
  <c r="N95" i="14"/>
  <c r="O95" i="14" s="1"/>
  <c r="N58" i="14"/>
  <c r="O58" i="14" s="1"/>
  <c r="N11" i="14"/>
  <c r="P11" i="14" s="1"/>
  <c r="N84" i="14"/>
  <c r="Q84" i="14" s="1"/>
  <c r="N12" i="14"/>
  <c r="O12" i="14" s="1"/>
  <c r="I11" i="14"/>
  <c r="I10" i="14"/>
  <c r="R22" i="16"/>
  <c r="S47" i="19"/>
  <c r="P72" i="19"/>
  <c r="P86" i="16"/>
  <c r="G86" i="18" s="1"/>
  <c r="Q46" i="19"/>
  <c r="P5" i="14"/>
  <c r="M24" i="17"/>
  <c r="N24" i="17" s="1"/>
  <c r="O24" i="17" s="1"/>
  <c r="D24" i="19" s="1"/>
  <c r="L24" i="19" s="1"/>
  <c r="G24" i="17"/>
  <c r="H24" i="17" s="1"/>
  <c r="D24" i="16" s="1"/>
  <c r="L24" i="16" s="1"/>
  <c r="E90" i="19"/>
  <c r="M90" i="19" s="1"/>
  <c r="K90" i="14"/>
  <c r="Q90" i="14" s="1"/>
  <c r="E90" i="16"/>
  <c r="M90" i="16" s="1"/>
  <c r="P36" i="19"/>
  <c r="K16" i="16"/>
  <c r="R32" i="16"/>
  <c r="C32" i="18"/>
  <c r="F95" i="19"/>
  <c r="L95" i="14"/>
  <c r="R95" i="14" s="1"/>
  <c r="G31" i="18"/>
  <c r="R31" i="16"/>
  <c r="F60" i="16"/>
  <c r="F60" i="19"/>
  <c r="N60" i="19" s="1"/>
  <c r="F60" i="14"/>
  <c r="M60" i="14" s="1"/>
  <c r="L60" i="14"/>
  <c r="E68" i="19"/>
  <c r="E68" i="16"/>
  <c r="M68" i="16" s="1"/>
  <c r="E68" i="18" s="1"/>
  <c r="K68" i="14"/>
  <c r="Q68" i="14" s="1"/>
  <c r="K82" i="16"/>
  <c r="G6" i="18"/>
  <c r="Q6" i="16"/>
  <c r="G95" i="17"/>
  <c r="H95" i="17" s="1"/>
  <c r="F95" i="16" s="1"/>
  <c r="G37" i="17"/>
  <c r="H37" i="17" s="1"/>
  <c r="D37" i="16" s="1"/>
  <c r="L37" i="16" s="1"/>
  <c r="S37" i="16" s="1"/>
  <c r="D48" i="18"/>
  <c r="S48" i="16"/>
  <c r="I82" i="14"/>
  <c r="J82" i="14"/>
  <c r="G11" i="17"/>
  <c r="H11" i="17" s="1"/>
  <c r="D11" i="16" s="1"/>
  <c r="L11" i="16" s="1"/>
  <c r="I15" i="14"/>
  <c r="J15" i="14"/>
  <c r="D10" i="16"/>
  <c r="L10" i="16" s="1"/>
  <c r="K10" i="16"/>
  <c r="B94" i="18"/>
  <c r="Q94" i="16"/>
  <c r="O83" i="14"/>
  <c r="N15" i="14"/>
  <c r="O45" i="14"/>
  <c r="N26" i="14"/>
  <c r="O26" i="14" s="1"/>
  <c r="J98" i="16"/>
  <c r="B98" i="18" s="1"/>
  <c r="N77" i="14"/>
  <c r="P77" i="14" s="1"/>
  <c r="J73" i="14"/>
  <c r="P73" i="14" s="1"/>
  <c r="O56" i="14"/>
  <c r="J26" i="14"/>
  <c r="J86" i="14"/>
  <c r="N9" i="14"/>
  <c r="R9" i="14" s="1"/>
  <c r="M14" i="19"/>
  <c r="BM14" i="18" s="1"/>
  <c r="J16" i="19"/>
  <c r="K25" i="19"/>
  <c r="E45" i="19"/>
  <c r="L83" i="19"/>
  <c r="J90" i="19"/>
  <c r="F52" i="19"/>
  <c r="N52" i="19" s="1"/>
  <c r="E84" i="16"/>
  <c r="M84" i="16" s="1"/>
  <c r="E84" i="18" s="1"/>
  <c r="P29" i="19"/>
  <c r="P33" i="19"/>
  <c r="P97" i="19"/>
  <c r="V97" i="19" s="1"/>
  <c r="P14" i="19"/>
  <c r="Q14" i="19" s="1"/>
  <c r="P99" i="19"/>
  <c r="V99" i="19" s="1"/>
  <c r="E98" i="19"/>
  <c r="M98" i="19" s="1"/>
  <c r="BM98" i="18" s="1"/>
  <c r="P79" i="19"/>
  <c r="R79" i="19" s="1"/>
  <c r="D62" i="16"/>
  <c r="L62" i="16" s="1"/>
  <c r="D62" i="18" s="1"/>
  <c r="P18" i="19"/>
  <c r="Q18" i="19" s="1"/>
  <c r="P55" i="19"/>
  <c r="Q55" i="19" s="1"/>
  <c r="J62" i="19"/>
  <c r="J37" i="19"/>
  <c r="J25" i="19"/>
  <c r="Z4" i="11"/>
  <c r="AB4" i="9"/>
  <c r="AB4" i="11"/>
  <c r="AC4" i="9"/>
  <c r="J103" i="16"/>
  <c r="B103" i="18" s="1"/>
  <c r="Y4" i="12"/>
  <c r="V4" i="10"/>
  <c r="Z4" i="10"/>
  <c r="Z4" i="8"/>
  <c r="Q31" i="16"/>
  <c r="U4" i="8"/>
  <c r="Y4" i="4"/>
  <c r="V4" i="3"/>
  <c r="AD4" i="2"/>
  <c r="F21" i="16"/>
  <c r="N21" i="16" s="1"/>
  <c r="M59" i="17"/>
  <c r="N59" i="17" s="1"/>
  <c r="O59" i="17" s="1"/>
  <c r="D59" i="19" s="1"/>
  <c r="L59" i="19" s="1"/>
  <c r="G59" i="17"/>
  <c r="H59" i="17" s="1"/>
  <c r="D59" i="16" s="1"/>
  <c r="L59" i="16" s="1"/>
  <c r="D59" i="18" s="1"/>
  <c r="G93" i="17"/>
  <c r="H93" i="17" s="1"/>
  <c r="D93" i="16" s="1"/>
  <c r="L93" i="16" s="1"/>
  <c r="D93" i="18" s="1"/>
  <c r="K51" i="19"/>
  <c r="R51" i="19" s="1"/>
  <c r="G12" i="17"/>
  <c r="H12" i="17" s="1"/>
  <c r="D12" i="16" s="1"/>
  <c r="L12" i="16" s="1"/>
  <c r="M16" i="17"/>
  <c r="N16" i="17" s="1"/>
  <c r="O16" i="17" s="1"/>
  <c r="G16" i="17"/>
  <c r="H16" i="17" s="1"/>
  <c r="D16" i="16" s="1"/>
  <c r="L16" i="16" s="1"/>
  <c r="K71" i="19"/>
  <c r="R71" i="19" s="1"/>
  <c r="G8" i="18"/>
  <c r="R8" i="16"/>
  <c r="Q8" i="16"/>
  <c r="G94" i="17"/>
  <c r="H94" i="17" s="1"/>
  <c r="E94" i="16" s="1"/>
  <c r="M94" i="16" s="1"/>
  <c r="G47" i="17"/>
  <c r="H47" i="17" s="1"/>
  <c r="E47" i="16" s="1"/>
  <c r="D19" i="16"/>
  <c r="L19" i="16" s="1"/>
  <c r="K19" i="16"/>
  <c r="K25" i="16"/>
  <c r="C25" i="18" s="1"/>
  <c r="N25" i="16"/>
  <c r="F25" i="18" s="1"/>
  <c r="K54" i="16"/>
  <c r="C54" i="18" s="1"/>
  <c r="G40" i="18"/>
  <c r="Q40" i="16"/>
  <c r="R40" i="16"/>
  <c r="G16" i="18"/>
  <c r="Q16" i="16"/>
  <c r="D58" i="16"/>
  <c r="L58" i="16" s="1"/>
  <c r="D58" i="18" s="1"/>
  <c r="K58" i="16"/>
  <c r="C58" i="18" s="1"/>
  <c r="D60" i="16"/>
  <c r="L60" i="16" s="1"/>
  <c r="D60" i="18" s="1"/>
  <c r="K60" i="16"/>
  <c r="C60" i="18" s="1"/>
  <c r="G30" i="18"/>
  <c r="Q30" i="16"/>
  <c r="E10" i="18"/>
  <c r="G38" i="18"/>
  <c r="Q38" i="16"/>
  <c r="C26" i="18"/>
  <c r="K62" i="16"/>
  <c r="C62" i="18" s="1"/>
  <c r="D68" i="16"/>
  <c r="K68" i="16"/>
  <c r="C68" i="18" s="1"/>
  <c r="R70" i="14"/>
  <c r="F74" i="16"/>
  <c r="N74" i="16" s="1"/>
  <c r="F74" i="18" s="1"/>
  <c r="L74" i="14"/>
  <c r="R74" i="14" s="1"/>
  <c r="K77" i="16"/>
  <c r="C77" i="18" s="1"/>
  <c r="K83" i="16"/>
  <c r="C83" i="18" s="1"/>
  <c r="P26" i="16"/>
  <c r="G26" i="18" s="1"/>
  <c r="G17" i="17"/>
  <c r="H17" i="17" s="1"/>
  <c r="E17" i="16" s="1"/>
  <c r="J81" i="19"/>
  <c r="K42" i="16"/>
  <c r="K44" i="16"/>
  <c r="E98" i="16"/>
  <c r="M98" i="16" s="1"/>
  <c r="E98" i="18" s="1"/>
  <c r="K73" i="19"/>
  <c r="P42" i="16"/>
  <c r="G42" i="18" s="1"/>
  <c r="P47" i="16"/>
  <c r="G47" i="18" s="1"/>
  <c r="E58" i="16"/>
  <c r="M58" i="16" s="1"/>
  <c r="E58" i="18" s="1"/>
  <c r="K14" i="16"/>
  <c r="K59" i="16"/>
  <c r="C59" i="18" s="1"/>
  <c r="D13" i="16"/>
  <c r="L13" i="16" s="1"/>
  <c r="D13" i="18" s="1"/>
  <c r="K13" i="16"/>
  <c r="C13" i="18" s="1"/>
  <c r="D46" i="16"/>
  <c r="L46" i="16" s="1"/>
  <c r="K46" i="16"/>
  <c r="K53" i="16"/>
  <c r="C53" i="18" s="1"/>
  <c r="J67" i="19"/>
  <c r="Q67" i="19" s="1"/>
  <c r="I68" i="14"/>
  <c r="J84" i="16"/>
  <c r="B84" i="18" s="1"/>
  <c r="N57" i="14"/>
  <c r="P57" i="14" s="1"/>
  <c r="J70" i="14"/>
  <c r="J12" i="14"/>
  <c r="N82" i="14"/>
  <c r="J13" i="14"/>
  <c r="P13" i="14" s="1"/>
  <c r="J43" i="16"/>
  <c r="B43" i="18" s="1"/>
  <c r="J70" i="16"/>
  <c r="B70" i="18" s="1"/>
  <c r="J58" i="14"/>
  <c r="P58" i="14" s="1"/>
  <c r="I61" i="14"/>
  <c r="O61" i="14" s="1"/>
  <c r="N62" i="14"/>
  <c r="P62" i="14" s="1"/>
  <c r="I13" i="14"/>
  <c r="I77" i="14"/>
  <c r="BL5" i="18"/>
  <c r="BL34" i="18"/>
  <c r="D64" i="18"/>
  <c r="S64" i="16"/>
  <c r="B99" i="18"/>
  <c r="BL13" i="18"/>
  <c r="BL17" i="18"/>
  <c r="BL42" i="18"/>
  <c r="S73" i="19"/>
  <c r="BL81" i="18"/>
  <c r="S81" i="19"/>
  <c r="BL9" i="18"/>
  <c r="S9" i="19"/>
  <c r="S75" i="19"/>
  <c r="BL75" i="18"/>
  <c r="BL83" i="18"/>
  <c r="BL85" i="18"/>
  <c r="S85" i="19"/>
  <c r="BL61" i="18"/>
  <c r="S61" i="19"/>
  <c r="BM6" i="18"/>
  <c r="N25" i="19"/>
  <c r="BL30" i="18"/>
  <c r="BM60" i="18"/>
  <c r="S63" i="19"/>
  <c r="BL77" i="18"/>
  <c r="S77" i="19"/>
  <c r="N76" i="19"/>
  <c r="D61" i="18"/>
  <c r="S61" i="16"/>
  <c r="F23" i="19"/>
  <c r="L23" i="14"/>
  <c r="R23" i="14" s="1"/>
  <c r="F23" i="14"/>
  <c r="M23" i="14" s="1"/>
  <c r="S23" i="14" s="1"/>
  <c r="BM10" i="18"/>
  <c r="BM26" i="18"/>
  <c r="E13" i="19"/>
  <c r="M13" i="19" s="1"/>
  <c r="E13" i="16"/>
  <c r="K13" i="14"/>
  <c r="F13" i="14"/>
  <c r="M13" i="14" s="1"/>
  <c r="K32" i="14"/>
  <c r="Q32" i="14" s="1"/>
  <c r="D7" i="19"/>
  <c r="L7" i="19" s="1"/>
  <c r="K7" i="19"/>
  <c r="R7" i="19" s="1"/>
  <c r="E17" i="19"/>
  <c r="M17" i="19" s="1"/>
  <c r="K17" i="14"/>
  <c r="Q17" i="14" s="1"/>
  <c r="F17" i="14"/>
  <c r="M17" i="14" s="1"/>
  <c r="S17" i="14" s="1"/>
  <c r="K20" i="19"/>
  <c r="R20" i="19" s="1"/>
  <c r="D20" i="19"/>
  <c r="L20" i="19" s="1"/>
  <c r="D12" i="19"/>
  <c r="L12" i="19" s="1"/>
  <c r="K12" i="19"/>
  <c r="F10" i="19"/>
  <c r="F10" i="16"/>
  <c r="F10" i="14"/>
  <c r="M10" i="14" s="1"/>
  <c r="L10" i="14"/>
  <c r="N47" i="19"/>
  <c r="F51" i="14"/>
  <c r="M51" i="14" s="1"/>
  <c r="S51" i="14" s="1"/>
  <c r="L51" i="14"/>
  <c r="R51" i="14" s="1"/>
  <c r="D62" i="19"/>
  <c r="K62" i="19"/>
  <c r="D66" i="19"/>
  <c r="L66" i="19" s="1"/>
  <c r="K66" i="19"/>
  <c r="E69" i="19"/>
  <c r="M69" i="19" s="1"/>
  <c r="K69" i="14"/>
  <c r="Q69" i="14" s="1"/>
  <c r="E73" i="19"/>
  <c r="M73" i="19" s="1"/>
  <c r="K73" i="14"/>
  <c r="Q73" i="14" s="1"/>
  <c r="E79" i="19"/>
  <c r="M79" i="19" s="1"/>
  <c r="K79" i="14"/>
  <c r="Q79" i="14" s="1"/>
  <c r="E43" i="19"/>
  <c r="M43" i="19" s="1"/>
  <c r="K43" i="14"/>
  <c r="Q43" i="14" s="1"/>
  <c r="E43" i="16"/>
  <c r="M43" i="16" s="1"/>
  <c r="K88" i="19"/>
  <c r="K91" i="14"/>
  <c r="Q91" i="14" s="1"/>
  <c r="E20" i="19"/>
  <c r="M20" i="19" s="1"/>
  <c r="E20" i="16"/>
  <c r="M20" i="16" s="1"/>
  <c r="K20" i="14"/>
  <c r="Q20" i="14" s="1"/>
  <c r="E52" i="19"/>
  <c r="E52" i="16"/>
  <c r="M52" i="16" s="1"/>
  <c r="F52" i="14"/>
  <c r="M52" i="14" s="1"/>
  <c r="S52" i="14" s="1"/>
  <c r="K52" i="14"/>
  <c r="Q52" i="14" s="1"/>
  <c r="E74" i="19"/>
  <c r="M74" i="19" s="1"/>
  <c r="E74" i="16"/>
  <c r="F74" i="14"/>
  <c r="M74" i="14" s="1"/>
  <c r="S74" i="14" s="1"/>
  <c r="K74" i="14"/>
  <c r="Q74" i="14" s="1"/>
  <c r="E95" i="19"/>
  <c r="E95" i="16"/>
  <c r="F95" i="14"/>
  <c r="M95" i="14" s="1"/>
  <c r="K95" i="14"/>
  <c r="N52" i="16"/>
  <c r="S71" i="19"/>
  <c r="BL71" i="18"/>
  <c r="BL79" i="18"/>
  <c r="E97" i="19"/>
  <c r="M97" i="19" s="1"/>
  <c r="E97" i="16"/>
  <c r="M97" i="16" s="1"/>
  <c r="K97" i="14"/>
  <c r="Q97" i="14" s="1"/>
  <c r="F96" i="19"/>
  <c r="F96" i="16"/>
  <c r="F96" i="14"/>
  <c r="M96" i="14" s="1"/>
  <c r="L96" i="14"/>
  <c r="E4" i="19"/>
  <c r="M4" i="19" s="1"/>
  <c r="E4" i="16"/>
  <c r="M4" i="16" s="1"/>
  <c r="K4" i="14"/>
  <c r="Q4" i="14" s="1"/>
  <c r="E104" i="19"/>
  <c r="M104" i="19" s="1"/>
  <c r="E104" i="16"/>
  <c r="M104" i="16" s="1"/>
  <c r="K104" i="14"/>
  <c r="Q104" i="14" s="1"/>
  <c r="G73" i="18"/>
  <c r="Q73" i="16"/>
  <c r="S36" i="16"/>
  <c r="E99" i="19"/>
  <c r="M99" i="19" s="1"/>
  <c r="E99" i="16"/>
  <c r="M99" i="16" s="1"/>
  <c r="F99" i="14"/>
  <c r="M99" i="14" s="1"/>
  <c r="S99" i="14" s="1"/>
  <c r="K99" i="14"/>
  <c r="Q99" i="14" s="1"/>
  <c r="BL101" i="18"/>
  <c r="G58" i="18"/>
  <c r="T58" i="16"/>
  <c r="R58" i="16"/>
  <c r="Q58" i="16"/>
  <c r="G76" i="18"/>
  <c r="R76" i="16"/>
  <c r="Q76" i="16"/>
  <c r="J4" i="16"/>
  <c r="L4" i="16"/>
  <c r="K4" i="16"/>
  <c r="L101" i="16"/>
  <c r="K101" i="16"/>
  <c r="J101" i="16"/>
  <c r="G43" i="18"/>
  <c r="Q43" i="16"/>
  <c r="S43" i="16"/>
  <c r="J60" i="19"/>
  <c r="P97" i="16"/>
  <c r="G97" i="18" s="1"/>
  <c r="L97" i="16"/>
  <c r="K97" i="16"/>
  <c r="J97" i="16"/>
  <c r="P39" i="19"/>
  <c r="G65" i="18"/>
  <c r="R65" i="16"/>
  <c r="S80" i="16"/>
  <c r="G25" i="18"/>
  <c r="Q25" i="16"/>
  <c r="U25" i="16"/>
  <c r="D95" i="19"/>
  <c r="L95" i="19" s="1"/>
  <c r="K95" i="19"/>
  <c r="S84" i="16"/>
  <c r="D84" i="18"/>
  <c r="J84" i="19"/>
  <c r="P101" i="16"/>
  <c r="G101" i="18" s="1"/>
  <c r="B86" i="18"/>
  <c r="Q86" i="16"/>
  <c r="V4" i="8"/>
  <c r="V4" i="6"/>
  <c r="K96" i="14"/>
  <c r="E96" i="19"/>
  <c r="M96" i="19" s="1"/>
  <c r="X4" i="10"/>
  <c r="D5" i="16"/>
  <c r="L5" i="16" s="1"/>
  <c r="K5" i="16"/>
  <c r="D21" i="16"/>
  <c r="L21" i="16" s="1"/>
  <c r="K21" i="16"/>
  <c r="BL21" i="18"/>
  <c r="S21" i="19"/>
  <c r="Z4" i="4"/>
  <c r="Q65" i="16"/>
  <c r="E23" i="19"/>
  <c r="M23" i="19" s="1"/>
  <c r="K23" i="14"/>
  <c r="Q23" i="14" s="1"/>
  <c r="D39" i="19"/>
  <c r="L39" i="19" s="1"/>
  <c r="K39" i="19"/>
  <c r="F8" i="19"/>
  <c r="F8" i="16"/>
  <c r="F8" i="14"/>
  <c r="M8" i="14" s="1"/>
  <c r="S8" i="14" s="1"/>
  <c r="L8" i="14"/>
  <c r="R8" i="14" s="1"/>
  <c r="K17" i="19"/>
  <c r="J17" i="19"/>
  <c r="F24" i="14"/>
  <c r="M24" i="14" s="1"/>
  <c r="S24" i="14" s="1"/>
  <c r="L24" i="14"/>
  <c r="R24" i="14" s="1"/>
  <c r="F14" i="19"/>
  <c r="F14" i="16"/>
  <c r="L14" i="14"/>
  <c r="R14" i="14" s="1"/>
  <c r="F14" i="14"/>
  <c r="M14" i="14" s="1"/>
  <c r="S14" i="14" s="1"/>
  <c r="F35" i="19"/>
  <c r="F35" i="16"/>
  <c r="F35" i="14"/>
  <c r="M35" i="14" s="1"/>
  <c r="S35" i="14" s="1"/>
  <c r="L35" i="14"/>
  <c r="R35" i="14" s="1"/>
  <c r="F6" i="19"/>
  <c r="F6" i="14"/>
  <c r="M6" i="14" s="1"/>
  <c r="S6" i="14" s="1"/>
  <c r="L6" i="14"/>
  <c r="R6" i="14" s="1"/>
  <c r="D28" i="19"/>
  <c r="L28" i="19" s="1"/>
  <c r="K28" i="19"/>
  <c r="K40" i="19"/>
  <c r="R40" i="19" s="1"/>
  <c r="D8" i="19"/>
  <c r="L8" i="19" s="1"/>
  <c r="K8" i="19"/>
  <c r="K49" i="14"/>
  <c r="Q49" i="14" s="1"/>
  <c r="M51" i="17"/>
  <c r="N51" i="17" s="1"/>
  <c r="O51" i="17" s="1"/>
  <c r="D51" i="19" s="1"/>
  <c r="L51" i="19" s="1"/>
  <c r="G51" i="17"/>
  <c r="H51" i="17" s="1"/>
  <c r="D51" i="16" s="1"/>
  <c r="L51" i="16" s="1"/>
  <c r="F55" i="14"/>
  <c r="M55" i="14" s="1"/>
  <c r="S55" i="14" s="1"/>
  <c r="L55" i="14"/>
  <c r="R55" i="14" s="1"/>
  <c r="F59" i="16"/>
  <c r="F59" i="14"/>
  <c r="M59" i="14" s="1"/>
  <c r="S59" i="14" s="1"/>
  <c r="L59" i="14"/>
  <c r="R59" i="14" s="1"/>
  <c r="D68" i="19"/>
  <c r="K68" i="19"/>
  <c r="R68" i="19" s="1"/>
  <c r="D72" i="19"/>
  <c r="L72" i="19" s="1"/>
  <c r="K72" i="19"/>
  <c r="R72" i="19" s="1"/>
  <c r="D76" i="19"/>
  <c r="L76" i="19" s="1"/>
  <c r="K76" i="19"/>
  <c r="R76" i="19" s="1"/>
  <c r="D78" i="19"/>
  <c r="L78" i="19" s="1"/>
  <c r="K78" i="19"/>
  <c r="F85" i="19"/>
  <c r="F85" i="16"/>
  <c r="F85" i="14"/>
  <c r="M85" i="14" s="1"/>
  <c r="S85" i="14" s="1"/>
  <c r="L85" i="14"/>
  <c r="R85" i="14" s="1"/>
  <c r="D92" i="19"/>
  <c r="L92" i="19" s="1"/>
  <c r="K92" i="19"/>
  <c r="R92" i="19" s="1"/>
  <c r="F31" i="19"/>
  <c r="F31" i="16"/>
  <c r="F31" i="14"/>
  <c r="M31" i="14" s="1"/>
  <c r="S31" i="14" s="1"/>
  <c r="L31" i="14"/>
  <c r="R31" i="14" s="1"/>
  <c r="E62" i="19"/>
  <c r="M62" i="19" s="1"/>
  <c r="E62" i="16"/>
  <c r="K62" i="14"/>
  <c r="Q62" i="14" s="1"/>
  <c r="F62" i="14"/>
  <c r="M62" i="14" s="1"/>
  <c r="S62" i="14" s="1"/>
  <c r="E76" i="19"/>
  <c r="M76" i="19" s="1"/>
  <c r="E76" i="16"/>
  <c r="M76" i="16" s="1"/>
  <c r="F76" i="14"/>
  <c r="M76" i="14" s="1"/>
  <c r="S76" i="14" s="1"/>
  <c r="K76" i="14"/>
  <c r="Q76" i="14" s="1"/>
  <c r="BM92" i="18"/>
  <c r="T92" i="19"/>
  <c r="E56" i="19"/>
  <c r="M56" i="19" s="1"/>
  <c r="E56" i="16"/>
  <c r="M56" i="16" s="1"/>
  <c r="K56" i="14"/>
  <c r="N72" i="19"/>
  <c r="N74" i="19"/>
  <c r="N80" i="19"/>
  <c r="F104" i="19"/>
  <c r="F104" i="16"/>
  <c r="G104" i="16" s="1"/>
  <c r="O104" i="16" s="1"/>
  <c r="V104" i="16" s="1"/>
  <c r="F104" i="14"/>
  <c r="M104" i="14" s="1"/>
  <c r="S104" i="14" s="1"/>
  <c r="L104" i="14"/>
  <c r="R104" i="14" s="1"/>
  <c r="K59" i="19"/>
  <c r="R59" i="19" s="1"/>
  <c r="F58" i="19"/>
  <c r="F58" i="16"/>
  <c r="L58" i="14"/>
  <c r="R58" i="14" s="1"/>
  <c r="F58" i="14"/>
  <c r="M58" i="14" s="1"/>
  <c r="S58" i="14" s="1"/>
  <c r="G57" i="18"/>
  <c r="Q57" i="16"/>
  <c r="R78" i="16"/>
  <c r="G78" i="18"/>
  <c r="Q78" i="16"/>
  <c r="U78" i="16"/>
  <c r="F40" i="14"/>
  <c r="M40" i="14" s="1"/>
  <c r="S40" i="14" s="1"/>
  <c r="L40" i="14"/>
  <c r="R40" i="14" s="1"/>
  <c r="P10" i="19"/>
  <c r="T10" i="19" s="1"/>
  <c r="R69" i="16"/>
  <c r="Q56" i="16"/>
  <c r="G56" i="18"/>
  <c r="G91" i="18"/>
  <c r="R91" i="16"/>
  <c r="J85" i="16"/>
  <c r="L85" i="16"/>
  <c r="K85" i="16"/>
  <c r="K103" i="16"/>
  <c r="F4" i="19"/>
  <c r="F4" i="16"/>
  <c r="L4" i="14"/>
  <c r="R4" i="14" s="1"/>
  <c r="F4" i="14"/>
  <c r="M4" i="14" s="1"/>
  <c r="S4" i="14" s="1"/>
  <c r="G33" i="18"/>
  <c r="Q33" i="16"/>
  <c r="P52" i="19"/>
  <c r="Q52" i="19" s="1"/>
  <c r="P66" i="19"/>
  <c r="Q66" i="19" s="1"/>
  <c r="G82" i="18"/>
  <c r="Q82" i="16"/>
  <c r="S59" i="16"/>
  <c r="D26" i="18"/>
  <c r="S26" i="16"/>
  <c r="J101" i="19"/>
  <c r="J13" i="19"/>
  <c r="Q92" i="19"/>
  <c r="J83" i="19"/>
  <c r="J42" i="19"/>
  <c r="W4" i="11"/>
  <c r="S4" i="11"/>
  <c r="S4" i="12"/>
  <c r="W4" i="12"/>
  <c r="AA4" i="11"/>
  <c r="Q76" i="19"/>
  <c r="S4" i="8"/>
  <c r="W4" i="8"/>
  <c r="B88" i="18"/>
  <c r="X4" i="4"/>
  <c r="T4" i="4"/>
  <c r="X4" i="3"/>
  <c r="C98" i="18"/>
  <c r="R98" i="16"/>
  <c r="AC4" i="4"/>
  <c r="D28" i="13"/>
  <c r="J28" i="18" s="1"/>
  <c r="O28" i="2"/>
  <c r="Y4" i="5"/>
  <c r="R73" i="16"/>
  <c r="F11" i="19"/>
  <c r="F11" i="16"/>
  <c r="F11" i="14"/>
  <c r="M11" i="14" s="1"/>
  <c r="S11" i="14" s="1"/>
  <c r="L11" i="14"/>
  <c r="F15" i="19"/>
  <c r="F15" i="16"/>
  <c r="F15" i="14"/>
  <c r="M15" i="14" s="1"/>
  <c r="S15" i="14" s="1"/>
  <c r="L15" i="14"/>
  <c r="R15" i="14" s="1"/>
  <c r="E19" i="19"/>
  <c r="M19" i="19" s="1"/>
  <c r="E19" i="16"/>
  <c r="M19" i="16" s="1"/>
  <c r="K19" i="14"/>
  <c r="Q19" i="14" s="1"/>
  <c r="M22" i="19"/>
  <c r="E5" i="16"/>
  <c r="M5" i="16" s="1"/>
  <c r="K5" i="14"/>
  <c r="Q5" i="14" s="1"/>
  <c r="E5" i="19"/>
  <c r="M5" i="19" s="1"/>
  <c r="D11" i="19"/>
  <c r="L11" i="19" s="1"/>
  <c r="K11" i="19"/>
  <c r="R11" i="19" s="1"/>
  <c r="E21" i="16"/>
  <c r="E21" i="19"/>
  <c r="K21" i="14"/>
  <c r="Q21" i="14" s="1"/>
  <c r="D27" i="19"/>
  <c r="L27" i="19" s="1"/>
  <c r="K27" i="19"/>
  <c r="R27" i="19" s="1"/>
  <c r="F32" i="14"/>
  <c r="M32" i="14" s="1"/>
  <c r="S32" i="14" s="1"/>
  <c r="L32" i="14"/>
  <c r="R32" i="14" s="1"/>
  <c r="E33" i="19"/>
  <c r="M33" i="19" s="1"/>
  <c r="E33" i="16"/>
  <c r="M33" i="16" s="1"/>
  <c r="K33" i="14"/>
  <c r="Q33" i="14" s="1"/>
  <c r="F37" i="19"/>
  <c r="F37" i="14"/>
  <c r="M37" i="14" s="1"/>
  <c r="S37" i="14" s="1"/>
  <c r="L37" i="14"/>
  <c r="R37" i="14" s="1"/>
  <c r="M40" i="17"/>
  <c r="N40" i="17" s="1"/>
  <c r="O40" i="17" s="1"/>
  <c r="D40" i="19" s="1"/>
  <c r="L40" i="19" s="1"/>
  <c r="G40" i="17"/>
  <c r="H40" i="17" s="1"/>
  <c r="F40" i="16" s="1"/>
  <c r="D43" i="19"/>
  <c r="L43" i="19" s="1"/>
  <c r="K43" i="19"/>
  <c r="E9" i="19"/>
  <c r="M9" i="19" s="1"/>
  <c r="E9" i="16"/>
  <c r="F9" i="14"/>
  <c r="M9" i="14" s="1"/>
  <c r="K9" i="14"/>
  <c r="Q9" i="14" s="1"/>
  <c r="D15" i="19"/>
  <c r="L15" i="19" s="1"/>
  <c r="K15" i="19"/>
  <c r="E25" i="19"/>
  <c r="E25" i="16"/>
  <c r="F25" i="14"/>
  <c r="M25" i="14" s="1"/>
  <c r="S25" i="14" s="1"/>
  <c r="K25" i="14"/>
  <c r="Q25" i="14" s="1"/>
  <c r="L37" i="19"/>
  <c r="K37" i="19"/>
  <c r="F17" i="19"/>
  <c r="F36" i="19"/>
  <c r="F36" i="16"/>
  <c r="F36" i="14"/>
  <c r="M36" i="14" s="1"/>
  <c r="S36" i="14" s="1"/>
  <c r="L36" i="14"/>
  <c r="R36" i="14" s="1"/>
  <c r="M45" i="19"/>
  <c r="F9" i="19"/>
  <c r="F22" i="19"/>
  <c r="F22" i="16"/>
  <c r="F22" i="14"/>
  <c r="M22" i="14" s="1"/>
  <c r="S22" i="14" s="1"/>
  <c r="L22" i="14"/>
  <c r="R22" i="14" s="1"/>
  <c r="E31" i="19"/>
  <c r="M31" i="19" s="1"/>
  <c r="K31" i="14"/>
  <c r="Q31" i="14" s="1"/>
  <c r="E31" i="16"/>
  <c r="M31" i="16" s="1"/>
  <c r="E34" i="19"/>
  <c r="M34" i="19" s="1"/>
  <c r="E34" i="16"/>
  <c r="M34" i="16" s="1"/>
  <c r="K34" i="14"/>
  <c r="Q34" i="14" s="1"/>
  <c r="F43" i="19"/>
  <c r="F43" i="16"/>
  <c r="L43" i="14"/>
  <c r="R43" i="14" s="1"/>
  <c r="F43" i="14"/>
  <c r="M43" i="14" s="1"/>
  <c r="S43" i="14" s="1"/>
  <c r="F26" i="19"/>
  <c r="F26" i="16"/>
  <c r="F26" i="14"/>
  <c r="M26" i="14" s="1"/>
  <c r="L26" i="14"/>
  <c r="N45" i="19"/>
  <c r="D16" i="19"/>
  <c r="L16" i="19" s="1"/>
  <c r="K16" i="19"/>
  <c r="E36" i="19"/>
  <c r="M36" i="19" s="1"/>
  <c r="K36" i="14"/>
  <c r="Q36" i="14" s="1"/>
  <c r="D50" i="19"/>
  <c r="L50" i="19" s="1"/>
  <c r="K50" i="19"/>
  <c r="K51" i="14"/>
  <c r="Q51" i="14" s="1"/>
  <c r="E53" i="19"/>
  <c r="M53" i="19" s="1"/>
  <c r="K53" i="14"/>
  <c r="Q53" i="14" s="1"/>
  <c r="K55" i="14"/>
  <c r="Q55" i="14" s="1"/>
  <c r="E57" i="19"/>
  <c r="M57" i="19" s="1"/>
  <c r="E57" i="16"/>
  <c r="M57" i="16" s="1"/>
  <c r="K57" i="14"/>
  <c r="K59" i="14"/>
  <c r="Q59" i="14" s="1"/>
  <c r="F63" i="19"/>
  <c r="F63" i="16"/>
  <c r="F63" i="14"/>
  <c r="M63" i="14" s="1"/>
  <c r="S63" i="14" s="1"/>
  <c r="L63" i="14"/>
  <c r="R63" i="14" s="1"/>
  <c r="F65" i="19"/>
  <c r="F65" i="16"/>
  <c r="F65" i="14"/>
  <c r="M65" i="14" s="1"/>
  <c r="S65" i="14" s="1"/>
  <c r="L65" i="14"/>
  <c r="R65" i="14" s="1"/>
  <c r="F67" i="14"/>
  <c r="M67" i="14" s="1"/>
  <c r="L67" i="14"/>
  <c r="R67" i="14" s="1"/>
  <c r="E83" i="19"/>
  <c r="M83" i="19" s="1"/>
  <c r="E83" i="16"/>
  <c r="M83" i="16" s="1"/>
  <c r="K83" i="14"/>
  <c r="Q83" i="14" s="1"/>
  <c r="E85" i="19"/>
  <c r="M85" i="19" s="1"/>
  <c r="E85" i="16"/>
  <c r="M85" i="16" s="1"/>
  <c r="K85" i="14"/>
  <c r="Q85" i="14" s="1"/>
  <c r="M87" i="17"/>
  <c r="N87" i="17" s="1"/>
  <c r="O87" i="17" s="1"/>
  <c r="D87" i="19" s="1"/>
  <c r="L87" i="19" s="1"/>
  <c r="G87" i="17"/>
  <c r="H87" i="17" s="1"/>
  <c r="F89" i="19"/>
  <c r="F89" i="16"/>
  <c r="F89" i="14"/>
  <c r="M89" i="14" s="1"/>
  <c r="S89" i="14" s="1"/>
  <c r="L89" i="14"/>
  <c r="R89" i="14" s="1"/>
  <c r="F91" i="14"/>
  <c r="M91" i="14" s="1"/>
  <c r="S91" i="14" s="1"/>
  <c r="L91" i="14"/>
  <c r="R91" i="14" s="1"/>
  <c r="F13" i="19"/>
  <c r="D29" i="19"/>
  <c r="L29" i="19" s="1"/>
  <c r="D31" i="19"/>
  <c r="L31" i="19" s="1"/>
  <c r="K31" i="19"/>
  <c r="E48" i="19"/>
  <c r="M48" i="19" s="1"/>
  <c r="E48" i="16"/>
  <c r="F48" i="14"/>
  <c r="M48" i="14" s="1"/>
  <c r="S48" i="14" s="1"/>
  <c r="K48" i="14"/>
  <c r="Q48" i="14" s="1"/>
  <c r="F56" i="19"/>
  <c r="F56" i="16"/>
  <c r="F56" i="14"/>
  <c r="M56" i="14" s="1"/>
  <c r="L56" i="14"/>
  <c r="F64" i="19"/>
  <c r="F64" i="16"/>
  <c r="F64" i="14"/>
  <c r="M64" i="14" s="1"/>
  <c r="S64" i="14" s="1"/>
  <c r="L64" i="14"/>
  <c r="R64" i="14" s="1"/>
  <c r="E70" i="19"/>
  <c r="M70" i="19" s="1"/>
  <c r="E70" i="16"/>
  <c r="F70" i="14"/>
  <c r="M70" i="14" s="1"/>
  <c r="K70" i="14"/>
  <c r="Q70" i="14" s="1"/>
  <c r="E78" i="19"/>
  <c r="E78" i="16"/>
  <c r="K78" i="14"/>
  <c r="Q78" i="14" s="1"/>
  <c r="F78" i="14"/>
  <c r="M78" i="14" s="1"/>
  <c r="S78" i="14" s="1"/>
  <c r="M86" i="19"/>
  <c r="E46" i="19"/>
  <c r="M46" i="19" s="1"/>
  <c r="E46" i="16"/>
  <c r="M46" i="16" s="1"/>
  <c r="K46" i="14"/>
  <c r="Q46" i="14" s="1"/>
  <c r="K67" i="19"/>
  <c r="R67" i="19" s="1"/>
  <c r="N80" i="16"/>
  <c r="E100" i="18"/>
  <c r="F103" i="14"/>
  <c r="M103" i="14" s="1"/>
  <c r="S103" i="14" s="1"/>
  <c r="K103" i="14"/>
  <c r="Q103" i="14" s="1"/>
  <c r="P5" i="19"/>
  <c r="P37" i="19"/>
  <c r="Q37" i="19" s="1"/>
  <c r="P101" i="19"/>
  <c r="V101" i="19" s="1"/>
  <c r="N62" i="19"/>
  <c r="P17" i="19"/>
  <c r="S17" i="19" s="1"/>
  <c r="F84" i="19"/>
  <c r="F84" i="16"/>
  <c r="F84" i="14"/>
  <c r="M84" i="14" s="1"/>
  <c r="S84" i="14" s="1"/>
  <c r="L84" i="14"/>
  <c r="R84" i="14" s="1"/>
  <c r="D96" i="19"/>
  <c r="L96" i="19" s="1"/>
  <c r="K96" i="19"/>
  <c r="R96" i="19" s="1"/>
  <c r="F101" i="19"/>
  <c r="L101" i="14"/>
  <c r="R101" i="14" s="1"/>
  <c r="F101" i="16"/>
  <c r="F101" i="14"/>
  <c r="M101" i="14" s="1"/>
  <c r="S101" i="14" s="1"/>
  <c r="R62" i="16"/>
  <c r="G62" i="18"/>
  <c r="Q62" i="16"/>
  <c r="P78" i="19"/>
  <c r="P83" i="19"/>
  <c r="D75" i="18"/>
  <c r="F45" i="16"/>
  <c r="E45" i="16"/>
  <c r="M45" i="16" s="1"/>
  <c r="F66" i="19"/>
  <c r="F66" i="16"/>
  <c r="L66" i="14"/>
  <c r="R66" i="14" s="1"/>
  <c r="F66" i="14"/>
  <c r="M66" i="14" s="1"/>
  <c r="S66" i="14" s="1"/>
  <c r="F97" i="19"/>
  <c r="F97" i="14"/>
  <c r="M97" i="14" s="1"/>
  <c r="S97" i="14" s="1"/>
  <c r="F97" i="16"/>
  <c r="G97" i="16" s="1"/>
  <c r="O97" i="16" s="1"/>
  <c r="L97" i="14"/>
  <c r="R97" i="14" s="1"/>
  <c r="P12" i="19"/>
  <c r="P28" i="19"/>
  <c r="G53" i="18"/>
  <c r="P60" i="19"/>
  <c r="T60" i="19" s="1"/>
  <c r="P74" i="19"/>
  <c r="Q74" i="19" s="1"/>
  <c r="G79" i="18"/>
  <c r="R79" i="16"/>
  <c r="D52" i="16"/>
  <c r="L52" i="16" s="1"/>
  <c r="F94" i="19"/>
  <c r="F94" i="16"/>
  <c r="F94" i="14"/>
  <c r="M94" i="14" s="1"/>
  <c r="S94" i="14" s="1"/>
  <c r="L94" i="14"/>
  <c r="R94" i="14" s="1"/>
  <c r="D98" i="19"/>
  <c r="L98" i="19" s="1"/>
  <c r="K98" i="19"/>
  <c r="P22" i="19"/>
  <c r="Q22" i="19" s="1"/>
  <c r="G29" i="18"/>
  <c r="Q29" i="16"/>
  <c r="Q45" i="16"/>
  <c r="P56" i="19"/>
  <c r="G75" i="18"/>
  <c r="Q75" i="16"/>
  <c r="P86" i="19"/>
  <c r="Q86" i="19" s="1"/>
  <c r="P91" i="19"/>
  <c r="R91" i="19" s="1"/>
  <c r="G104" i="18"/>
  <c r="R104" i="16"/>
  <c r="S104" i="16"/>
  <c r="S7" i="16"/>
  <c r="D7" i="18"/>
  <c r="Q47" i="19"/>
  <c r="J8" i="19"/>
  <c r="Q8" i="19" s="1"/>
  <c r="K103" i="19"/>
  <c r="G7" i="18"/>
  <c r="R7" i="16"/>
  <c r="P34" i="19"/>
  <c r="S34" i="19" s="1"/>
  <c r="P50" i="19"/>
  <c r="Q50" i="19" s="1"/>
  <c r="G55" i="18"/>
  <c r="Q55" i="16"/>
  <c r="Q66" i="16"/>
  <c r="G66" i="18"/>
  <c r="R66" i="16"/>
  <c r="G84" i="18"/>
  <c r="Q84" i="16"/>
  <c r="R84" i="16"/>
  <c r="G98" i="18"/>
  <c r="T98" i="16"/>
  <c r="P103" i="19"/>
  <c r="V103" i="19" s="1"/>
  <c r="D4" i="19"/>
  <c r="L4" i="19" s="1"/>
  <c r="K4" i="19"/>
  <c r="D76" i="16"/>
  <c r="L76" i="16" s="1"/>
  <c r="D92" i="16"/>
  <c r="L92" i="16" s="1"/>
  <c r="J97" i="19"/>
  <c r="P4" i="16"/>
  <c r="G4" i="18" s="1"/>
  <c r="J100" i="19"/>
  <c r="Q100" i="19" s="1"/>
  <c r="J45" i="19"/>
  <c r="M103" i="17"/>
  <c r="N103" i="17" s="1"/>
  <c r="O103" i="17" s="1"/>
  <c r="F103" i="19" s="1"/>
  <c r="G103" i="17"/>
  <c r="H103" i="17" s="1"/>
  <c r="F103" i="16" s="1"/>
  <c r="J30" i="19"/>
  <c r="J91" i="19"/>
  <c r="Q91" i="19" s="1"/>
  <c r="Q53" i="19"/>
  <c r="J38" i="19"/>
  <c r="Q59" i="19"/>
  <c r="Q7" i="19"/>
  <c r="R77" i="19"/>
  <c r="AC4" i="11"/>
  <c r="V104" i="13"/>
  <c r="AB104" i="18" s="1"/>
  <c r="M104" i="6"/>
  <c r="J96" i="14"/>
  <c r="X4" i="8"/>
  <c r="T4" i="8"/>
  <c r="B36" i="13"/>
  <c r="H36" i="18" s="1"/>
  <c r="M36" i="2"/>
  <c r="W4" i="2" s="1"/>
  <c r="AB4" i="12"/>
  <c r="S4" i="9"/>
  <c r="W4" i="9"/>
  <c r="Q41" i="16"/>
  <c r="Q49" i="16"/>
  <c r="S98" i="16"/>
  <c r="D98" i="18"/>
  <c r="F21" i="14"/>
  <c r="M21" i="14" s="1"/>
  <c r="S21" i="14" s="1"/>
  <c r="W4" i="4"/>
  <c r="X4" i="7"/>
  <c r="Z4" i="2"/>
  <c r="Y4" i="10"/>
  <c r="E28" i="19"/>
  <c r="M28" i="19" s="1"/>
  <c r="K28" i="14"/>
  <c r="Q28" i="14" s="1"/>
  <c r="X4" i="5"/>
  <c r="U4" i="6"/>
  <c r="R49" i="16"/>
  <c r="V4" i="7"/>
  <c r="W4" i="3"/>
  <c r="R29" i="16"/>
  <c r="E7" i="19"/>
  <c r="M7" i="19" s="1"/>
  <c r="K7" i="14"/>
  <c r="Q7" i="14" s="1"/>
  <c r="E27" i="19"/>
  <c r="M27" i="19" s="1"/>
  <c r="E27" i="16"/>
  <c r="M27" i="16" s="1"/>
  <c r="K27" i="14"/>
  <c r="Q27" i="14" s="1"/>
  <c r="D19" i="19"/>
  <c r="L19" i="19" s="1"/>
  <c r="K19" i="19"/>
  <c r="R19" i="19" s="1"/>
  <c r="E29" i="19"/>
  <c r="M29" i="19" s="1"/>
  <c r="F29" i="14"/>
  <c r="M29" i="14" s="1"/>
  <c r="S29" i="14" s="1"/>
  <c r="E29" i="16"/>
  <c r="K29" i="14"/>
  <c r="Q29" i="14" s="1"/>
  <c r="D35" i="19"/>
  <c r="L35" i="19" s="1"/>
  <c r="K35" i="19"/>
  <c r="E41" i="16"/>
  <c r="M41" i="16" s="1"/>
  <c r="K41" i="14"/>
  <c r="Q41" i="14" s="1"/>
  <c r="D23" i="19"/>
  <c r="L23" i="19" s="1"/>
  <c r="K23" i="19"/>
  <c r="R23" i="19" s="1"/>
  <c r="E8" i="19"/>
  <c r="M8" i="19" s="1"/>
  <c r="E8" i="16"/>
  <c r="M8" i="16" s="1"/>
  <c r="K8" i="14"/>
  <c r="Q8" i="14" s="1"/>
  <c r="K32" i="19"/>
  <c r="R32" i="19" s="1"/>
  <c r="E42" i="19"/>
  <c r="M42" i="19" s="1"/>
  <c r="E42" i="16"/>
  <c r="M42" i="16" s="1"/>
  <c r="K42" i="14"/>
  <c r="Q42" i="14" s="1"/>
  <c r="BL25" i="18"/>
  <c r="BL33" i="18"/>
  <c r="S33" i="19"/>
  <c r="L38" i="19"/>
  <c r="E47" i="19"/>
  <c r="M47" i="19" s="1"/>
  <c r="F47" i="14"/>
  <c r="M47" i="14" s="1"/>
  <c r="S47" i="14" s="1"/>
  <c r="K47" i="14"/>
  <c r="Q47" i="14" s="1"/>
  <c r="M49" i="17"/>
  <c r="N49" i="17" s="1"/>
  <c r="O49" i="17" s="1"/>
  <c r="D49" i="19" s="1"/>
  <c r="L49" i="19" s="1"/>
  <c r="G49" i="17"/>
  <c r="H49" i="17" s="1"/>
  <c r="D49" i="16" s="1"/>
  <c r="L49" i="16" s="1"/>
  <c r="D64" i="19"/>
  <c r="L64" i="19" s="1"/>
  <c r="K64" i="19"/>
  <c r="K67" i="14"/>
  <c r="E71" i="19"/>
  <c r="M71" i="19" s="1"/>
  <c r="E71" i="16"/>
  <c r="M71" i="16" s="1"/>
  <c r="K71" i="14"/>
  <c r="Q71" i="14" s="1"/>
  <c r="E75" i="19"/>
  <c r="M75" i="19" s="1"/>
  <c r="E75" i="16"/>
  <c r="M75" i="16" s="1"/>
  <c r="K75" i="14"/>
  <c r="Q75" i="14" s="1"/>
  <c r="E77" i="19"/>
  <c r="M77" i="19" s="1"/>
  <c r="E77" i="16"/>
  <c r="M77" i="16" s="1"/>
  <c r="K77" i="14"/>
  <c r="E81" i="19"/>
  <c r="M81" i="19" s="1"/>
  <c r="K81" i="14"/>
  <c r="Q81" i="14" s="1"/>
  <c r="D90" i="19"/>
  <c r="L90" i="19" s="1"/>
  <c r="K90" i="19"/>
  <c r="E93" i="19"/>
  <c r="M93" i="19" s="1"/>
  <c r="K93" i="14"/>
  <c r="Q93" i="14" s="1"/>
  <c r="E30" i="19"/>
  <c r="M30" i="19" s="1"/>
  <c r="E30" i="16"/>
  <c r="M30" i="16" s="1"/>
  <c r="K30" i="14"/>
  <c r="Q30" i="14" s="1"/>
  <c r="E38" i="19"/>
  <c r="M38" i="19" s="1"/>
  <c r="E38" i="16"/>
  <c r="M38" i="16" s="1"/>
  <c r="K38" i="14"/>
  <c r="Q38" i="14" s="1"/>
  <c r="M58" i="19"/>
  <c r="F82" i="14"/>
  <c r="M82" i="14" s="1"/>
  <c r="S82" i="14" s="1"/>
  <c r="K82" i="14"/>
  <c r="Q82" i="14" s="1"/>
  <c r="M84" i="19"/>
  <c r="N76" i="16"/>
  <c r="E64" i="19"/>
  <c r="M64" i="19" s="1"/>
  <c r="E64" i="16"/>
  <c r="M64" i="16" s="1"/>
  <c r="K64" i="14"/>
  <c r="Q64" i="14" s="1"/>
  <c r="F86" i="19"/>
  <c r="F86" i="16"/>
  <c r="L86" i="14"/>
  <c r="F86" i="14"/>
  <c r="M86" i="14" s="1"/>
  <c r="D104" i="19"/>
  <c r="L104" i="19" s="1"/>
  <c r="K104" i="19"/>
  <c r="P35" i="19"/>
  <c r="Q35" i="19" s="1"/>
  <c r="Q64" i="16"/>
  <c r="R64" i="16"/>
  <c r="G64" i="18"/>
  <c r="P94" i="19"/>
  <c r="Q94" i="19" s="1"/>
  <c r="S83" i="16"/>
  <c r="G5" i="18"/>
  <c r="Q5" i="16"/>
  <c r="D56" i="18"/>
  <c r="S56" i="16"/>
  <c r="D99" i="19"/>
  <c r="L99" i="19" s="1"/>
  <c r="K99" i="19"/>
  <c r="R99" i="19" s="1"/>
  <c r="G27" i="18"/>
  <c r="R27" i="16"/>
  <c r="P54" i="19"/>
  <c r="Q54" i="19" s="1"/>
  <c r="Q72" i="16"/>
  <c r="R72" i="16"/>
  <c r="G72" i="18"/>
  <c r="S102" i="16"/>
  <c r="G102" i="18"/>
  <c r="R102" i="16"/>
  <c r="Q102" i="16"/>
  <c r="G21" i="18"/>
  <c r="Q21" i="16"/>
  <c r="J39" i="19"/>
  <c r="D102" i="19"/>
  <c r="L102" i="19" s="1"/>
  <c r="K102" i="19"/>
  <c r="R102" i="19" s="1"/>
  <c r="Q52" i="16"/>
  <c r="R52" i="16"/>
  <c r="G52" i="18"/>
  <c r="G100" i="18"/>
  <c r="R100" i="16"/>
  <c r="Q100" i="16"/>
  <c r="D57" i="18"/>
  <c r="S57" i="16"/>
  <c r="S65" i="16"/>
  <c r="D65" i="18"/>
  <c r="Q20" i="19"/>
  <c r="J93" i="19"/>
  <c r="J89" i="19"/>
  <c r="Q80" i="19"/>
  <c r="R4" i="12"/>
  <c r="V4" i="12"/>
  <c r="Q103" i="16"/>
  <c r="R4" i="9"/>
  <c r="V4" i="9"/>
  <c r="AH4" i="2"/>
  <c r="E12" i="19"/>
  <c r="M12" i="19" s="1"/>
  <c r="K12" i="14"/>
  <c r="N21" i="19"/>
  <c r="K87" i="16"/>
  <c r="J87" i="16"/>
  <c r="T4" i="6"/>
  <c r="R17" i="16"/>
  <c r="F19" i="19"/>
  <c r="F19" i="16"/>
  <c r="F19" i="14"/>
  <c r="M19" i="14" s="1"/>
  <c r="S19" i="14" s="1"/>
  <c r="L19" i="14"/>
  <c r="R19" i="14" s="1"/>
  <c r="Q28" i="19"/>
  <c r="D10" i="19"/>
  <c r="L10" i="19" s="1"/>
  <c r="K10" i="19"/>
  <c r="F20" i="19"/>
  <c r="F20" i="16"/>
  <c r="F20" i="14"/>
  <c r="M20" i="14" s="1"/>
  <c r="S20" i="14" s="1"/>
  <c r="L20" i="14"/>
  <c r="R20" i="14" s="1"/>
  <c r="D26" i="19"/>
  <c r="L26" i="19" s="1"/>
  <c r="K26" i="19"/>
  <c r="F33" i="19"/>
  <c r="F33" i="16"/>
  <c r="L33" i="14"/>
  <c r="R33" i="14" s="1"/>
  <c r="F33" i="14"/>
  <c r="M33" i="14" s="1"/>
  <c r="S33" i="14" s="1"/>
  <c r="D14" i="19"/>
  <c r="L14" i="19" s="1"/>
  <c r="K14" i="19"/>
  <c r="R14" i="19" s="1"/>
  <c r="R33" i="19"/>
  <c r="E24" i="19"/>
  <c r="M24" i="19" s="1"/>
  <c r="E24" i="16"/>
  <c r="M24" i="16" s="1"/>
  <c r="K24" i="14"/>
  <c r="Q24" i="14" s="1"/>
  <c r="K40" i="14"/>
  <c r="Q40" i="14" s="1"/>
  <c r="BL44" i="18"/>
  <c r="S44" i="19"/>
  <c r="E16" i="19"/>
  <c r="M16" i="19" s="1"/>
  <c r="K16" i="14"/>
  <c r="Q16" i="14" s="1"/>
  <c r="F34" i="19"/>
  <c r="F34" i="16"/>
  <c r="L34" i="14"/>
  <c r="R34" i="14" s="1"/>
  <c r="F34" i="14"/>
  <c r="M34" i="14" s="1"/>
  <c r="S34" i="14" s="1"/>
  <c r="F18" i="19"/>
  <c r="L18" i="14"/>
  <c r="R18" i="14" s="1"/>
  <c r="F18" i="14"/>
  <c r="M18" i="14" s="1"/>
  <c r="S18" i="14" s="1"/>
  <c r="D48" i="19"/>
  <c r="L48" i="19" s="1"/>
  <c r="K48" i="19"/>
  <c r="R48" i="19" s="1"/>
  <c r="F53" i="19"/>
  <c r="F53" i="14"/>
  <c r="M53" i="14" s="1"/>
  <c r="S53" i="14" s="1"/>
  <c r="L53" i="14"/>
  <c r="R53" i="14" s="1"/>
  <c r="F57" i="19"/>
  <c r="F57" i="16"/>
  <c r="L57" i="14"/>
  <c r="F57" i="14"/>
  <c r="M57" i="14" s="1"/>
  <c r="F61" i="19"/>
  <c r="F61" i="16"/>
  <c r="F61" i="14"/>
  <c r="M61" i="14" s="1"/>
  <c r="S61" i="14" s="1"/>
  <c r="L61" i="14"/>
  <c r="R61" i="14" s="1"/>
  <c r="D70" i="19"/>
  <c r="L70" i="19" s="1"/>
  <c r="K70" i="19"/>
  <c r="D74" i="19"/>
  <c r="L74" i="19" s="1"/>
  <c r="K74" i="19"/>
  <c r="D80" i="19"/>
  <c r="L80" i="19" s="1"/>
  <c r="K80" i="19"/>
  <c r="R80" i="19" s="1"/>
  <c r="D82" i="19"/>
  <c r="L82" i="19" s="1"/>
  <c r="K82" i="19"/>
  <c r="R82" i="19" s="1"/>
  <c r="F87" i="16"/>
  <c r="F87" i="14"/>
  <c r="M87" i="14" s="1"/>
  <c r="S87" i="14" s="1"/>
  <c r="L87" i="14"/>
  <c r="R87" i="14" s="1"/>
  <c r="D94" i="19"/>
  <c r="L94" i="19" s="1"/>
  <c r="K94" i="19"/>
  <c r="F39" i="19"/>
  <c r="F39" i="16"/>
  <c r="L39" i="14"/>
  <c r="R39" i="14" s="1"/>
  <c r="F39" i="14"/>
  <c r="M39" i="14" s="1"/>
  <c r="S39" i="14" s="1"/>
  <c r="E54" i="19"/>
  <c r="E54" i="16"/>
  <c r="K54" i="14"/>
  <c r="Q54" i="14" s="1"/>
  <c r="F54" i="14"/>
  <c r="M54" i="14" s="1"/>
  <c r="S54" i="14" s="1"/>
  <c r="F90" i="19"/>
  <c r="F90" i="16"/>
  <c r="L90" i="14"/>
  <c r="R90" i="14" s="1"/>
  <c r="F90" i="14"/>
  <c r="M90" i="14" s="1"/>
  <c r="S90" i="14" s="1"/>
  <c r="E101" i="19"/>
  <c r="M101" i="19" s="1"/>
  <c r="E101" i="16"/>
  <c r="M101" i="16" s="1"/>
  <c r="K101" i="14"/>
  <c r="Q101" i="14" s="1"/>
  <c r="N50" i="19"/>
  <c r="N82" i="19"/>
  <c r="BM102" i="18"/>
  <c r="T102" i="19"/>
  <c r="P93" i="19"/>
  <c r="R93" i="19" s="1"/>
  <c r="P64" i="19"/>
  <c r="Q64" i="19" s="1"/>
  <c r="R83" i="16"/>
  <c r="G83" i="18"/>
  <c r="Q83" i="16"/>
  <c r="S73" i="16"/>
  <c r="E92" i="18"/>
  <c r="T92" i="16"/>
  <c r="P26" i="19"/>
  <c r="Q60" i="16"/>
  <c r="T60" i="16"/>
  <c r="S60" i="16"/>
  <c r="R60" i="16"/>
  <c r="G60" i="18"/>
  <c r="P90" i="19"/>
  <c r="S62" i="16"/>
  <c r="P6" i="19"/>
  <c r="T6" i="19" s="1"/>
  <c r="G13" i="18"/>
  <c r="Q13" i="16"/>
  <c r="P43" i="19"/>
  <c r="G61" i="18"/>
  <c r="Q61" i="16"/>
  <c r="G37" i="18"/>
  <c r="Q37" i="16"/>
  <c r="R37" i="16"/>
  <c r="Q11" i="19"/>
  <c r="G71" i="18"/>
  <c r="R71" i="16"/>
  <c r="Q71" i="16"/>
  <c r="V103" i="13"/>
  <c r="AB103" i="18" s="1"/>
  <c r="M103" i="6"/>
  <c r="Z4" i="6" s="1"/>
  <c r="Q62" i="13"/>
  <c r="W62" i="18" s="1"/>
  <c r="M62" i="5"/>
  <c r="T4" i="9"/>
  <c r="X4" i="9"/>
  <c r="AB4" i="4"/>
  <c r="Q91" i="16"/>
  <c r="W4" i="10"/>
  <c r="S4" i="10"/>
  <c r="AA4" i="7"/>
  <c r="Y4" i="7"/>
  <c r="K87" i="19"/>
  <c r="R87" i="19" s="1"/>
  <c r="J87" i="19"/>
  <c r="F7" i="19"/>
  <c r="F7" i="16"/>
  <c r="F7" i="14"/>
  <c r="M7" i="14" s="1"/>
  <c r="S7" i="14" s="1"/>
  <c r="L7" i="14"/>
  <c r="R7" i="14" s="1"/>
  <c r="E11" i="19"/>
  <c r="M11" i="19" s="1"/>
  <c r="E11" i="16"/>
  <c r="M11" i="16" s="1"/>
  <c r="K11" i="14"/>
  <c r="Q11" i="14" s="1"/>
  <c r="E15" i="19"/>
  <c r="M15" i="19" s="1"/>
  <c r="E15" i="16"/>
  <c r="M15" i="16" s="1"/>
  <c r="K15" i="14"/>
  <c r="Q15" i="14" s="1"/>
  <c r="F27" i="19"/>
  <c r="F27" i="16"/>
  <c r="F27" i="14"/>
  <c r="M27" i="14" s="1"/>
  <c r="S27" i="14" s="1"/>
  <c r="L27" i="14"/>
  <c r="R27" i="14" s="1"/>
  <c r="Q16" i="19"/>
  <c r="F12" i="19"/>
  <c r="F12" i="14"/>
  <c r="M12" i="14" s="1"/>
  <c r="L12" i="14"/>
  <c r="R12" i="14" s="1"/>
  <c r="D18" i="19"/>
  <c r="L18" i="19" s="1"/>
  <c r="K18" i="19"/>
  <c r="R18" i="19" s="1"/>
  <c r="F28" i="19"/>
  <c r="F28" i="16"/>
  <c r="F28" i="14"/>
  <c r="M28" i="14" s="1"/>
  <c r="S28" i="14" s="1"/>
  <c r="L28" i="14"/>
  <c r="R28" i="14" s="1"/>
  <c r="M32" i="17"/>
  <c r="N32" i="17" s="1"/>
  <c r="O32" i="17" s="1"/>
  <c r="E32" i="19" s="1"/>
  <c r="M32" i="19" s="1"/>
  <c r="G32" i="17"/>
  <c r="H32" i="17" s="1"/>
  <c r="D32" i="16" s="1"/>
  <c r="L32" i="16" s="1"/>
  <c r="E37" i="19"/>
  <c r="M37" i="19" s="1"/>
  <c r="K37" i="14"/>
  <c r="Q37" i="14" s="1"/>
  <c r="F41" i="14"/>
  <c r="M41" i="14" s="1"/>
  <c r="S41" i="14" s="1"/>
  <c r="L41" i="14"/>
  <c r="R41" i="14" s="1"/>
  <c r="D6" i="19"/>
  <c r="L6" i="19" s="1"/>
  <c r="K6" i="19"/>
  <c r="F16" i="19"/>
  <c r="L16" i="14"/>
  <c r="R16" i="14" s="1"/>
  <c r="F16" i="14"/>
  <c r="M16" i="14" s="1"/>
  <c r="S16" i="14" s="1"/>
  <c r="D22" i="19"/>
  <c r="L22" i="19" s="1"/>
  <c r="K22" i="19"/>
  <c r="R41" i="19"/>
  <c r="E39" i="19"/>
  <c r="M39" i="19" s="1"/>
  <c r="E39" i="16"/>
  <c r="M39" i="16" s="1"/>
  <c r="K39" i="14"/>
  <c r="Q39" i="14" s="1"/>
  <c r="F42" i="19"/>
  <c r="F42" i="16"/>
  <c r="F42" i="14"/>
  <c r="M42" i="14" s="1"/>
  <c r="S42" i="14" s="1"/>
  <c r="L42" i="14"/>
  <c r="R42" i="14" s="1"/>
  <c r="F44" i="19"/>
  <c r="L44" i="14"/>
  <c r="R44" i="14" s="1"/>
  <c r="F44" i="14"/>
  <c r="M44" i="14" s="1"/>
  <c r="S44" i="14" s="1"/>
  <c r="D36" i="19"/>
  <c r="L36" i="19" s="1"/>
  <c r="K36" i="19"/>
  <c r="R36" i="19" s="1"/>
  <c r="F46" i="19"/>
  <c r="F46" i="14"/>
  <c r="M46" i="14" s="1"/>
  <c r="S46" i="14" s="1"/>
  <c r="F46" i="16"/>
  <c r="L46" i="14"/>
  <c r="R46" i="14" s="1"/>
  <c r="K24" i="19"/>
  <c r="D45" i="19"/>
  <c r="L45" i="19" s="1"/>
  <c r="K45" i="19"/>
  <c r="F49" i="19"/>
  <c r="F49" i="14"/>
  <c r="M49" i="14" s="1"/>
  <c r="S49" i="14" s="1"/>
  <c r="L49" i="14"/>
  <c r="R49" i="14" s="1"/>
  <c r="D52" i="19"/>
  <c r="L52" i="19" s="1"/>
  <c r="K52" i="19"/>
  <c r="R52" i="19" s="1"/>
  <c r="D54" i="19"/>
  <c r="L54" i="19" s="1"/>
  <c r="K54" i="19"/>
  <c r="D56" i="19"/>
  <c r="L56" i="19" s="1"/>
  <c r="K56" i="19"/>
  <c r="R56" i="19" s="1"/>
  <c r="D58" i="19"/>
  <c r="L58" i="19" s="1"/>
  <c r="K58" i="19"/>
  <c r="D60" i="19"/>
  <c r="K60" i="19"/>
  <c r="R60" i="19" s="1"/>
  <c r="E61" i="19"/>
  <c r="M61" i="19" s="1"/>
  <c r="E61" i="16"/>
  <c r="M61" i="16" s="1"/>
  <c r="K61" i="14"/>
  <c r="Q61" i="14" s="1"/>
  <c r="E63" i="16"/>
  <c r="M63" i="16" s="1"/>
  <c r="E63" i="19"/>
  <c r="M63" i="19" s="1"/>
  <c r="K63" i="14"/>
  <c r="Q63" i="14" s="1"/>
  <c r="E65" i="19"/>
  <c r="M65" i="19" s="1"/>
  <c r="E65" i="16"/>
  <c r="M65" i="16" s="1"/>
  <c r="K65" i="14"/>
  <c r="Q65" i="14" s="1"/>
  <c r="M67" i="17"/>
  <c r="N67" i="17" s="1"/>
  <c r="O67" i="17" s="1"/>
  <c r="E67" i="19" s="1"/>
  <c r="M67" i="19" s="1"/>
  <c r="G67" i="17"/>
  <c r="H67" i="17" s="1"/>
  <c r="F69" i="19"/>
  <c r="F69" i="16"/>
  <c r="F69" i="14"/>
  <c r="M69" i="14" s="1"/>
  <c r="S69" i="14" s="1"/>
  <c r="L69" i="14"/>
  <c r="R69" i="14" s="1"/>
  <c r="F71" i="19"/>
  <c r="F71" i="16"/>
  <c r="L71" i="14"/>
  <c r="R71" i="14" s="1"/>
  <c r="F71" i="14"/>
  <c r="M71" i="14" s="1"/>
  <c r="S71" i="14" s="1"/>
  <c r="F73" i="19"/>
  <c r="F73" i="16"/>
  <c r="F73" i="14"/>
  <c r="M73" i="14" s="1"/>
  <c r="S73" i="14" s="1"/>
  <c r="L73" i="14"/>
  <c r="R73" i="14" s="1"/>
  <c r="F75" i="19"/>
  <c r="F75" i="14"/>
  <c r="M75" i="14" s="1"/>
  <c r="S75" i="14" s="1"/>
  <c r="L75" i="14"/>
  <c r="R75" i="14" s="1"/>
  <c r="F77" i="19"/>
  <c r="F77" i="16"/>
  <c r="F77" i="14"/>
  <c r="M77" i="14" s="1"/>
  <c r="L77" i="14"/>
  <c r="R77" i="14" s="1"/>
  <c r="F79" i="19"/>
  <c r="F79" i="14"/>
  <c r="M79" i="14" s="1"/>
  <c r="S79" i="14" s="1"/>
  <c r="L79" i="14"/>
  <c r="R79" i="14" s="1"/>
  <c r="F81" i="19"/>
  <c r="F81" i="16"/>
  <c r="F81" i="14"/>
  <c r="M81" i="14" s="1"/>
  <c r="S81" i="14" s="1"/>
  <c r="L81" i="14"/>
  <c r="R81" i="14" s="1"/>
  <c r="F83" i="19"/>
  <c r="F83" i="14"/>
  <c r="M83" i="14" s="1"/>
  <c r="S83" i="14" s="1"/>
  <c r="L83" i="14"/>
  <c r="R83" i="14" s="1"/>
  <c r="D84" i="19"/>
  <c r="L84" i="19" s="1"/>
  <c r="K84" i="19"/>
  <c r="D86" i="19"/>
  <c r="L86" i="19" s="1"/>
  <c r="K86" i="19"/>
  <c r="K87" i="14"/>
  <c r="Q87" i="14" s="1"/>
  <c r="E89" i="19"/>
  <c r="M89" i="19" s="1"/>
  <c r="E89" i="16"/>
  <c r="M89" i="16" s="1"/>
  <c r="K89" i="14"/>
  <c r="Q89" i="14" s="1"/>
  <c r="M91" i="17"/>
  <c r="N91" i="17" s="1"/>
  <c r="O91" i="17" s="1"/>
  <c r="D91" i="19" s="1"/>
  <c r="L91" i="19" s="1"/>
  <c r="G91" i="17"/>
  <c r="H91" i="17" s="1"/>
  <c r="F93" i="19"/>
  <c r="F93" i="14"/>
  <c r="M93" i="14" s="1"/>
  <c r="S93" i="14" s="1"/>
  <c r="L93" i="14"/>
  <c r="R93" i="14" s="1"/>
  <c r="F30" i="19"/>
  <c r="F30" i="16"/>
  <c r="F30" i="14"/>
  <c r="M30" i="14" s="1"/>
  <c r="S30" i="14" s="1"/>
  <c r="L30" i="14"/>
  <c r="R30" i="14" s="1"/>
  <c r="E44" i="19"/>
  <c r="M44" i="19" s="1"/>
  <c r="K44" i="14"/>
  <c r="Q44" i="14" s="1"/>
  <c r="F38" i="19"/>
  <c r="F38" i="16"/>
  <c r="L38" i="14"/>
  <c r="R38" i="14" s="1"/>
  <c r="F38" i="14"/>
  <c r="M38" i="14" s="1"/>
  <c r="S38" i="14" s="1"/>
  <c r="E50" i="19"/>
  <c r="M50" i="19" s="1"/>
  <c r="E50" i="16"/>
  <c r="F50" i="14"/>
  <c r="M50" i="14" s="1"/>
  <c r="S50" i="14" s="1"/>
  <c r="K50" i="14"/>
  <c r="Q50" i="14" s="1"/>
  <c r="D57" i="19"/>
  <c r="L57" i="19" s="1"/>
  <c r="K57" i="19"/>
  <c r="R57" i="19" s="1"/>
  <c r="D65" i="19"/>
  <c r="L65" i="19" s="1"/>
  <c r="K65" i="19"/>
  <c r="R65" i="19" s="1"/>
  <c r="E72" i="19"/>
  <c r="M72" i="19" s="1"/>
  <c r="E72" i="16"/>
  <c r="M72" i="16" s="1"/>
  <c r="F72" i="14"/>
  <c r="M72" i="14" s="1"/>
  <c r="S72" i="14" s="1"/>
  <c r="K72" i="14"/>
  <c r="Q72" i="14" s="1"/>
  <c r="E80" i="19"/>
  <c r="M80" i="19" s="1"/>
  <c r="E80" i="16"/>
  <c r="M80" i="16" s="1"/>
  <c r="F80" i="14"/>
  <c r="M80" i="14" s="1"/>
  <c r="S80" i="14" s="1"/>
  <c r="K80" i="14"/>
  <c r="Q80" i="14" s="1"/>
  <c r="M94" i="19"/>
  <c r="BL69" i="18"/>
  <c r="F88" i="16"/>
  <c r="F88" i="14"/>
  <c r="M88" i="14" s="1"/>
  <c r="S88" i="14" s="1"/>
  <c r="L88" i="14"/>
  <c r="R88" i="14" s="1"/>
  <c r="L93" i="19"/>
  <c r="G48" i="19"/>
  <c r="O48" i="19" s="1"/>
  <c r="N48" i="19"/>
  <c r="N54" i="19"/>
  <c r="N70" i="19"/>
  <c r="N78" i="19"/>
  <c r="T84" i="16"/>
  <c r="F92" i="19"/>
  <c r="F92" i="16"/>
  <c r="F92" i="14"/>
  <c r="M92" i="14" s="1"/>
  <c r="S92" i="14" s="1"/>
  <c r="L92" i="14"/>
  <c r="R92" i="14" s="1"/>
  <c r="P13" i="19"/>
  <c r="S13" i="19" s="1"/>
  <c r="P45" i="19"/>
  <c r="E35" i="19"/>
  <c r="M35" i="19" s="1"/>
  <c r="K35" i="14"/>
  <c r="Q35" i="14" s="1"/>
  <c r="M68" i="19"/>
  <c r="L89" i="19"/>
  <c r="F100" i="19"/>
  <c r="F100" i="14"/>
  <c r="M100" i="14" s="1"/>
  <c r="S100" i="14" s="1"/>
  <c r="L100" i="14"/>
  <c r="R100" i="14" s="1"/>
  <c r="P25" i="19"/>
  <c r="P89" i="19"/>
  <c r="R89" i="19" s="1"/>
  <c r="K86" i="16"/>
  <c r="M86" i="16"/>
  <c r="D100" i="19"/>
  <c r="L100" i="19" s="1"/>
  <c r="K100" i="19"/>
  <c r="R100" i="19" s="1"/>
  <c r="G9" i="18"/>
  <c r="U9" i="16"/>
  <c r="P30" i="19"/>
  <c r="S30" i="19" s="1"/>
  <c r="G51" i="18"/>
  <c r="R51" i="16"/>
  <c r="Q51" i="16"/>
  <c r="P62" i="19"/>
  <c r="Q80" i="16"/>
  <c r="R80" i="16"/>
  <c r="G80" i="18"/>
  <c r="P4" i="19"/>
  <c r="S81" i="16"/>
  <c r="L97" i="19"/>
  <c r="F102" i="19"/>
  <c r="F102" i="16"/>
  <c r="G102" i="16" s="1"/>
  <c r="O102" i="16" s="1"/>
  <c r="V102" i="16" s="1"/>
  <c r="F102" i="14"/>
  <c r="M102" i="14" s="1"/>
  <c r="S102" i="14" s="1"/>
  <c r="L102" i="14"/>
  <c r="R102" i="14" s="1"/>
  <c r="G15" i="18"/>
  <c r="Q15" i="16"/>
  <c r="P31" i="19"/>
  <c r="Q31" i="19" s="1"/>
  <c r="P58" i="19"/>
  <c r="G63" i="18"/>
  <c r="Q63" i="16"/>
  <c r="Q74" i="16"/>
  <c r="G74" i="18"/>
  <c r="U74" i="16"/>
  <c r="S74" i="16"/>
  <c r="R74" i="16"/>
  <c r="P95" i="19"/>
  <c r="V95" i="19" s="1"/>
  <c r="D54" i="18"/>
  <c r="S54" i="16"/>
  <c r="D94" i="16"/>
  <c r="L94" i="16" s="1"/>
  <c r="K94" i="16"/>
  <c r="D99" i="16"/>
  <c r="L99" i="16" s="1"/>
  <c r="K99" i="16"/>
  <c r="G11" i="18"/>
  <c r="Q11" i="16"/>
  <c r="P24" i="19"/>
  <c r="Q24" i="19" s="1"/>
  <c r="P38" i="19"/>
  <c r="R38" i="19" s="1"/>
  <c r="U54" i="16"/>
  <c r="G54" i="18"/>
  <c r="Q54" i="16"/>
  <c r="Q59" i="16"/>
  <c r="R59" i="16"/>
  <c r="G59" i="18"/>
  <c r="P70" i="19"/>
  <c r="Q70" i="19" s="1"/>
  <c r="P88" i="16"/>
  <c r="G88" i="18" s="1"/>
  <c r="G93" i="18"/>
  <c r="Q93" i="16"/>
  <c r="R93" i="16"/>
  <c r="P104" i="19"/>
  <c r="J43" i="19"/>
  <c r="J4" i="19"/>
  <c r="D88" i="16"/>
  <c r="L88" i="16" s="1"/>
  <c r="K88" i="16"/>
  <c r="F98" i="19"/>
  <c r="F98" i="16"/>
  <c r="G98" i="16" s="1"/>
  <c r="O98" i="16" s="1"/>
  <c r="V98" i="16" s="1"/>
  <c r="F98" i="14"/>
  <c r="M98" i="14" s="1"/>
  <c r="L98" i="14"/>
  <c r="R98" i="14" s="1"/>
  <c r="G23" i="18"/>
  <c r="S23" i="16"/>
  <c r="Q23" i="16"/>
  <c r="G39" i="18"/>
  <c r="Q39" i="16"/>
  <c r="S39" i="16"/>
  <c r="R50" i="16"/>
  <c r="G50" i="18"/>
  <c r="Q50" i="16"/>
  <c r="U50" i="16"/>
  <c r="S50" i="16"/>
  <c r="G68" i="18"/>
  <c r="Q68" i="16"/>
  <c r="R68" i="16"/>
  <c r="E14" i="16"/>
  <c r="M14" i="16" s="1"/>
  <c r="D14" i="16"/>
  <c r="L14" i="16" s="1"/>
  <c r="S15" i="16"/>
  <c r="D15" i="18"/>
  <c r="G41" i="18"/>
  <c r="Q61" i="19"/>
  <c r="D95" i="16"/>
  <c r="L95" i="16" s="1"/>
  <c r="K95" i="16"/>
  <c r="D9" i="18"/>
  <c r="S9" i="16"/>
  <c r="J41" i="19"/>
  <c r="Q41" i="19" s="1"/>
  <c r="J34" i="19"/>
  <c r="J21" i="19"/>
  <c r="Q21" i="19" s="1"/>
  <c r="J9" i="19"/>
  <c r="Q9" i="19" s="1"/>
  <c r="J85" i="19"/>
  <c r="Q81" i="19"/>
  <c r="T4" i="12"/>
  <c r="Y4" i="11"/>
  <c r="U4" i="11"/>
  <c r="AA4" i="10"/>
  <c r="Q102" i="19"/>
  <c r="J10" i="19"/>
  <c r="AA4" i="9"/>
  <c r="N96" i="14"/>
  <c r="O96" i="14" s="1"/>
  <c r="AA4" i="12"/>
  <c r="Y4" i="9"/>
  <c r="U4" i="9"/>
  <c r="AA4" i="3"/>
  <c r="Q17" i="16"/>
  <c r="O96" i="5"/>
  <c r="T4" i="5" s="1"/>
  <c r="S96" i="13"/>
  <c r="Y96" i="18" s="1"/>
  <c r="J96" i="16"/>
  <c r="K96" i="16"/>
  <c r="R47" i="19"/>
  <c r="Q27" i="16"/>
  <c r="W4" i="5"/>
  <c r="F5" i="19"/>
  <c r="F5" i="16"/>
  <c r="F5" i="14"/>
  <c r="M5" i="14" s="1"/>
  <c r="S5" i="14" s="1"/>
  <c r="L5" i="14"/>
  <c r="R5" i="14" s="1"/>
  <c r="N5" i="6"/>
  <c r="W5" i="13"/>
  <c r="AC5" i="18" s="1"/>
  <c r="D12" i="13"/>
  <c r="J12" i="18" s="1"/>
  <c r="O12" i="2"/>
  <c r="O87" i="14"/>
  <c r="S4" i="7"/>
  <c r="AB4" i="7"/>
  <c r="R43" i="16"/>
  <c r="U13" i="16"/>
  <c r="R61" i="16"/>
  <c r="R81" i="16"/>
  <c r="R55" i="16"/>
  <c r="U29" i="16"/>
  <c r="S71" i="16" l="1"/>
  <c r="U4" i="3"/>
  <c r="S63" i="16"/>
  <c r="Q62" i="19"/>
  <c r="F100" i="16"/>
  <c r="S69" i="19"/>
  <c r="R84" i="19"/>
  <c r="F44" i="16"/>
  <c r="E37" i="16"/>
  <c r="M37" i="16" s="1"/>
  <c r="F12" i="16"/>
  <c r="N12" i="16" s="1"/>
  <c r="Z4" i="3"/>
  <c r="R4" i="5"/>
  <c r="S57" i="14"/>
  <c r="E12" i="16"/>
  <c r="M12" i="16" s="1"/>
  <c r="E12" i="18" s="1"/>
  <c r="S86" i="14"/>
  <c r="R64" i="19"/>
  <c r="X4" i="2"/>
  <c r="D37" i="18"/>
  <c r="Q98" i="16"/>
  <c r="R98" i="19"/>
  <c r="Q78" i="19"/>
  <c r="Q57" i="14"/>
  <c r="E55" i="19"/>
  <c r="M55" i="19" s="1"/>
  <c r="E51" i="19"/>
  <c r="M51" i="19" s="1"/>
  <c r="D45" i="18"/>
  <c r="F55" i="19"/>
  <c r="G55" i="19" s="1"/>
  <c r="O55" i="19" s="1"/>
  <c r="R8" i="19"/>
  <c r="S96" i="16"/>
  <c r="G77" i="18"/>
  <c r="S95" i="14"/>
  <c r="E79" i="16"/>
  <c r="M79" i="16" s="1"/>
  <c r="Q13" i="14"/>
  <c r="S53" i="19"/>
  <c r="O13" i="14"/>
  <c r="R26" i="16"/>
  <c r="T10" i="16"/>
  <c r="Q98" i="19"/>
  <c r="Q24" i="16"/>
  <c r="R60" i="14"/>
  <c r="Q33" i="19"/>
  <c r="U70" i="16"/>
  <c r="R20" i="16"/>
  <c r="C20" i="18"/>
  <c r="O60" i="14"/>
  <c r="R76" i="14"/>
  <c r="Q20" i="16"/>
  <c r="S78" i="16"/>
  <c r="U68" i="16"/>
  <c r="Q9" i="16"/>
  <c r="E35" i="16"/>
  <c r="M35" i="16" s="1"/>
  <c r="E35" i="18" s="1"/>
  <c r="R57" i="14"/>
  <c r="S27" i="16"/>
  <c r="R86" i="14"/>
  <c r="S29" i="16"/>
  <c r="R16" i="19"/>
  <c r="AA4" i="2"/>
  <c r="R33" i="16"/>
  <c r="F59" i="19"/>
  <c r="G59" i="19" s="1"/>
  <c r="O59" i="19" s="1"/>
  <c r="E96" i="16"/>
  <c r="M96" i="16" s="1"/>
  <c r="Q99" i="16"/>
  <c r="Q29" i="19"/>
  <c r="P86" i="14"/>
  <c r="G24" i="18"/>
  <c r="S60" i="14"/>
  <c r="T18" i="19"/>
  <c r="P76" i="14"/>
  <c r="D20" i="18"/>
  <c r="S20" i="16"/>
  <c r="O4" i="14"/>
  <c r="D86" i="16"/>
  <c r="L86" i="16" s="1"/>
  <c r="D100" i="16"/>
  <c r="L100" i="16" s="1"/>
  <c r="F79" i="16"/>
  <c r="F75" i="16"/>
  <c r="S12" i="14"/>
  <c r="Q89" i="19"/>
  <c r="E28" i="16"/>
  <c r="M28" i="16" s="1"/>
  <c r="S79" i="16"/>
  <c r="S83" i="19"/>
  <c r="E59" i="19"/>
  <c r="M59" i="19" s="1"/>
  <c r="F37" i="16"/>
  <c r="Q84" i="19"/>
  <c r="Q95" i="14"/>
  <c r="R88" i="19"/>
  <c r="S13" i="14"/>
  <c r="S13" i="16"/>
  <c r="Q10" i="16"/>
  <c r="Q68" i="19"/>
  <c r="Q7" i="16"/>
  <c r="Q60" i="14"/>
  <c r="C90" i="18"/>
  <c r="R90" i="16"/>
  <c r="G90" i="18"/>
  <c r="Q90" i="16"/>
  <c r="F82" i="18"/>
  <c r="U82" i="16"/>
  <c r="D53" i="18"/>
  <c r="S53" i="16"/>
  <c r="S42" i="19"/>
  <c r="O68" i="14"/>
  <c r="D44" i="16"/>
  <c r="L44" i="16" s="1"/>
  <c r="D82" i="16"/>
  <c r="L82" i="16" s="1"/>
  <c r="Q85" i="19"/>
  <c r="Q4" i="19"/>
  <c r="R63" i="16"/>
  <c r="S77" i="14"/>
  <c r="R34" i="19"/>
  <c r="F87" i="19"/>
  <c r="R26" i="19"/>
  <c r="E41" i="19"/>
  <c r="M41" i="19" s="1"/>
  <c r="T41" i="19" s="1"/>
  <c r="R53" i="16"/>
  <c r="S70" i="14"/>
  <c r="R50" i="19"/>
  <c r="R15" i="19"/>
  <c r="Q42" i="19"/>
  <c r="R56" i="16"/>
  <c r="T14" i="19"/>
  <c r="O10" i="14"/>
  <c r="D35" i="18"/>
  <c r="S35" i="16"/>
  <c r="S67" i="14"/>
  <c r="O77" i="14"/>
  <c r="E6" i="16"/>
  <c r="M6" i="16" s="1"/>
  <c r="D6" i="16"/>
  <c r="L6" i="16" s="1"/>
  <c r="Q34" i="19"/>
  <c r="S41" i="16"/>
  <c r="T68" i="16"/>
  <c r="S98" i="14"/>
  <c r="Q58" i="19"/>
  <c r="R89" i="16"/>
  <c r="F41" i="16"/>
  <c r="N41" i="16" s="1"/>
  <c r="F53" i="16"/>
  <c r="N53" i="16" s="1"/>
  <c r="Q12" i="14"/>
  <c r="E82" i="16"/>
  <c r="G82" i="16" s="1"/>
  <c r="O82" i="16" s="1"/>
  <c r="E81" i="16"/>
  <c r="M81" i="16" s="1"/>
  <c r="T81" i="16" s="1"/>
  <c r="G70" i="18"/>
  <c r="R67" i="16"/>
  <c r="E36" i="16"/>
  <c r="M36" i="16" s="1"/>
  <c r="S9" i="14"/>
  <c r="Y4" i="14" s="1"/>
  <c r="Q69" i="16"/>
  <c r="R25" i="16"/>
  <c r="S10" i="14"/>
  <c r="P12" i="14"/>
  <c r="O9" i="14"/>
  <c r="S34" i="16"/>
  <c r="D34" i="18"/>
  <c r="Q89" i="16"/>
  <c r="R66" i="19"/>
  <c r="C34" i="18"/>
  <c r="R34" i="16"/>
  <c r="T98" i="19"/>
  <c r="R54" i="19"/>
  <c r="F41" i="19"/>
  <c r="S25" i="16"/>
  <c r="Q26" i="19"/>
  <c r="E40" i="19"/>
  <c r="M40" i="19" s="1"/>
  <c r="BM40" i="18" s="1"/>
  <c r="E82" i="19"/>
  <c r="Q56" i="19"/>
  <c r="Q12" i="19"/>
  <c r="E59" i="16"/>
  <c r="M59" i="16" s="1"/>
  <c r="E53" i="16"/>
  <c r="M53" i="16" s="1"/>
  <c r="U68" i="19"/>
  <c r="F24" i="19"/>
  <c r="G24" i="19" s="1"/>
  <c r="O24" i="19" s="1"/>
  <c r="P67" i="14"/>
  <c r="Q72" i="19"/>
  <c r="P84" i="14"/>
  <c r="F40" i="19"/>
  <c r="N40" i="19" s="1"/>
  <c r="R70" i="16"/>
  <c r="P68" i="14"/>
  <c r="R45" i="16"/>
  <c r="S89" i="16"/>
  <c r="G98" i="19"/>
  <c r="Q25" i="19"/>
  <c r="F83" i="16"/>
  <c r="N83" i="16" s="1"/>
  <c r="T66" i="19"/>
  <c r="Q77" i="14"/>
  <c r="E7" i="16"/>
  <c r="M7" i="16" s="1"/>
  <c r="R29" i="19"/>
  <c r="D103" i="19"/>
  <c r="L103" i="19" s="1"/>
  <c r="S103" i="19" s="1"/>
  <c r="Q17" i="19"/>
  <c r="R30" i="19"/>
  <c r="Q95" i="19"/>
  <c r="S42" i="16"/>
  <c r="S70" i="16"/>
  <c r="R10" i="14"/>
  <c r="R54" i="16"/>
  <c r="Q87" i="19"/>
  <c r="Q90" i="19"/>
  <c r="Q67" i="14"/>
  <c r="R95" i="19"/>
  <c r="S58" i="16"/>
  <c r="E73" i="16"/>
  <c r="M73" i="16" s="1"/>
  <c r="R46" i="19"/>
  <c r="S68" i="14"/>
  <c r="C15" i="18"/>
  <c r="R15" i="16"/>
  <c r="D33" i="18"/>
  <c r="S33" i="16"/>
  <c r="S16" i="16"/>
  <c r="D16" i="18"/>
  <c r="D11" i="18"/>
  <c r="S11" i="16"/>
  <c r="F32" i="19"/>
  <c r="N32" i="19" s="1"/>
  <c r="F93" i="16"/>
  <c r="R86" i="19"/>
  <c r="R22" i="19"/>
  <c r="F16" i="16"/>
  <c r="N16" i="16" s="1"/>
  <c r="R104" i="19"/>
  <c r="BM18" i="18"/>
  <c r="Q79" i="16"/>
  <c r="G101" i="19"/>
  <c r="R56" i="14"/>
  <c r="S26" i="14"/>
  <c r="Q13" i="19"/>
  <c r="S72" i="16"/>
  <c r="R57" i="16"/>
  <c r="Q56" i="14"/>
  <c r="D70" i="18"/>
  <c r="E69" i="16"/>
  <c r="M69" i="16" s="1"/>
  <c r="E69" i="18" s="1"/>
  <c r="R12" i="19"/>
  <c r="G29" i="19"/>
  <c r="O29" i="19" s="1"/>
  <c r="C14" i="18"/>
  <c r="R14" i="16"/>
  <c r="C42" i="18"/>
  <c r="R42" i="16"/>
  <c r="F47" i="16"/>
  <c r="N47" i="16" s="1"/>
  <c r="D47" i="16"/>
  <c r="L47" i="16" s="1"/>
  <c r="D12" i="18"/>
  <c r="S12" i="16"/>
  <c r="C10" i="18"/>
  <c r="R10" i="16"/>
  <c r="O15" i="14"/>
  <c r="O82" i="14"/>
  <c r="C82" i="18"/>
  <c r="R82" i="16"/>
  <c r="B26" i="18"/>
  <c r="Q26" i="16"/>
  <c r="T26" i="16"/>
  <c r="E26" i="18"/>
  <c r="R62" i="14"/>
  <c r="C30" i="18"/>
  <c r="R30" i="16"/>
  <c r="R82" i="14"/>
  <c r="P9" i="14"/>
  <c r="Q79" i="19"/>
  <c r="P10" i="14"/>
  <c r="D28" i="18"/>
  <c r="S28" i="16"/>
  <c r="Q26" i="14"/>
  <c r="R13" i="16"/>
  <c r="O62" i="14"/>
  <c r="Q42" i="16"/>
  <c r="AB4" i="5"/>
  <c r="G45" i="19"/>
  <c r="O45" i="19" s="1"/>
  <c r="BO45" i="18" s="1"/>
  <c r="G102" i="19"/>
  <c r="R58" i="19"/>
  <c r="S55" i="16"/>
  <c r="S56" i="14"/>
  <c r="R11" i="14"/>
  <c r="F55" i="16"/>
  <c r="E23" i="16"/>
  <c r="M23" i="16" s="1"/>
  <c r="S77" i="16"/>
  <c r="D88" i="19"/>
  <c r="L88" i="19" s="1"/>
  <c r="BL88" i="18" s="1"/>
  <c r="F51" i="19"/>
  <c r="G51" i="19" s="1"/>
  <c r="O51" i="19" s="1"/>
  <c r="F23" i="16"/>
  <c r="E94" i="18"/>
  <c r="T94" i="16"/>
  <c r="P26" i="14"/>
  <c r="D10" i="18"/>
  <c r="S10" i="16"/>
  <c r="G60" i="16"/>
  <c r="O60" i="16" s="1"/>
  <c r="N60" i="16"/>
  <c r="S30" i="16"/>
  <c r="D30" i="18"/>
  <c r="R55" i="19"/>
  <c r="P70" i="14"/>
  <c r="O70" i="14"/>
  <c r="R73" i="19"/>
  <c r="D32" i="19"/>
  <c r="L32" i="19" s="1"/>
  <c r="S32" i="19" s="1"/>
  <c r="Q83" i="19"/>
  <c r="D103" i="16"/>
  <c r="L103" i="16" s="1"/>
  <c r="G99" i="19"/>
  <c r="E49" i="16"/>
  <c r="M49" i="16" s="1"/>
  <c r="E49" i="18" s="1"/>
  <c r="G96" i="19"/>
  <c r="C46" i="18"/>
  <c r="R46" i="16"/>
  <c r="C44" i="18"/>
  <c r="R44" i="16"/>
  <c r="F17" i="16"/>
  <c r="N17" i="16" s="1"/>
  <c r="D17" i="16"/>
  <c r="L17" i="16" s="1"/>
  <c r="C19" i="18"/>
  <c r="R19" i="16"/>
  <c r="R16" i="16"/>
  <c r="C16" i="18"/>
  <c r="S24" i="16"/>
  <c r="D24" i="18"/>
  <c r="C38" i="18"/>
  <c r="R38" i="16"/>
  <c r="C47" i="18"/>
  <c r="R47" i="16"/>
  <c r="Q49" i="19"/>
  <c r="Z4" i="5"/>
  <c r="Q10" i="19"/>
  <c r="S93" i="16"/>
  <c r="F88" i="19"/>
  <c r="F49" i="16"/>
  <c r="R24" i="19"/>
  <c r="R25" i="19"/>
  <c r="R6" i="19"/>
  <c r="R97" i="19"/>
  <c r="E16" i="16"/>
  <c r="M16" i="16" s="1"/>
  <c r="E16" i="18" s="1"/>
  <c r="Q39" i="19"/>
  <c r="S55" i="19"/>
  <c r="E93" i="16"/>
  <c r="M93" i="16" s="1"/>
  <c r="Q97" i="19"/>
  <c r="Q70" i="16"/>
  <c r="V97" i="16"/>
  <c r="E55" i="16"/>
  <c r="M55" i="16" s="1"/>
  <c r="T55" i="16" s="1"/>
  <c r="R26" i="14"/>
  <c r="Q88" i="16"/>
  <c r="S69" i="16"/>
  <c r="R78" i="19"/>
  <c r="E49" i="19"/>
  <c r="M49" i="19" s="1"/>
  <c r="T49" i="19" s="1"/>
  <c r="F24" i="16"/>
  <c r="G24" i="16" s="1"/>
  <c r="O24" i="16" s="1"/>
  <c r="R17" i="19"/>
  <c r="R13" i="19"/>
  <c r="Q60" i="19"/>
  <c r="R77" i="16"/>
  <c r="S79" i="19"/>
  <c r="G47" i="19"/>
  <c r="O47" i="19" s="1"/>
  <c r="Q6" i="19"/>
  <c r="D46" i="18"/>
  <c r="S46" i="16"/>
  <c r="O57" i="14"/>
  <c r="D44" i="18"/>
  <c r="S44" i="16"/>
  <c r="G68" i="16"/>
  <c r="O68" i="16" s="1"/>
  <c r="L68" i="16"/>
  <c r="D19" i="18"/>
  <c r="S19" i="16"/>
  <c r="P15" i="14"/>
  <c r="P82" i="14"/>
  <c r="T90" i="16"/>
  <c r="E90" i="18"/>
  <c r="O11" i="14"/>
  <c r="C11" i="18"/>
  <c r="R11" i="16"/>
  <c r="D8" i="18"/>
  <c r="S8" i="16"/>
  <c r="D38" i="18"/>
  <c r="S38" i="16"/>
  <c r="F48" i="18"/>
  <c r="U48" i="16"/>
  <c r="E66" i="16"/>
  <c r="M66" i="16" s="1"/>
  <c r="D66" i="16"/>
  <c r="L66" i="16" s="1"/>
  <c r="O86" i="14"/>
  <c r="P95" i="14"/>
  <c r="Q10" i="14"/>
  <c r="AB4" i="14" s="1"/>
  <c r="R68" i="14"/>
  <c r="B47" i="18"/>
  <c r="Q47" i="16"/>
  <c r="E18" i="16"/>
  <c r="M18" i="16" s="1"/>
  <c r="D18" i="16"/>
  <c r="L18" i="16" s="1"/>
  <c r="Q36" i="19"/>
  <c r="BM67" i="18"/>
  <c r="T67" i="19"/>
  <c r="G5" i="16"/>
  <c r="O5" i="16" s="1"/>
  <c r="N5" i="16"/>
  <c r="C86" i="18"/>
  <c r="R86" i="16"/>
  <c r="BM68" i="18"/>
  <c r="T68" i="19"/>
  <c r="BN78" i="18"/>
  <c r="U78" i="19"/>
  <c r="BN48" i="18"/>
  <c r="U48" i="19"/>
  <c r="E72" i="18"/>
  <c r="T72" i="16"/>
  <c r="G50" i="16"/>
  <c r="O50" i="16" s="1"/>
  <c r="M50" i="16"/>
  <c r="G38" i="16"/>
  <c r="O38" i="16" s="1"/>
  <c r="N38" i="16"/>
  <c r="G30" i="19"/>
  <c r="O30" i="19" s="1"/>
  <c r="N30" i="19"/>
  <c r="G93" i="19"/>
  <c r="O93" i="19" s="1"/>
  <c r="N93" i="19"/>
  <c r="D67" i="16"/>
  <c r="L67" i="16" s="1"/>
  <c r="F67" i="16"/>
  <c r="BL56" i="18"/>
  <c r="S56" i="19"/>
  <c r="N49" i="19"/>
  <c r="BL24" i="18"/>
  <c r="S24" i="19"/>
  <c r="BL6" i="18"/>
  <c r="S6" i="19"/>
  <c r="BM11" i="18"/>
  <c r="T11" i="19"/>
  <c r="E101" i="18"/>
  <c r="T101" i="16"/>
  <c r="BL94" i="18"/>
  <c r="S94" i="19"/>
  <c r="BL80" i="18"/>
  <c r="S80" i="19"/>
  <c r="G61" i="19"/>
  <c r="O61" i="19" s="1"/>
  <c r="N61" i="19"/>
  <c r="T16" i="16"/>
  <c r="BM38" i="18"/>
  <c r="T38" i="19"/>
  <c r="BL90" i="18"/>
  <c r="S90" i="19"/>
  <c r="E75" i="18"/>
  <c r="T75" i="16"/>
  <c r="T42" i="16"/>
  <c r="E42" i="18"/>
  <c r="BL23" i="18"/>
  <c r="S23" i="19"/>
  <c r="R35" i="19"/>
  <c r="BM27" i="18"/>
  <c r="T27" i="19"/>
  <c r="S87" i="19"/>
  <c r="BL87" i="18"/>
  <c r="R101" i="19"/>
  <c r="G58" i="16"/>
  <c r="O58" i="16" s="1"/>
  <c r="N58" i="16"/>
  <c r="BN80" i="18"/>
  <c r="U80" i="19"/>
  <c r="BM56" i="18"/>
  <c r="T56" i="19"/>
  <c r="BL92" i="18"/>
  <c r="S92" i="19"/>
  <c r="BL76" i="18"/>
  <c r="S76" i="19"/>
  <c r="N59" i="19"/>
  <c r="G8" i="16"/>
  <c r="O8" i="16" s="1"/>
  <c r="N8" i="16"/>
  <c r="R5" i="16"/>
  <c r="C5" i="18"/>
  <c r="D101" i="18"/>
  <c r="S101" i="16"/>
  <c r="E99" i="18"/>
  <c r="T99" i="16"/>
  <c r="BM104" i="18"/>
  <c r="T104" i="19"/>
  <c r="F52" i="18"/>
  <c r="U52" i="16"/>
  <c r="G23" i="16"/>
  <c r="O23" i="16" s="1"/>
  <c r="N23" i="16"/>
  <c r="W4" i="6"/>
  <c r="S4" i="6"/>
  <c r="G5" i="19"/>
  <c r="O5" i="19" s="1"/>
  <c r="N5" i="19"/>
  <c r="B96" i="18"/>
  <c r="Q96" i="16"/>
  <c r="D14" i="18"/>
  <c r="S14" i="16"/>
  <c r="BN70" i="18"/>
  <c r="U70" i="19"/>
  <c r="G88" i="16"/>
  <c r="O88" i="16" s="1"/>
  <c r="N88" i="16"/>
  <c r="BM80" i="18"/>
  <c r="T80" i="19"/>
  <c r="BL57" i="18"/>
  <c r="S57" i="19"/>
  <c r="G38" i="19"/>
  <c r="O38" i="19" s="1"/>
  <c r="N38" i="19"/>
  <c r="BM89" i="18"/>
  <c r="T89" i="19"/>
  <c r="G44" i="16"/>
  <c r="O44" i="16" s="1"/>
  <c r="N44" i="16"/>
  <c r="BM39" i="18"/>
  <c r="T39" i="19"/>
  <c r="G16" i="19"/>
  <c r="O16" i="19" s="1"/>
  <c r="N16" i="19"/>
  <c r="G27" i="16"/>
  <c r="O27" i="16" s="1"/>
  <c r="N27" i="16"/>
  <c r="T12" i="16"/>
  <c r="BM64" i="18"/>
  <c r="T64" i="19"/>
  <c r="T28" i="16"/>
  <c r="E28" i="18"/>
  <c r="S92" i="16"/>
  <c r="D92" i="18"/>
  <c r="G101" i="16"/>
  <c r="O101" i="16" s="1"/>
  <c r="V101" i="16" s="1"/>
  <c r="U80" i="16"/>
  <c r="F80" i="18"/>
  <c r="BL31" i="18"/>
  <c r="S31" i="19"/>
  <c r="G65" i="19"/>
  <c r="O65" i="19" s="1"/>
  <c r="N65" i="19"/>
  <c r="E31" i="18"/>
  <c r="T31" i="16"/>
  <c r="BM45" i="18"/>
  <c r="T45" i="19"/>
  <c r="BL37" i="18"/>
  <c r="S37" i="19"/>
  <c r="F32" i="16"/>
  <c r="BM22" i="18"/>
  <c r="T22" i="19"/>
  <c r="Q101" i="19"/>
  <c r="G4" i="16"/>
  <c r="O4" i="16" s="1"/>
  <c r="N4" i="16"/>
  <c r="G58" i="19"/>
  <c r="O58" i="19" s="1"/>
  <c r="N58" i="19"/>
  <c r="G80" i="19"/>
  <c r="O80" i="19" s="1"/>
  <c r="T76" i="16"/>
  <c r="E76" i="18"/>
  <c r="G31" i="16"/>
  <c r="O31" i="16" s="1"/>
  <c r="N31" i="16"/>
  <c r="D51" i="18"/>
  <c r="S51" i="16"/>
  <c r="BL40" i="18"/>
  <c r="S40" i="19"/>
  <c r="G8" i="19"/>
  <c r="O8" i="19" s="1"/>
  <c r="N8" i="19"/>
  <c r="S5" i="16"/>
  <c r="D5" i="18"/>
  <c r="BM96" i="18"/>
  <c r="T96" i="19"/>
  <c r="R4" i="6"/>
  <c r="Q103" i="19"/>
  <c r="BM74" i="18"/>
  <c r="T74" i="19"/>
  <c r="M52" i="19"/>
  <c r="G52" i="19"/>
  <c r="O52" i="19" s="1"/>
  <c r="S88" i="19"/>
  <c r="T73" i="16"/>
  <c r="E73" i="18"/>
  <c r="BM69" i="18"/>
  <c r="T69" i="19"/>
  <c r="L62" i="19"/>
  <c r="G62" i="19"/>
  <c r="O62" i="19" s="1"/>
  <c r="BO47" i="18"/>
  <c r="V47" i="19"/>
  <c r="G10" i="19"/>
  <c r="O10" i="19" s="1"/>
  <c r="N10" i="19"/>
  <c r="BM17" i="18"/>
  <c r="T17" i="19"/>
  <c r="E32" i="16"/>
  <c r="M32" i="16" s="1"/>
  <c r="G13" i="16"/>
  <c r="O13" i="16" s="1"/>
  <c r="M13" i="16"/>
  <c r="G23" i="19"/>
  <c r="O23" i="19" s="1"/>
  <c r="N23" i="19"/>
  <c r="U25" i="19"/>
  <c r="BN25" i="18"/>
  <c r="Y4" i="2"/>
  <c r="AC4" i="2"/>
  <c r="T14" i="16"/>
  <c r="E14" i="18"/>
  <c r="V104" i="19"/>
  <c r="Q104" i="19"/>
  <c r="D99" i="18"/>
  <c r="S99" i="16"/>
  <c r="S100" i="19"/>
  <c r="BL100" i="18"/>
  <c r="G100" i="19"/>
  <c r="T35" i="16"/>
  <c r="G70" i="19"/>
  <c r="O70" i="19" s="1"/>
  <c r="BL93" i="18"/>
  <c r="S93" i="19"/>
  <c r="G88" i="19"/>
  <c r="O88" i="19" s="1"/>
  <c r="N88" i="19"/>
  <c r="S91" i="19"/>
  <c r="BL91" i="18"/>
  <c r="G99" i="16"/>
  <c r="O99" i="16" s="1"/>
  <c r="V99" i="16" s="1"/>
  <c r="BM90" i="18"/>
  <c r="T90" i="19"/>
  <c r="G50" i="19"/>
  <c r="O50" i="19" s="1"/>
  <c r="R83" i="19"/>
  <c r="M54" i="19"/>
  <c r="G54" i="19"/>
  <c r="O54" i="19" s="1"/>
  <c r="G39" i="19"/>
  <c r="O39" i="19" s="1"/>
  <c r="N39" i="19"/>
  <c r="BL82" i="18"/>
  <c r="S82" i="19"/>
  <c r="BL74" i="18"/>
  <c r="S74" i="19"/>
  <c r="BL48" i="18"/>
  <c r="S48" i="19"/>
  <c r="G18" i="19"/>
  <c r="O18" i="19" s="1"/>
  <c r="N18" i="19"/>
  <c r="G34" i="19"/>
  <c r="O34" i="19" s="1"/>
  <c r="N34" i="19"/>
  <c r="BL26" i="18"/>
  <c r="S26" i="19"/>
  <c r="G20" i="19"/>
  <c r="O20" i="19" s="1"/>
  <c r="N20" i="19"/>
  <c r="C87" i="18"/>
  <c r="R87" i="16"/>
  <c r="BM12" i="18"/>
  <c r="T12" i="19"/>
  <c r="Q93" i="19"/>
  <c r="BM84" i="18"/>
  <c r="T84" i="19"/>
  <c r="T30" i="16"/>
  <c r="E30" i="18"/>
  <c r="BM93" i="18"/>
  <c r="T93" i="19"/>
  <c r="BM77" i="18"/>
  <c r="T77" i="19"/>
  <c r="E67" i="16"/>
  <c r="M67" i="16" s="1"/>
  <c r="S49" i="16"/>
  <c r="D49" i="18"/>
  <c r="BM8" i="18"/>
  <c r="T8" i="19"/>
  <c r="T41" i="16"/>
  <c r="E41" i="18"/>
  <c r="T7" i="16"/>
  <c r="E7" i="18"/>
  <c r="BM28" i="18"/>
  <c r="T28" i="19"/>
  <c r="D76" i="18"/>
  <c r="S76" i="16"/>
  <c r="R103" i="19"/>
  <c r="G94" i="16"/>
  <c r="O94" i="16" s="1"/>
  <c r="N94" i="16"/>
  <c r="G45" i="16"/>
  <c r="O45" i="16" s="1"/>
  <c r="N45" i="16"/>
  <c r="S5" i="19"/>
  <c r="Q5" i="19"/>
  <c r="E103" i="19"/>
  <c r="M103" i="19" s="1"/>
  <c r="G80" i="16"/>
  <c r="O80" i="16" s="1"/>
  <c r="D67" i="19"/>
  <c r="L67" i="19" s="1"/>
  <c r="BM46" i="18"/>
  <c r="T46" i="19"/>
  <c r="F91" i="19"/>
  <c r="G89" i="19"/>
  <c r="O89" i="19" s="1"/>
  <c r="N89" i="19"/>
  <c r="E85" i="18"/>
  <c r="T85" i="16"/>
  <c r="BM83" i="18"/>
  <c r="T83" i="19"/>
  <c r="T57" i="16"/>
  <c r="E57" i="18"/>
  <c r="BM55" i="18"/>
  <c r="T55" i="19"/>
  <c r="BL50" i="18"/>
  <c r="S50" i="19"/>
  <c r="G22" i="16"/>
  <c r="O22" i="16" s="1"/>
  <c r="N22" i="16"/>
  <c r="BL41" i="18"/>
  <c r="S41" i="19"/>
  <c r="G36" i="19"/>
  <c r="O36" i="19" s="1"/>
  <c r="N36" i="19"/>
  <c r="M9" i="16"/>
  <c r="G9" i="16"/>
  <c r="O9" i="16" s="1"/>
  <c r="D40" i="16"/>
  <c r="L40" i="16" s="1"/>
  <c r="E40" i="16"/>
  <c r="M40" i="16" s="1"/>
  <c r="G37" i="16"/>
  <c r="O37" i="16" s="1"/>
  <c r="N37" i="16"/>
  <c r="BM33" i="18"/>
  <c r="T33" i="19"/>
  <c r="M21" i="19"/>
  <c r="G21" i="19"/>
  <c r="O21" i="19" s="1"/>
  <c r="BM5" i="18"/>
  <c r="T5" i="19"/>
  <c r="S97" i="16"/>
  <c r="D97" i="18"/>
  <c r="B101" i="18"/>
  <c r="Q101" i="16"/>
  <c r="S4" i="16"/>
  <c r="D4" i="18"/>
  <c r="E4" i="18"/>
  <c r="T4" i="16"/>
  <c r="S96" i="14"/>
  <c r="T97" i="16"/>
  <c r="E97" i="18"/>
  <c r="E91" i="19"/>
  <c r="M91" i="19" s="1"/>
  <c r="E43" i="18"/>
  <c r="T43" i="16"/>
  <c r="E79" i="18"/>
  <c r="T79" i="16"/>
  <c r="BM73" i="18"/>
  <c r="T73" i="19"/>
  <c r="F51" i="16"/>
  <c r="BM32" i="18"/>
  <c r="T32" i="19"/>
  <c r="BM13" i="18"/>
  <c r="T13" i="19"/>
  <c r="U29" i="19"/>
  <c r="BN29" i="18"/>
  <c r="C96" i="18"/>
  <c r="R96" i="16"/>
  <c r="R95" i="16"/>
  <c r="C95" i="18"/>
  <c r="R88" i="16"/>
  <c r="C88" i="18"/>
  <c r="S94" i="16"/>
  <c r="D94" i="18"/>
  <c r="G92" i="16"/>
  <c r="O92" i="16" s="1"/>
  <c r="N92" i="16"/>
  <c r="E80" i="18"/>
  <c r="T80" i="16"/>
  <c r="BM44" i="18"/>
  <c r="T44" i="19"/>
  <c r="T89" i="16"/>
  <c r="E89" i="18"/>
  <c r="BM65" i="18"/>
  <c r="T65" i="19"/>
  <c r="L60" i="19"/>
  <c r="G60" i="19"/>
  <c r="O60" i="19" s="1"/>
  <c r="BL52" i="18"/>
  <c r="S52" i="19"/>
  <c r="G46" i="19"/>
  <c r="O46" i="19" s="1"/>
  <c r="N46" i="19"/>
  <c r="E39" i="18"/>
  <c r="T39" i="16"/>
  <c r="N41" i="19"/>
  <c r="BL18" i="18"/>
  <c r="S18" i="19"/>
  <c r="G12" i="19"/>
  <c r="O12" i="19" s="1"/>
  <c r="N12" i="19"/>
  <c r="E15" i="18"/>
  <c r="T15" i="16"/>
  <c r="G7" i="19"/>
  <c r="O7" i="19" s="1"/>
  <c r="N7" i="19"/>
  <c r="G90" i="16"/>
  <c r="O90" i="16" s="1"/>
  <c r="N90" i="16"/>
  <c r="N87" i="19"/>
  <c r="BL70" i="18"/>
  <c r="S70" i="19"/>
  <c r="G57" i="19"/>
  <c r="O57" i="19" s="1"/>
  <c r="N57" i="19"/>
  <c r="G53" i="19"/>
  <c r="O53" i="19" s="1"/>
  <c r="N53" i="19"/>
  <c r="T64" i="16"/>
  <c r="E64" i="18"/>
  <c r="BM71" i="18"/>
  <c r="T71" i="19"/>
  <c r="BL38" i="18"/>
  <c r="S38" i="19"/>
  <c r="G72" i="16"/>
  <c r="O72" i="16" s="1"/>
  <c r="R31" i="19"/>
  <c r="S103" i="16"/>
  <c r="D103" i="18"/>
  <c r="N40" i="16"/>
  <c r="BN72" i="18"/>
  <c r="U72" i="19"/>
  <c r="G85" i="19"/>
  <c r="O85" i="19" s="1"/>
  <c r="N85" i="19"/>
  <c r="L68" i="19"/>
  <c r="G68" i="19"/>
  <c r="O68" i="19" s="1"/>
  <c r="N55" i="19"/>
  <c r="BM23" i="18"/>
  <c r="T23" i="19"/>
  <c r="S95" i="19"/>
  <c r="BL95" i="18"/>
  <c r="B97" i="18"/>
  <c r="Q97" i="16"/>
  <c r="S101" i="19"/>
  <c r="BN76" i="18"/>
  <c r="U76" i="19"/>
  <c r="U21" i="16"/>
  <c r="F21" i="18"/>
  <c r="S95" i="16"/>
  <c r="D95" i="18"/>
  <c r="BO48" i="18"/>
  <c r="V48" i="19"/>
  <c r="BM94" i="18"/>
  <c r="T94" i="19"/>
  <c r="BM72" i="18"/>
  <c r="T72" i="19"/>
  <c r="BM50" i="18"/>
  <c r="T50" i="19"/>
  <c r="D91" i="16"/>
  <c r="L91" i="16" s="1"/>
  <c r="F91" i="16"/>
  <c r="BL86" i="18"/>
  <c r="S86" i="19"/>
  <c r="E61" i="18"/>
  <c r="T61" i="16"/>
  <c r="R45" i="19"/>
  <c r="G42" i="16"/>
  <c r="O42" i="16" s="1"/>
  <c r="N42" i="16"/>
  <c r="BL22" i="18"/>
  <c r="S22" i="19"/>
  <c r="S32" i="16"/>
  <c r="D32" i="18"/>
  <c r="G28" i="16"/>
  <c r="O28" i="16" s="1"/>
  <c r="N28" i="16"/>
  <c r="BM15" i="18"/>
  <c r="T15" i="19"/>
  <c r="G20" i="16"/>
  <c r="O20" i="16" s="1"/>
  <c r="N20" i="16"/>
  <c r="G19" i="19"/>
  <c r="O19" i="19" s="1"/>
  <c r="N19" i="19"/>
  <c r="B87" i="18"/>
  <c r="Q87" i="16"/>
  <c r="N86" i="16"/>
  <c r="E45" i="18"/>
  <c r="T45" i="16"/>
  <c r="S96" i="19"/>
  <c r="BL96" i="18"/>
  <c r="G84" i="19"/>
  <c r="O84" i="19" s="1"/>
  <c r="N84" i="19"/>
  <c r="E103" i="16"/>
  <c r="M103" i="16" s="1"/>
  <c r="T46" i="16"/>
  <c r="E46" i="18"/>
  <c r="F67" i="19"/>
  <c r="G63" i="19"/>
  <c r="O63" i="19" s="1"/>
  <c r="N63" i="19"/>
  <c r="E55" i="18"/>
  <c r="BM53" i="18"/>
  <c r="T53" i="19"/>
  <c r="BM36" i="18"/>
  <c r="T36" i="19"/>
  <c r="G26" i="19"/>
  <c r="O26" i="19" s="1"/>
  <c r="N26" i="19"/>
  <c r="G43" i="19"/>
  <c r="O43" i="19" s="1"/>
  <c r="N43" i="19"/>
  <c r="G36" i="16"/>
  <c r="O36" i="16" s="1"/>
  <c r="N36" i="16"/>
  <c r="M25" i="19"/>
  <c r="G25" i="19"/>
  <c r="O25" i="19" s="1"/>
  <c r="BL43" i="18"/>
  <c r="S43" i="19"/>
  <c r="E33" i="18"/>
  <c r="T33" i="16"/>
  <c r="BL11" i="18"/>
  <c r="S11" i="19"/>
  <c r="C85" i="18"/>
  <c r="R85" i="16"/>
  <c r="G72" i="19"/>
  <c r="O72" i="19" s="1"/>
  <c r="G62" i="16"/>
  <c r="O62" i="16" s="1"/>
  <c r="M62" i="16"/>
  <c r="M95" i="19"/>
  <c r="G95" i="19"/>
  <c r="D100" i="18"/>
  <c r="S100" i="16"/>
  <c r="Q43" i="19"/>
  <c r="C94" i="18"/>
  <c r="R94" i="16"/>
  <c r="BL97" i="18"/>
  <c r="S97" i="19"/>
  <c r="T88" i="16"/>
  <c r="T86" i="16"/>
  <c r="E86" i="18"/>
  <c r="BL89" i="18"/>
  <c r="S89" i="19"/>
  <c r="BM35" i="18"/>
  <c r="T35" i="19"/>
  <c r="BN54" i="18"/>
  <c r="U54" i="19"/>
  <c r="E87" i="19"/>
  <c r="M87" i="19" s="1"/>
  <c r="BL84" i="18"/>
  <c r="S84" i="19"/>
  <c r="G83" i="19"/>
  <c r="O83" i="19" s="1"/>
  <c r="N83" i="19"/>
  <c r="G81" i="19"/>
  <c r="O81" i="19" s="1"/>
  <c r="N81" i="19"/>
  <c r="G79" i="19"/>
  <c r="O79" i="19" s="1"/>
  <c r="N79" i="19"/>
  <c r="G77" i="19"/>
  <c r="O77" i="19" s="1"/>
  <c r="N77" i="19"/>
  <c r="G75" i="19"/>
  <c r="O75" i="19" s="1"/>
  <c r="N75" i="19"/>
  <c r="G73" i="19"/>
  <c r="O73" i="19" s="1"/>
  <c r="N73" i="19"/>
  <c r="G71" i="19"/>
  <c r="O71" i="19" s="1"/>
  <c r="N71" i="19"/>
  <c r="G69" i="19"/>
  <c r="O69" i="19" s="1"/>
  <c r="N69" i="19"/>
  <c r="E65" i="18"/>
  <c r="T65" i="16"/>
  <c r="T63" i="16"/>
  <c r="E63" i="18"/>
  <c r="N49" i="16"/>
  <c r="BM37" i="18"/>
  <c r="T37" i="19"/>
  <c r="T11" i="16"/>
  <c r="E11" i="18"/>
  <c r="G7" i="16"/>
  <c r="O7" i="16" s="1"/>
  <c r="N7" i="16"/>
  <c r="BN82" i="18"/>
  <c r="U82" i="19"/>
  <c r="R94" i="19"/>
  <c r="N87" i="16"/>
  <c r="R70" i="19"/>
  <c r="G61" i="16"/>
  <c r="O61" i="16" s="1"/>
  <c r="N61" i="16"/>
  <c r="G57" i="16"/>
  <c r="O57" i="16" s="1"/>
  <c r="N57" i="16"/>
  <c r="G53" i="16"/>
  <c r="O53" i="16" s="1"/>
  <c r="T24" i="16"/>
  <c r="E24" i="18"/>
  <c r="BL14" i="18"/>
  <c r="S14" i="19"/>
  <c r="G33" i="16"/>
  <c r="O33" i="16" s="1"/>
  <c r="N33" i="16"/>
  <c r="R10" i="19"/>
  <c r="U21" i="19"/>
  <c r="BN21" i="18"/>
  <c r="BL102" i="18"/>
  <c r="S102" i="19"/>
  <c r="S99" i="19"/>
  <c r="BL99" i="18"/>
  <c r="G76" i="16"/>
  <c r="O76" i="16" s="1"/>
  <c r="E38" i="18"/>
  <c r="T38" i="16"/>
  <c r="BM30" i="18"/>
  <c r="T30" i="19"/>
  <c r="R90" i="19"/>
  <c r="BM81" i="18"/>
  <c r="T81" i="19"/>
  <c r="E71" i="18"/>
  <c r="T71" i="16"/>
  <c r="BL49" i="18"/>
  <c r="S49" i="19"/>
  <c r="BM47" i="18"/>
  <c r="T47" i="19"/>
  <c r="S25" i="19"/>
  <c r="BM41" i="18"/>
  <c r="M29" i="16"/>
  <c r="G29" i="16"/>
  <c r="O29" i="16" s="1"/>
  <c r="BL19" i="18"/>
  <c r="S19" i="19"/>
  <c r="T27" i="16"/>
  <c r="E27" i="18"/>
  <c r="BM7" i="18"/>
  <c r="T7" i="19"/>
  <c r="Q45" i="19"/>
  <c r="R4" i="19"/>
  <c r="BL98" i="18"/>
  <c r="S98" i="19"/>
  <c r="G94" i="19"/>
  <c r="O94" i="19" s="1"/>
  <c r="N94" i="19"/>
  <c r="N66" i="16"/>
  <c r="BN62" i="18"/>
  <c r="U62" i="19"/>
  <c r="BM86" i="18"/>
  <c r="T86" i="19"/>
  <c r="M78" i="19"/>
  <c r="G78" i="19"/>
  <c r="O78" i="19" s="1"/>
  <c r="BM70" i="18"/>
  <c r="T70" i="19"/>
  <c r="G64" i="19"/>
  <c r="O64" i="19" s="1"/>
  <c r="N64" i="19"/>
  <c r="G56" i="19"/>
  <c r="O56" i="19" s="1"/>
  <c r="N56" i="19"/>
  <c r="BM48" i="18"/>
  <c r="T48" i="19"/>
  <c r="G13" i="19"/>
  <c r="O13" i="19" s="1"/>
  <c r="N13" i="19"/>
  <c r="D87" i="16"/>
  <c r="L87" i="16" s="1"/>
  <c r="E87" i="16"/>
  <c r="M87" i="16" s="1"/>
  <c r="BM85" i="18"/>
  <c r="T85" i="19"/>
  <c r="T59" i="16"/>
  <c r="E59" i="18"/>
  <c r="BM57" i="18"/>
  <c r="T57" i="19"/>
  <c r="E51" i="16"/>
  <c r="M51" i="16" s="1"/>
  <c r="BL16" i="18"/>
  <c r="S16" i="19"/>
  <c r="E34" i="18"/>
  <c r="T34" i="16"/>
  <c r="BM31" i="18"/>
  <c r="T31" i="19"/>
  <c r="G22" i="19"/>
  <c r="O22" i="19" s="1"/>
  <c r="N22" i="19"/>
  <c r="G17" i="19"/>
  <c r="O17" i="19" s="1"/>
  <c r="N17" i="19"/>
  <c r="BL15" i="18"/>
  <c r="S15" i="19"/>
  <c r="BM9" i="18"/>
  <c r="T9" i="19"/>
  <c r="G37" i="19"/>
  <c r="O37" i="19" s="1"/>
  <c r="N37" i="19"/>
  <c r="M21" i="16"/>
  <c r="G21" i="16"/>
  <c r="O21" i="16" s="1"/>
  <c r="E19" i="18"/>
  <c r="T19" i="16"/>
  <c r="G15" i="16"/>
  <c r="O15" i="16" s="1"/>
  <c r="N15" i="16"/>
  <c r="G11" i="16"/>
  <c r="O11" i="16" s="1"/>
  <c r="N11" i="16"/>
  <c r="R5" i="19"/>
  <c r="R103" i="16"/>
  <c r="C103" i="18"/>
  <c r="Q85" i="16"/>
  <c r="B85" i="18"/>
  <c r="BM100" i="18"/>
  <c r="T100" i="19"/>
  <c r="G74" i="19"/>
  <c r="O74" i="19" s="1"/>
  <c r="E56" i="18"/>
  <c r="T56" i="16"/>
  <c r="G85" i="16"/>
  <c r="O85" i="16" s="1"/>
  <c r="N85" i="16"/>
  <c r="G59" i="16"/>
  <c r="O59" i="16" s="1"/>
  <c r="N59" i="16"/>
  <c r="BL8" i="18"/>
  <c r="S8" i="19"/>
  <c r="BL28" i="18"/>
  <c r="S28" i="19"/>
  <c r="G6" i="19"/>
  <c r="O6" i="19" s="1"/>
  <c r="N6" i="19"/>
  <c r="G35" i="19"/>
  <c r="O35" i="19" s="1"/>
  <c r="N35" i="19"/>
  <c r="G14" i="19"/>
  <c r="O14" i="19" s="1"/>
  <c r="N14" i="19"/>
  <c r="BL39" i="18"/>
  <c r="S39" i="19"/>
  <c r="T23" i="16"/>
  <c r="E23" i="18"/>
  <c r="S21" i="16"/>
  <c r="D21" i="18"/>
  <c r="E96" i="18"/>
  <c r="T96" i="16"/>
  <c r="C101" i="18"/>
  <c r="R101" i="16"/>
  <c r="B4" i="18"/>
  <c r="Q4" i="16"/>
  <c r="T104" i="16"/>
  <c r="E104" i="18"/>
  <c r="T4" i="19"/>
  <c r="BM4" i="18"/>
  <c r="G96" i="16"/>
  <c r="O96" i="16" s="1"/>
  <c r="V96" i="16" s="1"/>
  <c r="T97" i="19"/>
  <c r="BM97" i="18"/>
  <c r="E20" i="18"/>
  <c r="T20" i="16"/>
  <c r="E91" i="16"/>
  <c r="M91" i="16" s="1"/>
  <c r="BM79" i="18"/>
  <c r="T79" i="19"/>
  <c r="BL66" i="18"/>
  <c r="S66" i="19"/>
  <c r="BL12" i="18"/>
  <c r="S12" i="19"/>
  <c r="BL7" i="18"/>
  <c r="S7" i="19"/>
  <c r="BO29" i="18"/>
  <c r="V29" i="19"/>
  <c r="D88" i="18"/>
  <c r="S88" i="16"/>
  <c r="C99" i="18"/>
  <c r="R99" i="16"/>
  <c r="G100" i="16"/>
  <c r="O100" i="16" s="1"/>
  <c r="V100" i="16" s="1"/>
  <c r="G92" i="19"/>
  <c r="O92" i="19" s="1"/>
  <c r="N92" i="19"/>
  <c r="BL65" i="18"/>
  <c r="S65" i="19"/>
  <c r="AI4" i="14"/>
  <c r="T44" i="16"/>
  <c r="E44" i="18"/>
  <c r="G30" i="16"/>
  <c r="O30" i="16" s="1"/>
  <c r="N30" i="16"/>
  <c r="G83" i="16"/>
  <c r="O83" i="16" s="1"/>
  <c r="N81" i="16"/>
  <c r="G79" i="16"/>
  <c r="O79" i="16" s="1"/>
  <c r="N79" i="16"/>
  <c r="G77" i="16"/>
  <c r="O77" i="16" s="1"/>
  <c r="N77" i="16"/>
  <c r="G75" i="16"/>
  <c r="O75" i="16" s="1"/>
  <c r="N75" i="16"/>
  <c r="G73" i="16"/>
  <c r="O73" i="16" s="1"/>
  <c r="N73" i="16"/>
  <c r="G71" i="16"/>
  <c r="O71" i="16" s="1"/>
  <c r="N71" i="16"/>
  <c r="N69" i="16"/>
  <c r="BM63" i="18"/>
  <c r="T63" i="19"/>
  <c r="BM61" i="18"/>
  <c r="T61" i="19"/>
  <c r="BL58" i="18"/>
  <c r="S58" i="19"/>
  <c r="BL54" i="18"/>
  <c r="S54" i="19"/>
  <c r="BL45" i="18"/>
  <c r="S45" i="19"/>
  <c r="G46" i="16"/>
  <c r="O46" i="16" s="1"/>
  <c r="N46" i="16"/>
  <c r="BL36" i="18"/>
  <c r="S36" i="19"/>
  <c r="G44" i="19"/>
  <c r="O44" i="19" s="1"/>
  <c r="N44" i="19"/>
  <c r="G42" i="19"/>
  <c r="O42" i="19" s="1"/>
  <c r="N42" i="19"/>
  <c r="T37" i="16"/>
  <c r="E37" i="18"/>
  <c r="G28" i="19"/>
  <c r="O28" i="19" s="1"/>
  <c r="N28" i="19"/>
  <c r="G27" i="19"/>
  <c r="O27" i="19" s="1"/>
  <c r="N27" i="19"/>
  <c r="BN50" i="18"/>
  <c r="U50" i="19"/>
  <c r="T101" i="19"/>
  <c r="BM101" i="18"/>
  <c r="G90" i="19"/>
  <c r="O90" i="19" s="1"/>
  <c r="N90" i="19"/>
  <c r="G54" i="16"/>
  <c r="O54" i="16" s="1"/>
  <c r="M54" i="16"/>
  <c r="G39" i="16"/>
  <c r="O39" i="16" s="1"/>
  <c r="N39" i="16"/>
  <c r="R74" i="19"/>
  <c r="N18" i="16"/>
  <c r="G34" i="16"/>
  <c r="O34" i="16" s="1"/>
  <c r="N34" i="16"/>
  <c r="BM16" i="18"/>
  <c r="T16" i="19"/>
  <c r="BM24" i="18"/>
  <c r="T24" i="19"/>
  <c r="G33" i="19"/>
  <c r="O33" i="19" s="1"/>
  <c r="N33" i="19"/>
  <c r="BL10" i="18"/>
  <c r="S10" i="19"/>
  <c r="G19" i="16"/>
  <c r="O19" i="16" s="1"/>
  <c r="N19" i="16"/>
  <c r="S104" i="19"/>
  <c r="BL104" i="18"/>
  <c r="G86" i="19"/>
  <c r="O86" i="19" s="1"/>
  <c r="N86" i="19"/>
  <c r="F76" i="18"/>
  <c r="U76" i="16"/>
  <c r="M82" i="16"/>
  <c r="BM58" i="18"/>
  <c r="T58" i="19"/>
  <c r="E93" i="18"/>
  <c r="T93" i="16"/>
  <c r="E77" i="18"/>
  <c r="T77" i="16"/>
  <c r="BM75" i="18"/>
  <c r="T75" i="19"/>
  <c r="BL64" i="18"/>
  <c r="S64" i="19"/>
  <c r="M47" i="16"/>
  <c r="BM42" i="18"/>
  <c r="T42" i="19"/>
  <c r="T8" i="16"/>
  <c r="E8" i="18"/>
  <c r="BL35" i="18"/>
  <c r="S35" i="19"/>
  <c r="BM29" i="18"/>
  <c r="T29" i="19"/>
  <c r="P96" i="14"/>
  <c r="Q38" i="19"/>
  <c r="Q30" i="19"/>
  <c r="S4" i="19"/>
  <c r="BL4" i="18"/>
  <c r="S52" i="16"/>
  <c r="D52" i="18"/>
  <c r="G97" i="19"/>
  <c r="G66" i="19"/>
  <c r="O66" i="19" s="1"/>
  <c r="N66" i="19"/>
  <c r="G84" i="16"/>
  <c r="O84" i="16" s="1"/>
  <c r="N84" i="16"/>
  <c r="F72" i="18"/>
  <c r="U72" i="16"/>
  <c r="BN60" i="18"/>
  <c r="U60" i="19"/>
  <c r="G78" i="16"/>
  <c r="O78" i="16" s="1"/>
  <c r="M78" i="16"/>
  <c r="M70" i="16"/>
  <c r="G70" i="16"/>
  <c r="O70" i="16" s="1"/>
  <c r="G64" i="16"/>
  <c r="O64" i="16" s="1"/>
  <c r="N64" i="16"/>
  <c r="G56" i="16"/>
  <c r="O56" i="16" s="1"/>
  <c r="N56" i="16"/>
  <c r="G48" i="16"/>
  <c r="O48" i="16" s="1"/>
  <c r="M48" i="16"/>
  <c r="BL29" i="18"/>
  <c r="S29" i="19"/>
  <c r="G89" i="16"/>
  <c r="O89" i="16" s="1"/>
  <c r="N89" i="16"/>
  <c r="T83" i="16"/>
  <c r="E83" i="18"/>
  <c r="G65" i="16"/>
  <c r="O65" i="16" s="1"/>
  <c r="N65" i="16"/>
  <c r="G63" i="16"/>
  <c r="O63" i="16" s="1"/>
  <c r="N63" i="16"/>
  <c r="BM59" i="18"/>
  <c r="T59" i="19"/>
  <c r="T53" i="16"/>
  <c r="E53" i="18"/>
  <c r="BM51" i="18"/>
  <c r="T51" i="19"/>
  <c r="E36" i="18"/>
  <c r="T36" i="16"/>
  <c r="U45" i="19"/>
  <c r="BN45" i="18"/>
  <c r="G26" i="16"/>
  <c r="O26" i="16" s="1"/>
  <c r="N26" i="16"/>
  <c r="G43" i="16"/>
  <c r="O43" i="16" s="1"/>
  <c r="N43" i="16"/>
  <c r="BM34" i="18"/>
  <c r="T34" i="19"/>
  <c r="G9" i="19"/>
  <c r="O9" i="19" s="1"/>
  <c r="N9" i="19"/>
  <c r="R37" i="19"/>
  <c r="M25" i="16"/>
  <c r="G25" i="16"/>
  <c r="O25" i="16" s="1"/>
  <c r="R43" i="19"/>
  <c r="BL27" i="18"/>
  <c r="S27" i="19"/>
  <c r="T5" i="16"/>
  <c r="E5" i="18"/>
  <c r="BM19" i="18"/>
  <c r="T19" i="19"/>
  <c r="G15" i="19"/>
  <c r="O15" i="19" s="1"/>
  <c r="N15" i="19"/>
  <c r="G11" i="19"/>
  <c r="O11" i="19" s="1"/>
  <c r="N11" i="19"/>
  <c r="G4" i="19"/>
  <c r="O4" i="19" s="1"/>
  <c r="N4" i="19"/>
  <c r="D85" i="18"/>
  <c r="S85" i="16"/>
  <c r="BM88" i="18"/>
  <c r="T88" i="19"/>
  <c r="S59" i="19"/>
  <c r="BL59" i="18"/>
  <c r="G104" i="19"/>
  <c r="BN74" i="18"/>
  <c r="U74" i="19"/>
  <c r="BM76" i="18"/>
  <c r="T76" i="19"/>
  <c r="BM62" i="18"/>
  <c r="T62" i="19"/>
  <c r="G31" i="19"/>
  <c r="O31" i="19" s="1"/>
  <c r="N31" i="19"/>
  <c r="BL78" i="18"/>
  <c r="S78" i="19"/>
  <c r="BL72" i="18"/>
  <c r="S72" i="19"/>
  <c r="S51" i="19"/>
  <c r="BL51" i="18"/>
  <c r="R28" i="19"/>
  <c r="N6" i="16"/>
  <c r="G35" i="16"/>
  <c r="O35" i="16" s="1"/>
  <c r="N35" i="16"/>
  <c r="G14" i="16"/>
  <c r="O14" i="16" s="1"/>
  <c r="N14" i="16"/>
  <c r="R39" i="19"/>
  <c r="C21" i="18"/>
  <c r="R21" i="16"/>
  <c r="Q96" i="14"/>
  <c r="R97" i="16"/>
  <c r="C97" i="18"/>
  <c r="R4" i="16"/>
  <c r="C4" i="18"/>
  <c r="BM99" i="18"/>
  <c r="T99" i="19"/>
  <c r="R96" i="14"/>
  <c r="G52" i="16"/>
  <c r="O52" i="16" s="1"/>
  <c r="M95" i="16"/>
  <c r="G95" i="16"/>
  <c r="O95" i="16" s="1"/>
  <c r="V95" i="16" s="1"/>
  <c r="G74" i="16"/>
  <c r="O74" i="16" s="1"/>
  <c r="M74" i="16"/>
  <c r="E52" i="18"/>
  <c r="T52" i="16"/>
  <c r="BM20" i="18"/>
  <c r="T20" i="19"/>
  <c r="BM43" i="18"/>
  <c r="T43" i="19"/>
  <c r="R62" i="19"/>
  <c r="BN47" i="18"/>
  <c r="U47" i="19"/>
  <c r="G10" i="16"/>
  <c r="O10" i="16" s="1"/>
  <c r="N10" i="16"/>
  <c r="BL20" i="18"/>
  <c r="S20" i="19"/>
  <c r="M17" i="16"/>
  <c r="G17" i="16"/>
  <c r="O17" i="16" s="1"/>
  <c r="T26" i="19"/>
  <c r="G76" i="19"/>
  <c r="O76" i="19" s="1"/>
  <c r="BN52" i="18"/>
  <c r="U52" i="19"/>
  <c r="AC4" i="14" l="1"/>
  <c r="D86" i="18"/>
  <c r="S86" i="16"/>
  <c r="T69" i="16"/>
  <c r="BL32" i="18"/>
  <c r="G12" i="16"/>
  <c r="O12" i="16" s="1"/>
  <c r="V12" i="16" s="1"/>
  <c r="G41" i="16"/>
  <c r="O41" i="16" s="1"/>
  <c r="G16" i="16"/>
  <c r="O16" i="16" s="1"/>
  <c r="E81" i="18"/>
  <c r="G86" i="16"/>
  <c r="O86" i="16" s="1"/>
  <c r="V86" i="16" s="1"/>
  <c r="T49" i="16"/>
  <c r="G55" i="16"/>
  <c r="O55" i="16" s="1"/>
  <c r="X4" i="14"/>
  <c r="G93" i="16"/>
  <c r="O93" i="16" s="1"/>
  <c r="BK93" i="18" s="1"/>
  <c r="G32" i="19"/>
  <c r="O32" i="19" s="1"/>
  <c r="AG4" i="14"/>
  <c r="G69" i="16"/>
  <c r="O69" i="16" s="1"/>
  <c r="G81" i="16"/>
  <c r="O81" i="16" s="1"/>
  <c r="V81" i="16" s="1"/>
  <c r="N24" i="19"/>
  <c r="AD4" i="14"/>
  <c r="BL103" i="18"/>
  <c r="BM49" i="18"/>
  <c r="AE4" i="14"/>
  <c r="D82" i="18"/>
  <c r="S82" i="16"/>
  <c r="N93" i="16"/>
  <c r="F93" i="18" s="1"/>
  <c r="M82" i="19"/>
  <c r="G82" i="19"/>
  <c r="O82" i="19" s="1"/>
  <c r="D6" i="18"/>
  <c r="S6" i="16"/>
  <c r="U4" i="14"/>
  <c r="G47" i="16"/>
  <c r="O47" i="16" s="1"/>
  <c r="G18" i="16"/>
  <c r="O18" i="16" s="1"/>
  <c r="G49" i="16"/>
  <c r="O49" i="16" s="1"/>
  <c r="BK49" i="18" s="1"/>
  <c r="V45" i="19"/>
  <c r="Z4" i="14"/>
  <c r="E6" i="18"/>
  <c r="T6" i="16"/>
  <c r="G66" i="16"/>
  <c r="O66" i="16" s="1"/>
  <c r="T40" i="19"/>
  <c r="G41" i="19"/>
  <c r="O41" i="19" s="1"/>
  <c r="AI4" i="16"/>
  <c r="AH4" i="14"/>
  <c r="G6" i="16"/>
  <c r="O6" i="16" s="1"/>
  <c r="BK6" i="18" s="1"/>
  <c r="G40" i="19"/>
  <c r="O40" i="19" s="1"/>
  <c r="G49" i="19"/>
  <c r="O49" i="19" s="1"/>
  <c r="BO49" i="18" s="1"/>
  <c r="N51" i="19"/>
  <c r="N55" i="16"/>
  <c r="F55" i="18" s="1"/>
  <c r="AI4" i="19"/>
  <c r="N24" i="16"/>
  <c r="F24" i="18" s="1"/>
  <c r="E18" i="18"/>
  <c r="T18" i="16"/>
  <c r="E66" i="18"/>
  <c r="T66" i="16"/>
  <c r="D68" i="18"/>
  <c r="S68" i="16"/>
  <c r="S17" i="16"/>
  <c r="D17" i="18"/>
  <c r="F47" i="18"/>
  <c r="U47" i="16"/>
  <c r="G87" i="19"/>
  <c r="O87" i="19" s="1"/>
  <c r="BK68" i="18"/>
  <c r="V68" i="16"/>
  <c r="F17" i="18"/>
  <c r="U17" i="16"/>
  <c r="F60" i="18"/>
  <c r="U60" i="16"/>
  <c r="AA4" i="14"/>
  <c r="AJ4" i="19"/>
  <c r="AJ4" i="16"/>
  <c r="AC4" i="19"/>
  <c r="G103" i="16"/>
  <c r="O103" i="16" s="1"/>
  <c r="V103" i="16" s="1"/>
  <c r="D18" i="18"/>
  <c r="S18" i="16"/>
  <c r="S66" i="16"/>
  <c r="D66" i="18"/>
  <c r="BK60" i="18"/>
  <c r="V60" i="16"/>
  <c r="S47" i="16"/>
  <c r="D47" i="18"/>
  <c r="BK17" i="18"/>
  <c r="V17" i="16"/>
  <c r="F10" i="18"/>
  <c r="U10" i="16"/>
  <c r="U14" i="16"/>
  <c r="F14" i="18"/>
  <c r="F6" i="18"/>
  <c r="U6" i="16"/>
  <c r="U4" i="19"/>
  <c r="BN4" i="18"/>
  <c r="BN15" i="18"/>
  <c r="U15" i="19"/>
  <c r="BN9" i="18"/>
  <c r="U9" i="19"/>
  <c r="F43" i="18"/>
  <c r="U43" i="16"/>
  <c r="F65" i="18"/>
  <c r="U65" i="16"/>
  <c r="U89" i="16"/>
  <c r="F89" i="18"/>
  <c r="T48" i="16"/>
  <c r="E48" i="18"/>
  <c r="U64" i="16"/>
  <c r="F64" i="18"/>
  <c r="E78" i="18"/>
  <c r="T78" i="16"/>
  <c r="BN66" i="18"/>
  <c r="U66" i="19"/>
  <c r="U34" i="16"/>
  <c r="F34" i="18"/>
  <c r="V54" i="16"/>
  <c r="BK54" i="18"/>
  <c r="BO27" i="18"/>
  <c r="V27" i="19"/>
  <c r="BO44" i="18"/>
  <c r="V44" i="19"/>
  <c r="V46" i="16"/>
  <c r="BK46" i="18"/>
  <c r="V69" i="16"/>
  <c r="BK69" i="18"/>
  <c r="V73" i="16"/>
  <c r="BK73" i="18"/>
  <c r="V77" i="16"/>
  <c r="BK77" i="18"/>
  <c r="BK81" i="18"/>
  <c r="BN92" i="18"/>
  <c r="U92" i="19"/>
  <c r="T91" i="16"/>
  <c r="E91" i="18"/>
  <c r="BN14" i="18"/>
  <c r="U14" i="19"/>
  <c r="BN6" i="18"/>
  <c r="U6" i="19"/>
  <c r="U59" i="16"/>
  <c r="F59" i="18"/>
  <c r="U11" i="16"/>
  <c r="F11" i="18"/>
  <c r="U37" i="19"/>
  <c r="BN37" i="18"/>
  <c r="BN22" i="18"/>
  <c r="U22" i="19"/>
  <c r="T51" i="16"/>
  <c r="E51" i="18"/>
  <c r="S87" i="16"/>
  <c r="D87" i="18"/>
  <c r="BO64" i="18"/>
  <c r="V64" i="19"/>
  <c r="BM78" i="18"/>
  <c r="T78" i="19"/>
  <c r="BO94" i="18"/>
  <c r="V94" i="19"/>
  <c r="V53" i="16"/>
  <c r="BK53" i="18"/>
  <c r="V61" i="16"/>
  <c r="BK61" i="18"/>
  <c r="V7" i="16"/>
  <c r="BK7" i="18"/>
  <c r="BK12" i="18"/>
  <c r="BK41" i="18"/>
  <c r="V41" i="16"/>
  <c r="BO69" i="18"/>
  <c r="V69" i="19"/>
  <c r="BO73" i="18"/>
  <c r="V73" i="19"/>
  <c r="BO77" i="18"/>
  <c r="V77" i="19"/>
  <c r="BO81" i="18"/>
  <c r="V81" i="19"/>
  <c r="BM95" i="18"/>
  <c r="T95" i="19"/>
  <c r="V62" i="16"/>
  <c r="BK62" i="18"/>
  <c r="U36" i="16"/>
  <c r="F36" i="18"/>
  <c r="BN26" i="18"/>
  <c r="U26" i="19"/>
  <c r="BN63" i="18"/>
  <c r="U63" i="19"/>
  <c r="F86" i="18"/>
  <c r="U86" i="16"/>
  <c r="BN19" i="18"/>
  <c r="U19" i="19"/>
  <c r="F28" i="18"/>
  <c r="U28" i="16"/>
  <c r="BL68" i="18"/>
  <c r="S68" i="19"/>
  <c r="V72" i="16"/>
  <c r="BK72" i="18"/>
  <c r="BO53" i="18"/>
  <c r="V53" i="19"/>
  <c r="V90" i="16"/>
  <c r="BK90" i="18"/>
  <c r="BO7" i="18"/>
  <c r="V7" i="19"/>
  <c r="BO12" i="18"/>
  <c r="V12" i="19"/>
  <c r="BO41" i="18"/>
  <c r="V41" i="19"/>
  <c r="V92" i="16"/>
  <c r="BK92" i="18"/>
  <c r="BO21" i="18"/>
  <c r="V21" i="19"/>
  <c r="T40" i="16"/>
  <c r="E40" i="18"/>
  <c r="BN36" i="18"/>
  <c r="U36" i="19"/>
  <c r="U22" i="16"/>
  <c r="F22" i="18"/>
  <c r="U89" i="19"/>
  <c r="BN89" i="18"/>
  <c r="U94" i="16"/>
  <c r="F94" i="18"/>
  <c r="E67" i="18"/>
  <c r="T67" i="16"/>
  <c r="BN18" i="18"/>
  <c r="U18" i="19"/>
  <c r="BN39" i="18"/>
  <c r="U39" i="19"/>
  <c r="BN88" i="18"/>
  <c r="U88" i="19"/>
  <c r="BO70" i="18"/>
  <c r="V70" i="19"/>
  <c r="BO23" i="18"/>
  <c r="V23" i="19"/>
  <c r="BN8" i="18"/>
  <c r="U8" i="19"/>
  <c r="F31" i="18"/>
  <c r="U31" i="16"/>
  <c r="BO80" i="18"/>
  <c r="V80" i="19"/>
  <c r="BO40" i="18"/>
  <c r="V40" i="19"/>
  <c r="BO16" i="18"/>
  <c r="V16" i="19"/>
  <c r="V44" i="16"/>
  <c r="BK44" i="18"/>
  <c r="BO38" i="18"/>
  <c r="V38" i="19"/>
  <c r="V58" i="16"/>
  <c r="BK58" i="18"/>
  <c r="U61" i="19"/>
  <c r="BN61" i="18"/>
  <c r="U93" i="19"/>
  <c r="BN93" i="18"/>
  <c r="U38" i="16"/>
  <c r="F38" i="18"/>
  <c r="E17" i="18"/>
  <c r="T17" i="16"/>
  <c r="V10" i="16"/>
  <c r="BK10" i="18"/>
  <c r="E95" i="18"/>
  <c r="T95" i="16"/>
  <c r="W4" i="14"/>
  <c r="AD4" i="16"/>
  <c r="X4" i="16"/>
  <c r="V14" i="16"/>
  <c r="BK14" i="18"/>
  <c r="V6" i="16"/>
  <c r="BN31" i="18"/>
  <c r="U31" i="19"/>
  <c r="V4" i="19"/>
  <c r="BO4" i="18"/>
  <c r="BO15" i="18"/>
  <c r="V15" i="19"/>
  <c r="BK25" i="18"/>
  <c r="V25" i="16"/>
  <c r="BO9" i="18"/>
  <c r="V9" i="19"/>
  <c r="V43" i="16"/>
  <c r="BK43" i="18"/>
  <c r="V65" i="16"/>
  <c r="BK65" i="18"/>
  <c r="BK89" i="18"/>
  <c r="V89" i="16"/>
  <c r="V48" i="16"/>
  <c r="BK48" i="18"/>
  <c r="V64" i="16"/>
  <c r="BK64" i="18"/>
  <c r="V78" i="16"/>
  <c r="BK78" i="18"/>
  <c r="BO66" i="18"/>
  <c r="V66" i="19"/>
  <c r="AF4" i="14"/>
  <c r="V4" i="14"/>
  <c r="V34" i="16"/>
  <c r="BK34" i="18"/>
  <c r="U39" i="16"/>
  <c r="F39" i="18"/>
  <c r="BN90" i="18"/>
  <c r="U90" i="19"/>
  <c r="BN28" i="18"/>
  <c r="U28" i="19"/>
  <c r="BN42" i="18"/>
  <c r="U42" i="19"/>
  <c r="U71" i="16"/>
  <c r="F71" i="18"/>
  <c r="U75" i="16"/>
  <c r="F75" i="18"/>
  <c r="U79" i="16"/>
  <c r="F79" i="18"/>
  <c r="U83" i="16"/>
  <c r="F83" i="18"/>
  <c r="U30" i="16"/>
  <c r="F30" i="18"/>
  <c r="BO92" i="18"/>
  <c r="V92" i="19"/>
  <c r="BO14" i="18"/>
  <c r="V14" i="19"/>
  <c r="BO6" i="18"/>
  <c r="V6" i="19"/>
  <c r="V59" i="16"/>
  <c r="BK59" i="18"/>
  <c r="V11" i="16"/>
  <c r="BK11" i="18"/>
  <c r="BO37" i="18"/>
  <c r="V37" i="19"/>
  <c r="BO22" i="18"/>
  <c r="V22" i="19"/>
  <c r="BO76" i="18"/>
  <c r="V76" i="19"/>
  <c r="E74" i="18"/>
  <c r="T74" i="16"/>
  <c r="V52" i="16"/>
  <c r="BK52" i="18"/>
  <c r="U35" i="16"/>
  <c r="F35" i="18"/>
  <c r="BO31" i="18"/>
  <c r="V31" i="19"/>
  <c r="BN11" i="18"/>
  <c r="U11" i="19"/>
  <c r="T25" i="16"/>
  <c r="E25" i="18"/>
  <c r="F26" i="18"/>
  <c r="U26" i="16"/>
  <c r="F63" i="18"/>
  <c r="U63" i="16"/>
  <c r="F56" i="18"/>
  <c r="U56" i="16"/>
  <c r="V70" i="16"/>
  <c r="BK70" i="18"/>
  <c r="U84" i="16"/>
  <c r="F84" i="18"/>
  <c r="AE4" i="19"/>
  <c r="BK47" i="18"/>
  <c r="V47" i="16"/>
  <c r="T82" i="16"/>
  <c r="E82" i="18"/>
  <c r="BN86" i="18"/>
  <c r="U86" i="19"/>
  <c r="F19" i="18"/>
  <c r="U19" i="16"/>
  <c r="U33" i="19"/>
  <c r="BN33" i="18"/>
  <c r="V18" i="16"/>
  <c r="BK18" i="18"/>
  <c r="V39" i="16"/>
  <c r="BK39" i="18"/>
  <c r="BO90" i="18"/>
  <c r="V90" i="19"/>
  <c r="BO28" i="18"/>
  <c r="V28" i="19"/>
  <c r="BO42" i="18"/>
  <c r="V42" i="19"/>
  <c r="V71" i="16"/>
  <c r="BK71" i="18"/>
  <c r="V75" i="16"/>
  <c r="BK75" i="18"/>
  <c r="V79" i="16"/>
  <c r="BK79" i="18"/>
  <c r="V83" i="16"/>
  <c r="BK83" i="18"/>
  <c r="V30" i="16"/>
  <c r="BK30" i="18"/>
  <c r="BN51" i="18"/>
  <c r="U51" i="19"/>
  <c r="W4" i="16"/>
  <c r="AC4" i="16"/>
  <c r="BN24" i="18"/>
  <c r="U24" i="19"/>
  <c r="BN35" i="18"/>
  <c r="U35" i="19"/>
  <c r="U55" i="16"/>
  <c r="F85" i="18"/>
  <c r="U85" i="16"/>
  <c r="BO74" i="18"/>
  <c r="V74" i="19"/>
  <c r="U15" i="16"/>
  <c r="F15" i="18"/>
  <c r="BK21" i="18"/>
  <c r="V21" i="16"/>
  <c r="BN17" i="18"/>
  <c r="U17" i="19"/>
  <c r="BO13" i="18"/>
  <c r="V13" i="19"/>
  <c r="BO56" i="18"/>
  <c r="V56" i="19"/>
  <c r="V66" i="16"/>
  <c r="BK66" i="18"/>
  <c r="E29" i="18"/>
  <c r="T29" i="16"/>
  <c r="BK33" i="18"/>
  <c r="V33" i="16"/>
  <c r="V57" i="16"/>
  <c r="BK57" i="18"/>
  <c r="U87" i="16"/>
  <c r="F87" i="18"/>
  <c r="V71" i="19"/>
  <c r="BO71" i="18"/>
  <c r="V75" i="19"/>
  <c r="BO75" i="18"/>
  <c r="V79" i="19"/>
  <c r="BO79" i="18"/>
  <c r="BO83" i="18"/>
  <c r="V83" i="19"/>
  <c r="BO25" i="18"/>
  <c r="V25" i="19"/>
  <c r="BN43" i="18"/>
  <c r="U43" i="19"/>
  <c r="G67" i="19"/>
  <c r="O67" i="19" s="1"/>
  <c r="N67" i="19"/>
  <c r="BN84" i="18"/>
  <c r="U84" i="19"/>
  <c r="U20" i="16"/>
  <c r="F20" i="18"/>
  <c r="F42" i="18"/>
  <c r="U42" i="16"/>
  <c r="S91" i="16"/>
  <c r="D91" i="18"/>
  <c r="BO55" i="18"/>
  <c r="V55" i="19"/>
  <c r="BO85" i="18"/>
  <c r="V85" i="19"/>
  <c r="G40" i="16"/>
  <c r="O40" i="16" s="1"/>
  <c r="BO57" i="18"/>
  <c r="V57" i="19"/>
  <c r="BO87" i="18"/>
  <c r="V87" i="19"/>
  <c r="V16" i="16"/>
  <c r="BK16" i="18"/>
  <c r="BO46" i="18"/>
  <c r="V46" i="19"/>
  <c r="BL60" i="18"/>
  <c r="S60" i="19"/>
  <c r="BM91" i="18"/>
  <c r="T91" i="19"/>
  <c r="BN32" i="18"/>
  <c r="U32" i="19"/>
  <c r="F37" i="18"/>
  <c r="U37" i="16"/>
  <c r="BK9" i="18"/>
  <c r="V9" i="16"/>
  <c r="G91" i="19"/>
  <c r="O91" i="19" s="1"/>
  <c r="N91" i="19"/>
  <c r="V80" i="16"/>
  <c r="BK80" i="18"/>
  <c r="U45" i="16"/>
  <c r="F45" i="18"/>
  <c r="BN20" i="18"/>
  <c r="U20" i="19"/>
  <c r="BN34" i="18"/>
  <c r="U34" i="19"/>
  <c r="BO54" i="18"/>
  <c r="V54" i="19"/>
  <c r="W4" i="19"/>
  <c r="BK13" i="18"/>
  <c r="V13" i="16"/>
  <c r="BN10" i="18"/>
  <c r="U10" i="19"/>
  <c r="BO62" i="18"/>
  <c r="V62" i="19"/>
  <c r="BO52" i="18"/>
  <c r="V52" i="19"/>
  <c r="BO58" i="18"/>
  <c r="V58" i="19"/>
  <c r="V4" i="16"/>
  <c r="BK4" i="18"/>
  <c r="BO65" i="18"/>
  <c r="V65" i="19"/>
  <c r="V27" i="16"/>
  <c r="BK27" i="18"/>
  <c r="V88" i="16"/>
  <c r="BK88" i="18"/>
  <c r="BO5" i="18"/>
  <c r="V5" i="19"/>
  <c r="V23" i="16"/>
  <c r="BK23" i="18"/>
  <c r="V8" i="16"/>
  <c r="BK8" i="18"/>
  <c r="BO59" i="18"/>
  <c r="V59" i="19"/>
  <c r="U49" i="19"/>
  <c r="BN49" i="18"/>
  <c r="G67" i="16"/>
  <c r="O67" i="16" s="1"/>
  <c r="N67" i="16"/>
  <c r="BN30" i="18"/>
  <c r="U30" i="19"/>
  <c r="T50" i="16"/>
  <c r="E50" i="18"/>
  <c r="F5" i="18"/>
  <c r="U5" i="16"/>
  <c r="V74" i="16"/>
  <c r="BK74" i="18"/>
  <c r="V35" i="16"/>
  <c r="BK35" i="18"/>
  <c r="BO11" i="18"/>
  <c r="V11" i="19"/>
  <c r="V26" i="16"/>
  <c r="BK26" i="18"/>
  <c r="V63" i="16"/>
  <c r="BK63" i="18"/>
  <c r="V56" i="16"/>
  <c r="BK56" i="18"/>
  <c r="E70" i="18"/>
  <c r="T70" i="16"/>
  <c r="V84" i="16"/>
  <c r="BK84" i="18"/>
  <c r="E47" i="18"/>
  <c r="T47" i="16"/>
  <c r="V82" i="16"/>
  <c r="BK82" i="18"/>
  <c r="BO86" i="18"/>
  <c r="V86" i="19"/>
  <c r="V19" i="16"/>
  <c r="BK19" i="18"/>
  <c r="BO33" i="18"/>
  <c r="V33" i="19"/>
  <c r="F18" i="18"/>
  <c r="U18" i="16"/>
  <c r="E54" i="18"/>
  <c r="T54" i="16"/>
  <c r="BN27" i="18"/>
  <c r="U27" i="19"/>
  <c r="BN44" i="18"/>
  <c r="U44" i="19"/>
  <c r="U46" i="16"/>
  <c r="F46" i="18"/>
  <c r="F69" i="18"/>
  <c r="U69" i="16"/>
  <c r="U73" i="16"/>
  <c r="F73" i="18"/>
  <c r="U77" i="16"/>
  <c r="F77" i="18"/>
  <c r="F81" i="18"/>
  <c r="U81" i="16"/>
  <c r="U93" i="16"/>
  <c r="V51" i="19"/>
  <c r="BO51" i="18"/>
  <c r="BO24" i="18"/>
  <c r="V24" i="19"/>
  <c r="BO35" i="18"/>
  <c r="V35" i="19"/>
  <c r="V55" i="16"/>
  <c r="BK55" i="18"/>
  <c r="V85" i="16"/>
  <c r="BK85" i="18"/>
  <c r="V15" i="16"/>
  <c r="BK15" i="18"/>
  <c r="T21" i="16"/>
  <c r="E21" i="18"/>
  <c r="BO17" i="18"/>
  <c r="V17" i="19"/>
  <c r="E87" i="18"/>
  <c r="T87" i="16"/>
  <c r="BN64" i="18"/>
  <c r="U64" i="19"/>
  <c r="BO78" i="18"/>
  <c r="V78" i="19"/>
  <c r="BN94" i="18"/>
  <c r="U94" i="19"/>
  <c r="U53" i="16"/>
  <c r="F53" i="18"/>
  <c r="U61" i="16"/>
  <c r="F61" i="18"/>
  <c r="G87" i="16"/>
  <c r="O87" i="16" s="1"/>
  <c r="U7" i="16"/>
  <c r="F7" i="18"/>
  <c r="U12" i="16"/>
  <c r="F12" i="18"/>
  <c r="F41" i="18"/>
  <c r="U41" i="16"/>
  <c r="U69" i="19"/>
  <c r="BN69" i="18"/>
  <c r="U73" i="19"/>
  <c r="BN73" i="18"/>
  <c r="U77" i="19"/>
  <c r="BN77" i="18"/>
  <c r="U81" i="19"/>
  <c r="BN81" i="18"/>
  <c r="E62" i="18"/>
  <c r="T62" i="16"/>
  <c r="BM25" i="18"/>
  <c r="T25" i="19"/>
  <c r="BO43" i="18"/>
  <c r="V43" i="19"/>
  <c r="BO84" i="18"/>
  <c r="V84" i="19"/>
  <c r="V20" i="16"/>
  <c r="BK20" i="18"/>
  <c r="V42" i="16"/>
  <c r="BK42" i="18"/>
  <c r="BO68" i="18"/>
  <c r="V68" i="19"/>
  <c r="U53" i="19"/>
  <c r="BN53" i="18"/>
  <c r="F90" i="18"/>
  <c r="U90" i="16"/>
  <c r="U7" i="19"/>
  <c r="BN7" i="18"/>
  <c r="BN12" i="18"/>
  <c r="U12" i="19"/>
  <c r="U41" i="19"/>
  <c r="BN41" i="18"/>
  <c r="F92" i="18"/>
  <c r="U92" i="16"/>
  <c r="G51" i="16"/>
  <c r="O51" i="16" s="1"/>
  <c r="N51" i="16"/>
  <c r="BO32" i="18"/>
  <c r="V32" i="19"/>
  <c r="BK37" i="18"/>
  <c r="V37" i="16"/>
  <c r="T9" i="16"/>
  <c r="E9" i="18"/>
  <c r="BM103" i="18"/>
  <c r="T103" i="19"/>
  <c r="BK45" i="18"/>
  <c r="V45" i="16"/>
  <c r="V20" i="19"/>
  <c r="BO20" i="18"/>
  <c r="BO34" i="18"/>
  <c r="V34" i="19"/>
  <c r="BM54" i="18"/>
  <c r="T54" i="19"/>
  <c r="BN23" i="18"/>
  <c r="U23" i="19"/>
  <c r="E32" i="18"/>
  <c r="T32" i="16"/>
  <c r="BO10" i="18"/>
  <c r="V10" i="19"/>
  <c r="BL62" i="18"/>
  <c r="S62" i="19"/>
  <c r="BM52" i="18"/>
  <c r="T52" i="19"/>
  <c r="V24" i="16"/>
  <c r="BK24" i="18"/>
  <c r="BN40" i="18"/>
  <c r="U40" i="19"/>
  <c r="G32" i="16"/>
  <c r="O32" i="16" s="1"/>
  <c r="N32" i="16"/>
  <c r="BN16" i="18"/>
  <c r="U16" i="19"/>
  <c r="U44" i="16"/>
  <c r="F44" i="18"/>
  <c r="BN38" i="18"/>
  <c r="U38" i="19"/>
  <c r="U58" i="16"/>
  <c r="F58" i="18"/>
  <c r="V49" i="19"/>
  <c r="D67" i="18"/>
  <c r="S67" i="16"/>
  <c r="BO30" i="18"/>
  <c r="V30" i="19"/>
  <c r="V50" i="16"/>
  <c r="BK50" i="18"/>
  <c r="BK5" i="18"/>
  <c r="V5" i="16"/>
  <c r="U13" i="19"/>
  <c r="BN13" i="18"/>
  <c r="BN56" i="18"/>
  <c r="U56" i="19"/>
  <c r="U66" i="16"/>
  <c r="F66" i="18"/>
  <c r="X4" i="19"/>
  <c r="AD4" i="19"/>
  <c r="BK29" i="18"/>
  <c r="V29" i="16"/>
  <c r="V76" i="16"/>
  <c r="BK76" i="18"/>
  <c r="F33" i="18"/>
  <c r="U33" i="16"/>
  <c r="F57" i="18"/>
  <c r="U57" i="16"/>
  <c r="F49" i="18"/>
  <c r="U49" i="16"/>
  <c r="BN71" i="18"/>
  <c r="U71" i="19"/>
  <c r="BN75" i="18"/>
  <c r="U75" i="19"/>
  <c r="BN79" i="18"/>
  <c r="U79" i="19"/>
  <c r="BN83" i="18"/>
  <c r="U83" i="19"/>
  <c r="BM87" i="18"/>
  <c r="T87" i="19"/>
  <c r="BO72" i="18"/>
  <c r="V72" i="19"/>
  <c r="V36" i="16"/>
  <c r="BK36" i="18"/>
  <c r="BO26" i="18"/>
  <c r="V26" i="19"/>
  <c r="BO63" i="18"/>
  <c r="V63" i="19"/>
  <c r="E103" i="18"/>
  <c r="T103" i="16"/>
  <c r="BK86" i="18"/>
  <c r="BO19" i="18"/>
  <c r="V19" i="19"/>
  <c r="V28" i="16"/>
  <c r="BK28" i="18"/>
  <c r="G91" i="16"/>
  <c r="O91" i="16" s="1"/>
  <c r="N91" i="16"/>
  <c r="BN55" i="18"/>
  <c r="U55" i="19"/>
  <c r="U85" i="19"/>
  <c r="BN85" i="18"/>
  <c r="U40" i="16"/>
  <c r="F40" i="18"/>
  <c r="U57" i="19"/>
  <c r="BN57" i="18"/>
  <c r="BN87" i="18"/>
  <c r="U87" i="19"/>
  <c r="U16" i="16"/>
  <c r="F16" i="18"/>
  <c r="BN46" i="18"/>
  <c r="U46" i="19"/>
  <c r="BO60" i="18"/>
  <c r="V60" i="19"/>
  <c r="BM21" i="18"/>
  <c r="T21" i="19"/>
  <c r="AF4" i="19" s="1"/>
  <c r="S40" i="16"/>
  <c r="D40" i="18"/>
  <c r="BO36" i="18"/>
  <c r="V36" i="19"/>
  <c r="V22" i="16"/>
  <c r="BK22" i="18"/>
  <c r="BO89" i="18"/>
  <c r="V89" i="19"/>
  <c r="S67" i="19"/>
  <c r="BL67" i="18"/>
  <c r="V94" i="16"/>
  <c r="BK94" i="18"/>
  <c r="G103" i="19"/>
  <c r="BO18" i="18"/>
  <c r="V18" i="19"/>
  <c r="BO39" i="18"/>
  <c r="V39" i="19"/>
  <c r="BO50" i="18"/>
  <c r="V50" i="19"/>
  <c r="BO88" i="18"/>
  <c r="V88" i="19"/>
  <c r="E13" i="18"/>
  <c r="T13" i="16"/>
  <c r="BO8" i="18"/>
  <c r="V8" i="19"/>
  <c r="BK31" i="18"/>
  <c r="V31" i="16"/>
  <c r="BN58" i="18"/>
  <c r="U58" i="19"/>
  <c r="F4" i="18"/>
  <c r="U4" i="16"/>
  <c r="U65" i="19"/>
  <c r="BN65" i="18"/>
  <c r="F27" i="18"/>
  <c r="U27" i="16"/>
  <c r="F88" i="18"/>
  <c r="U88" i="16"/>
  <c r="U5" i="19"/>
  <c r="BN5" i="18"/>
  <c r="U23" i="16"/>
  <c r="F23" i="18"/>
  <c r="F8" i="18"/>
  <c r="U8" i="16"/>
  <c r="BN59" i="18"/>
  <c r="U59" i="19"/>
  <c r="BO61" i="18"/>
  <c r="V61" i="19"/>
  <c r="BO93" i="18"/>
  <c r="V93" i="19"/>
  <c r="V38" i="16"/>
  <c r="BK38" i="18"/>
  <c r="U24" i="16" l="1"/>
  <c r="V49" i="16"/>
  <c r="V93" i="16"/>
  <c r="AE4" i="16"/>
  <c r="BM82" i="18"/>
  <c r="T82" i="19"/>
  <c r="Z4" i="19" s="1"/>
  <c r="V82" i="19"/>
  <c r="BO82" i="18"/>
  <c r="Z4" i="16"/>
  <c r="Y4" i="16"/>
  <c r="AF4" i="16"/>
  <c r="Y4" i="19"/>
  <c r="AK4" i="16"/>
  <c r="U67" i="16"/>
  <c r="F67" i="18"/>
  <c r="BO91" i="18"/>
  <c r="V91" i="19"/>
  <c r="BO67" i="18"/>
  <c r="V67" i="19"/>
  <c r="AG4" i="19"/>
  <c r="V87" i="16"/>
  <c r="BK87" i="18"/>
  <c r="AL4" i="16"/>
  <c r="V67" i="16"/>
  <c r="BK67" i="18"/>
  <c r="AK4" i="19"/>
  <c r="U91" i="16"/>
  <c r="F91" i="18"/>
  <c r="F32" i="18"/>
  <c r="U32" i="16"/>
  <c r="AG4" i="16" s="1"/>
  <c r="F51" i="18"/>
  <c r="U51" i="16"/>
  <c r="V40" i="16"/>
  <c r="BK40" i="18"/>
  <c r="V91" i="16"/>
  <c r="BK91" i="18"/>
  <c r="V32" i="16"/>
  <c r="BK32" i="18"/>
  <c r="V51" i="16"/>
  <c r="BK51" i="18"/>
  <c r="BN91" i="18"/>
  <c r="U91" i="19"/>
  <c r="BN67" i="18"/>
  <c r="U67" i="19"/>
  <c r="AH4" i="19"/>
  <c r="AB4" i="19"/>
  <c r="AM4" i="16" l="1"/>
  <c r="AH4" i="16"/>
  <c r="AL4" i="19"/>
  <c r="AA4" i="16"/>
  <c r="AM4" i="19"/>
  <c r="AB4" i="16"/>
  <c r="AN4" i="16"/>
  <c r="AN4" i="19"/>
  <c r="AA4" i="19"/>
</calcChain>
</file>

<file path=xl/sharedStrings.xml><?xml version="1.0" encoding="utf-8"?>
<sst xmlns="http://schemas.openxmlformats.org/spreadsheetml/2006/main" count="870" uniqueCount="52">
  <si>
    <t>Name</t>
  </si>
  <si>
    <t xml:space="preserve">Net </t>
  </si>
  <si>
    <t>Green</t>
  </si>
  <si>
    <t>GS</t>
  </si>
  <si>
    <t>GSTFP</t>
  </si>
  <si>
    <t>GDP</t>
  </si>
  <si>
    <t>Total $ GK 1990 m</t>
  </si>
  <si>
    <t>Per capita $ GK 1990 m</t>
  </si>
  <si>
    <t>USA</t>
  </si>
  <si>
    <t>GB</t>
  </si>
  <si>
    <t>Germany</t>
  </si>
  <si>
    <t>Australia</t>
  </si>
  <si>
    <t>Switzerland</t>
  </si>
  <si>
    <t>France</t>
  </si>
  <si>
    <t>Argentina</t>
  </si>
  <si>
    <t>Brazil</t>
  </si>
  <si>
    <t>Mexico</t>
  </si>
  <si>
    <t>Chile</t>
  </si>
  <si>
    <t>Colombia</t>
  </si>
  <si>
    <t>Total Population 11 countries</t>
  </si>
  <si>
    <t xml:space="preserve">Millions </t>
  </si>
  <si>
    <t xml:space="preserve">Population </t>
  </si>
  <si>
    <t>millions</t>
  </si>
  <si>
    <t>Global per capita $ GK 1990 m</t>
  </si>
  <si>
    <t>Total $ GK 1990 m with CO2</t>
  </si>
  <si>
    <t>CO2</t>
  </si>
  <si>
    <t>GDP Share</t>
  </si>
  <si>
    <t xml:space="preserve">Net Investment </t>
  </si>
  <si>
    <t xml:space="preserve">Green </t>
  </si>
  <si>
    <t>%</t>
  </si>
  <si>
    <t>1900 - 2000</t>
  </si>
  <si>
    <t>1900-1946</t>
  </si>
  <si>
    <t>1946-2000</t>
  </si>
  <si>
    <t>GreenCarbon</t>
  </si>
  <si>
    <t>$GK1990 (Pezzey&amp;Bourke, 2014)</t>
  </si>
  <si>
    <t xml:space="preserve">$ ton of carbon </t>
  </si>
  <si>
    <t xml:space="preserve">Emissions Developed </t>
  </si>
  <si>
    <t>Emissions LA</t>
  </si>
  <si>
    <t>Emissions 11 countries</t>
  </si>
  <si>
    <t>Social Costs</t>
  </si>
  <si>
    <t>Social cost (millions)</t>
  </si>
  <si>
    <t>GreenCo2</t>
  </si>
  <si>
    <t>GreenTFP</t>
  </si>
  <si>
    <t xml:space="preserve">CO2 Under Optimal control 131 $ ton of carbon (US 2005) </t>
  </si>
  <si>
    <t xml:space="preserve">CO2 Under no control 1455 $ ton of carbon (US 2005) </t>
  </si>
  <si>
    <t>CO2 price $131</t>
  </si>
  <si>
    <t>CO2 price under no control ($1455)</t>
  </si>
  <si>
    <t>GreenCO21455</t>
  </si>
  <si>
    <t>GS1455</t>
  </si>
  <si>
    <t>GSTFP1455</t>
  </si>
  <si>
    <t>GreenTFP1455</t>
  </si>
  <si>
    <t>GreenTFP131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</si>
</sst>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2" borderId="0" xfId="1" applyAlignment="1">
      <alignment wrapText="1"/>
    </xf>
    <xf numFmtId="0" fontId="1" fillId="3" borderId="0" xfId="2" applyAlignment="1">
      <alignment wrapText="1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2" xfId="0" applyNumberFormat="1" applyBorder="1"/>
    <xf numFmtId="164" fontId="0" fillId="0" borderId="0" xfId="0" applyNumberFormat="1" applyBorder="1"/>
    <xf numFmtId="0" fontId="1" fillId="2" borderId="0" xfId="1" applyAlignment="1">
      <alignment horizontal="center" wrapText="1"/>
    </xf>
    <xf numFmtId="0" fontId="2" fillId="2" borderId="0" xfId="1" applyFont="1" applyAlignment="1">
      <alignment horizontal="center" wrapText="1"/>
    </xf>
    <xf numFmtId="0" fontId="0" fillId="0" borderId="0" xfId="0" applyFill="1" applyBorder="1" applyAlignment="1">
      <alignment wrapText="1"/>
    </xf>
    <xf numFmtId="2" fontId="0" fillId="0" borderId="0" xfId="0" applyNumberFormat="1"/>
    <xf numFmtId="2" fontId="0" fillId="0" borderId="2" xfId="0" applyNumberFormat="1" applyBorder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165" fontId="0" fillId="0" borderId="0" xfId="0" applyNumberFormat="1"/>
    <xf numFmtId="0" fontId="4" fillId="4" borderId="0" xfId="3" applyAlignment="1">
      <alignment horizontal="center"/>
    </xf>
    <xf numFmtId="0" fontId="4" fillId="4" borderId="0" xfId="3" applyAlignment="1">
      <alignment horizontal="center" wrapText="1"/>
    </xf>
    <xf numFmtId="0" fontId="1" fillId="3" borderId="0" xfId="2"/>
    <xf numFmtId="2" fontId="0" fillId="0" borderId="3" xfId="0" applyNumberFormat="1" applyBorder="1"/>
    <xf numFmtId="0" fontId="0" fillId="0" borderId="0" xfId="0" applyAlignment="1">
      <alignment horizontal="center"/>
    </xf>
    <xf numFmtId="0" fontId="5" fillId="5" borderId="0" xfId="4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0" xfId="1" applyFont="1" applyAlignment="1">
      <alignment horizontal="center"/>
    </xf>
    <xf numFmtId="0" fontId="1" fillId="2" borderId="0" xfId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3" borderId="0" xfId="2" applyAlignment="1">
      <alignment horizontal="center"/>
    </xf>
    <xf numFmtId="0" fontId="0" fillId="3" borderId="0" xfId="2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5" borderId="0" xfId="4" applyAlignment="1">
      <alignment horizontal="center"/>
    </xf>
    <xf numFmtId="0" fontId="2" fillId="2" borderId="0" xfId="1" applyFont="1" applyAlignment="1">
      <alignment horizontal="center"/>
    </xf>
  </cellXfs>
  <cellStyles count="5">
    <cellStyle name="20% - Accent1" xfId="1" builtinId="30"/>
    <cellStyle name="20% - Accent2" xfId="2" builtinId="34"/>
    <cellStyle name="Good" xfId="3" builtinId="26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Global per capita 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WorldGS!$I$3</c:f>
              <c:strCache>
                <c:ptCount val="1"/>
                <c:pt idx="0">
                  <c:v>Net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WorldGS!$A$4:$A$104</c:f>
              <c:numCache>
                <c:formatCode>General</c:formatCod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WorldGS!$I$4:$I$104</c:f>
              <c:numCache>
                <c:formatCode>General</c:formatCode>
                <c:ptCount val="101"/>
                <c:pt idx="0">
                  <c:v>398.73177473979661</c:v>
                </c:pt>
                <c:pt idx="1">
                  <c:v>476.41970181264253</c:v>
                </c:pt>
                <c:pt idx="2">
                  <c:v>417.3634410789964</c:v>
                </c:pt>
                <c:pt idx="3">
                  <c:v>463.10618178213684</c:v>
                </c:pt>
                <c:pt idx="4">
                  <c:v>375.89217395496064</c:v>
                </c:pt>
                <c:pt idx="5">
                  <c:v>525.71067252166392</c:v>
                </c:pt>
                <c:pt idx="6">
                  <c:v>615.92021857630129</c:v>
                </c:pt>
                <c:pt idx="7">
                  <c:v>498.16896732663776</c:v>
                </c:pt>
                <c:pt idx="8">
                  <c:v>257.83771872065847</c:v>
                </c:pt>
                <c:pt idx="9">
                  <c:v>509.23809001985484</c:v>
                </c:pt>
                <c:pt idx="10">
                  <c:v>379.51778339985719</c:v>
                </c:pt>
                <c:pt idx="11">
                  <c:v>388.680755731094</c:v>
                </c:pt>
                <c:pt idx="12">
                  <c:v>424.66843981284433</c:v>
                </c:pt>
                <c:pt idx="13">
                  <c:v>472.21091281598666</c:v>
                </c:pt>
                <c:pt idx="14">
                  <c:v>243.01878274827658</c:v>
                </c:pt>
                <c:pt idx="15">
                  <c:v>243.1016023287041</c:v>
                </c:pt>
                <c:pt idx="16">
                  <c:v>396.6329755257849</c:v>
                </c:pt>
                <c:pt idx="17">
                  <c:v>324.5246106238348</c:v>
                </c:pt>
                <c:pt idx="18">
                  <c:v>218.25720303629092</c:v>
                </c:pt>
                <c:pt idx="19">
                  <c:v>407.67349860898753</c:v>
                </c:pt>
                <c:pt idx="20">
                  <c:v>550.64281399215702</c:v>
                </c:pt>
                <c:pt idx="21">
                  <c:v>306.34973595846384</c:v>
                </c:pt>
                <c:pt idx="22">
                  <c:v>337.01032610488602</c:v>
                </c:pt>
                <c:pt idx="23">
                  <c:v>435.16100865160769</c:v>
                </c:pt>
                <c:pt idx="24">
                  <c:v>312.46401865897371</c:v>
                </c:pt>
                <c:pt idx="25">
                  <c:v>442.87917658202537</c:v>
                </c:pt>
                <c:pt idx="26">
                  <c:v>374.69661327525864</c:v>
                </c:pt>
                <c:pt idx="27">
                  <c:v>388.00058625769827</c:v>
                </c:pt>
                <c:pt idx="28">
                  <c:v>367.57736357200776</c:v>
                </c:pt>
                <c:pt idx="29">
                  <c:v>335.30256399457147</c:v>
                </c:pt>
                <c:pt idx="30">
                  <c:v>169.30625941260604</c:v>
                </c:pt>
                <c:pt idx="31">
                  <c:v>-38.599673261634372</c:v>
                </c:pt>
                <c:pt idx="32">
                  <c:v>-138.38247793882746</c:v>
                </c:pt>
                <c:pt idx="33">
                  <c:v>-74.128318628203175</c:v>
                </c:pt>
                <c:pt idx="34">
                  <c:v>21.50154041274121</c:v>
                </c:pt>
                <c:pt idx="35">
                  <c:v>123.93456599679857</c:v>
                </c:pt>
                <c:pt idx="36">
                  <c:v>168.94963477214654</c:v>
                </c:pt>
                <c:pt idx="37">
                  <c:v>299.91399470785615</c:v>
                </c:pt>
                <c:pt idx="38">
                  <c:v>216.43385986937588</c:v>
                </c:pt>
                <c:pt idx="39">
                  <c:v>229.54227922397297</c:v>
                </c:pt>
                <c:pt idx="40">
                  <c:v>138.9186612693679</c:v>
                </c:pt>
                <c:pt idx="41">
                  <c:v>193.95539492225944</c:v>
                </c:pt>
                <c:pt idx="42">
                  <c:v>7.3617474516585757</c:v>
                </c:pt>
                <c:pt idx="43">
                  <c:v>-50.132545963683896</c:v>
                </c:pt>
                <c:pt idx="44">
                  <c:v>-67.174317249204634</c:v>
                </c:pt>
                <c:pt idx="45">
                  <c:v>-495.41836909777669</c:v>
                </c:pt>
                <c:pt idx="46">
                  <c:v>356.14512342335718</c:v>
                </c:pt>
                <c:pt idx="47">
                  <c:v>443.73162794113108</c:v>
                </c:pt>
                <c:pt idx="48">
                  <c:v>477.82819535671354</c:v>
                </c:pt>
                <c:pt idx="49">
                  <c:v>423.48712764175804</c:v>
                </c:pt>
                <c:pt idx="50">
                  <c:v>603.74020451713068</c:v>
                </c:pt>
                <c:pt idx="51">
                  <c:v>687.02506830361585</c:v>
                </c:pt>
                <c:pt idx="52">
                  <c:v>549.68440228693476</c:v>
                </c:pt>
                <c:pt idx="53">
                  <c:v>528.34823016542168</c:v>
                </c:pt>
                <c:pt idx="54">
                  <c:v>523.20713054392252</c:v>
                </c:pt>
                <c:pt idx="55">
                  <c:v>668.95284528251034</c:v>
                </c:pt>
                <c:pt idx="56">
                  <c:v>699.26635204790011</c:v>
                </c:pt>
                <c:pt idx="57">
                  <c:v>682.83427519120028</c:v>
                </c:pt>
                <c:pt idx="58">
                  <c:v>571.80867457061652</c:v>
                </c:pt>
                <c:pt idx="59">
                  <c:v>660.47408729646247</c:v>
                </c:pt>
                <c:pt idx="60">
                  <c:v>686.22842043345736</c:v>
                </c:pt>
                <c:pt idx="61">
                  <c:v>709.89216584924714</c:v>
                </c:pt>
                <c:pt idx="62">
                  <c:v>763.51852636870524</c:v>
                </c:pt>
                <c:pt idx="63">
                  <c:v>693.65947311336697</c:v>
                </c:pt>
                <c:pt idx="64">
                  <c:v>797.10152649490283</c:v>
                </c:pt>
                <c:pt idx="65">
                  <c:v>854.5004847028265</c:v>
                </c:pt>
                <c:pt idx="66">
                  <c:v>894.25355202847004</c:v>
                </c:pt>
                <c:pt idx="67">
                  <c:v>835.64575110813269</c:v>
                </c:pt>
                <c:pt idx="68">
                  <c:v>830.65683216803325</c:v>
                </c:pt>
                <c:pt idx="69">
                  <c:v>944.190516389957</c:v>
                </c:pt>
                <c:pt idx="70">
                  <c:v>879.09219085748623</c:v>
                </c:pt>
                <c:pt idx="71">
                  <c:v>928.63580673390038</c:v>
                </c:pt>
                <c:pt idx="72">
                  <c:v>953.61802551964229</c:v>
                </c:pt>
                <c:pt idx="73">
                  <c:v>1164.3189858993737</c:v>
                </c:pt>
                <c:pt idx="74">
                  <c:v>1035.2925829717617</c:v>
                </c:pt>
                <c:pt idx="75">
                  <c:v>799.05163299303274</c:v>
                </c:pt>
                <c:pt idx="76">
                  <c:v>943.73979383692654</c:v>
                </c:pt>
                <c:pt idx="77">
                  <c:v>998.63143633889501</c:v>
                </c:pt>
                <c:pt idx="78">
                  <c:v>1094.2440914208892</c:v>
                </c:pt>
                <c:pt idx="79">
                  <c:v>1190.9651744004495</c:v>
                </c:pt>
                <c:pt idx="80">
                  <c:v>1061.0774420705218</c:v>
                </c:pt>
                <c:pt idx="81">
                  <c:v>1055.9092745725518</c:v>
                </c:pt>
                <c:pt idx="82">
                  <c:v>744.76785881886315</c:v>
                </c:pt>
                <c:pt idx="83">
                  <c:v>643.58573452648682</c:v>
                </c:pt>
                <c:pt idx="84">
                  <c:v>825.19444939606217</c:v>
                </c:pt>
                <c:pt idx="85">
                  <c:v>719.93895895306537</c:v>
                </c:pt>
                <c:pt idx="86">
                  <c:v>671.16518263322598</c:v>
                </c:pt>
                <c:pt idx="87">
                  <c:v>646.91110191516236</c:v>
                </c:pt>
                <c:pt idx="88">
                  <c:v>834.9943061894578</c:v>
                </c:pt>
                <c:pt idx="89">
                  <c:v>946.55161863178</c:v>
                </c:pt>
                <c:pt idx="90">
                  <c:v>792.23994136863394</c:v>
                </c:pt>
                <c:pt idx="91">
                  <c:v>623.9628541976025</c:v>
                </c:pt>
                <c:pt idx="92">
                  <c:v>599.00385579366798</c:v>
                </c:pt>
                <c:pt idx="93">
                  <c:v>567.00980471694686</c:v>
                </c:pt>
                <c:pt idx="94">
                  <c:v>657.17246091832294</c:v>
                </c:pt>
                <c:pt idx="95">
                  <c:v>635.66913331361297</c:v>
                </c:pt>
                <c:pt idx="96">
                  <c:v>662.05863883332995</c:v>
                </c:pt>
                <c:pt idx="97">
                  <c:v>820.13887298715508</c:v>
                </c:pt>
                <c:pt idx="98">
                  <c:v>819.20672073338062</c:v>
                </c:pt>
                <c:pt idx="99">
                  <c:v>756.53937867156174</c:v>
                </c:pt>
                <c:pt idx="100">
                  <c:v>723.8846801819966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88-4602-9AE4-27F39F1C0E39}"/>
            </c:ext>
          </c:extLst>
        </c:ser>
        <c:ser>
          <c:idx val="1"/>
          <c:order val="1"/>
          <c:tx>
            <c:strRef>
              <c:f>WorldGS!$J$3</c:f>
              <c:strCache>
                <c:ptCount val="1"/>
                <c:pt idx="0">
                  <c:v>Green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WorldGS!$A$4:$A$104</c:f>
              <c:numCache>
                <c:formatCode>General</c:formatCod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WorldGS!$J$4:$J$104</c:f>
              <c:numCache>
                <c:formatCode>General</c:formatCode>
                <c:ptCount val="101"/>
                <c:pt idx="0">
                  <c:v>312.28775814698986</c:v>
                </c:pt>
                <c:pt idx="1">
                  <c:v>396.37149309727164</c:v>
                </c:pt>
                <c:pt idx="2">
                  <c:v>342.87333864891986</c:v>
                </c:pt>
                <c:pt idx="3">
                  <c:v>389.1072175482272</c:v>
                </c:pt>
                <c:pt idx="4">
                  <c:v>304.88656991127249</c:v>
                </c:pt>
                <c:pt idx="5">
                  <c:v>450.52632638525222</c:v>
                </c:pt>
                <c:pt idx="6">
                  <c:v>534.05932969495836</c:v>
                </c:pt>
                <c:pt idx="7">
                  <c:v>408.35720380756999</c:v>
                </c:pt>
                <c:pt idx="8">
                  <c:v>176.96134059039343</c:v>
                </c:pt>
                <c:pt idx="9">
                  <c:v>428.27319662705099</c:v>
                </c:pt>
                <c:pt idx="10">
                  <c:v>294.52844945826786</c:v>
                </c:pt>
                <c:pt idx="11">
                  <c:v>299.31467117716414</c:v>
                </c:pt>
                <c:pt idx="12">
                  <c:v>331.51602235602331</c:v>
                </c:pt>
                <c:pt idx="13">
                  <c:v>370.34027386105362</c:v>
                </c:pt>
                <c:pt idx="14">
                  <c:v>133.05820072287958</c:v>
                </c:pt>
                <c:pt idx="15">
                  <c:v>128.99878887537884</c:v>
                </c:pt>
                <c:pt idx="16">
                  <c:v>262.45329904946436</c:v>
                </c:pt>
                <c:pt idx="17">
                  <c:v>180.74200642647051</c:v>
                </c:pt>
                <c:pt idx="18">
                  <c:v>91.917662773208278</c:v>
                </c:pt>
                <c:pt idx="19">
                  <c:v>308.38679213736907</c:v>
                </c:pt>
                <c:pt idx="20">
                  <c:v>389.55643278219884</c:v>
                </c:pt>
                <c:pt idx="21">
                  <c:v>214.18397065526216</c:v>
                </c:pt>
                <c:pt idx="22">
                  <c:v>215.5716867714832</c:v>
                </c:pt>
                <c:pt idx="23">
                  <c:v>314.83750119855142</c:v>
                </c:pt>
                <c:pt idx="24">
                  <c:v>181.87302368969807</c:v>
                </c:pt>
                <c:pt idx="25">
                  <c:v>325.78280787202164</c:v>
                </c:pt>
                <c:pt idx="26">
                  <c:v>254.43857488113312</c:v>
                </c:pt>
                <c:pt idx="27">
                  <c:v>285.80544146581838</c:v>
                </c:pt>
                <c:pt idx="28">
                  <c:v>272.62218732476924</c:v>
                </c:pt>
                <c:pt idx="29">
                  <c:v>228.96282073154407</c:v>
                </c:pt>
                <c:pt idx="30">
                  <c:v>82.849217658072376</c:v>
                </c:pt>
                <c:pt idx="31">
                  <c:v>-99.941225248454074</c:v>
                </c:pt>
                <c:pt idx="32">
                  <c:v>-196.3514081495463</c:v>
                </c:pt>
                <c:pt idx="33">
                  <c:v>-134.61250767332473</c:v>
                </c:pt>
                <c:pt idx="34">
                  <c:v>-57.016223412021994</c:v>
                </c:pt>
                <c:pt idx="35">
                  <c:v>45.806661952826559</c:v>
                </c:pt>
                <c:pt idx="36">
                  <c:v>72.897719743563115</c:v>
                </c:pt>
                <c:pt idx="37">
                  <c:v>187.70946363868279</c:v>
                </c:pt>
                <c:pt idx="38">
                  <c:v>118.02838595522937</c:v>
                </c:pt>
                <c:pt idx="39">
                  <c:v>110.94470217180464</c:v>
                </c:pt>
                <c:pt idx="40">
                  <c:v>24.040982684189807</c:v>
                </c:pt>
                <c:pt idx="41">
                  <c:v>74.072824619703937</c:v>
                </c:pt>
                <c:pt idx="42">
                  <c:v>-101.95625271371337</c:v>
                </c:pt>
                <c:pt idx="43">
                  <c:v>-163.26840003542293</c:v>
                </c:pt>
                <c:pt idx="44">
                  <c:v>-164.54732809886318</c:v>
                </c:pt>
                <c:pt idx="45">
                  <c:v>-579.34265766770829</c:v>
                </c:pt>
                <c:pt idx="46">
                  <c:v>252.81291905431897</c:v>
                </c:pt>
                <c:pt idx="47">
                  <c:v>326.74365101582475</c:v>
                </c:pt>
                <c:pt idx="48">
                  <c:v>351.38111378825101</c:v>
                </c:pt>
                <c:pt idx="49">
                  <c:v>300.77417248002922</c:v>
                </c:pt>
                <c:pt idx="50">
                  <c:v>476.18326992972578</c:v>
                </c:pt>
                <c:pt idx="51">
                  <c:v>524.93012267863162</c:v>
                </c:pt>
                <c:pt idx="52">
                  <c:v>397.33884049531486</c:v>
                </c:pt>
                <c:pt idx="53">
                  <c:v>363.64424920030405</c:v>
                </c:pt>
                <c:pt idx="54">
                  <c:v>360.91143285231345</c:v>
                </c:pt>
                <c:pt idx="55">
                  <c:v>512.48818679289127</c:v>
                </c:pt>
                <c:pt idx="56">
                  <c:v>546.3834703577528</c:v>
                </c:pt>
                <c:pt idx="57">
                  <c:v>547.47265202458539</c:v>
                </c:pt>
                <c:pt idx="58">
                  <c:v>432.91037534452488</c:v>
                </c:pt>
                <c:pt idx="59">
                  <c:v>514.55669233216338</c:v>
                </c:pt>
                <c:pt idx="60">
                  <c:v>486.65357043005213</c:v>
                </c:pt>
                <c:pt idx="61">
                  <c:v>516.48464376782601</c:v>
                </c:pt>
                <c:pt idx="62">
                  <c:v>568.13187119286567</c:v>
                </c:pt>
                <c:pt idx="63">
                  <c:v>501.61651124446774</c:v>
                </c:pt>
                <c:pt idx="64">
                  <c:v>617.40685744960649</c:v>
                </c:pt>
                <c:pt idx="65">
                  <c:v>667.64485211943088</c:v>
                </c:pt>
                <c:pt idx="66">
                  <c:v>713.24234030219282</c:v>
                </c:pt>
                <c:pt idx="67">
                  <c:v>659.6010514740143</c:v>
                </c:pt>
                <c:pt idx="68">
                  <c:v>661.08886631370422</c:v>
                </c:pt>
                <c:pt idx="69">
                  <c:v>765.52073701009556</c:v>
                </c:pt>
                <c:pt idx="70">
                  <c:v>719.53043989001299</c:v>
                </c:pt>
                <c:pt idx="71">
                  <c:v>699.44358834180696</c:v>
                </c:pt>
                <c:pt idx="72">
                  <c:v>755.09295115814496</c:v>
                </c:pt>
                <c:pt idx="73">
                  <c:v>970.29706948777391</c:v>
                </c:pt>
                <c:pt idx="74">
                  <c:v>772.95287788835401</c:v>
                </c:pt>
                <c:pt idx="75">
                  <c:v>468.13809954350609</c:v>
                </c:pt>
                <c:pt idx="76">
                  <c:v>601.01306673953172</c:v>
                </c:pt>
                <c:pt idx="77">
                  <c:v>644.57733310939693</c:v>
                </c:pt>
                <c:pt idx="78">
                  <c:v>731.21436093055502</c:v>
                </c:pt>
                <c:pt idx="79">
                  <c:v>625.76421609610145</c:v>
                </c:pt>
                <c:pt idx="80">
                  <c:v>393.83852129639553</c:v>
                </c:pt>
                <c:pt idx="81">
                  <c:v>436.62666582547513</c:v>
                </c:pt>
                <c:pt idx="82">
                  <c:v>166.07679570277188</c:v>
                </c:pt>
                <c:pt idx="83">
                  <c:v>103.14305268699179</c:v>
                </c:pt>
                <c:pt idx="84">
                  <c:v>287.96510023463503</c:v>
                </c:pt>
                <c:pt idx="85">
                  <c:v>221.2583144567046</c:v>
                </c:pt>
                <c:pt idx="86">
                  <c:v>361.51613366759733</c:v>
                </c:pt>
                <c:pt idx="87">
                  <c:v>323.38874801490749</c:v>
                </c:pt>
                <c:pt idx="88">
                  <c:v>549.06938107487895</c:v>
                </c:pt>
                <c:pt idx="89">
                  <c:v>645.85507941733022</c:v>
                </c:pt>
                <c:pt idx="90">
                  <c:v>469.92856225510133</c:v>
                </c:pt>
                <c:pt idx="91">
                  <c:v>332.1860266923793</c:v>
                </c:pt>
                <c:pt idx="92">
                  <c:v>320.4088822246926</c:v>
                </c:pt>
                <c:pt idx="93">
                  <c:v>316.07759464837926</c:v>
                </c:pt>
                <c:pt idx="94">
                  <c:v>409.71157602445999</c:v>
                </c:pt>
                <c:pt idx="95">
                  <c:v>380.95302686056613</c:v>
                </c:pt>
                <c:pt idx="96">
                  <c:v>373.25788130342426</c:v>
                </c:pt>
                <c:pt idx="97">
                  <c:v>542.90365910860783</c:v>
                </c:pt>
                <c:pt idx="98">
                  <c:v>595.86863170593142</c:v>
                </c:pt>
                <c:pt idx="99">
                  <c:v>508.42919676691417</c:v>
                </c:pt>
                <c:pt idx="100">
                  <c:v>384.00509031593504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8-4602-9AE4-27F39F1C0E39}"/>
            </c:ext>
          </c:extLst>
        </c:ser>
        <c:ser>
          <c:idx val="2"/>
          <c:order val="2"/>
          <c:tx>
            <c:strRef>
              <c:f>WorldGS!$K$3</c:f>
              <c:strCache>
                <c:ptCount val="1"/>
                <c:pt idx="0">
                  <c:v>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WorldGS!$A$4:$A$104</c:f>
              <c:numCache>
                <c:formatCode>General</c:formatCod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WorldGS!$K$4:$K$104</c:f>
              <c:numCache>
                <c:formatCode>General</c:formatCode>
                <c:ptCount val="101"/>
                <c:pt idx="0">
                  <c:v>349.05496643890154</c:v>
                </c:pt>
                <c:pt idx="1">
                  <c:v>435.67874934689297</c:v>
                </c:pt>
                <c:pt idx="2">
                  <c:v>383.32480337728845</c:v>
                </c:pt>
                <c:pt idx="3">
                  <c:v>430.37555825948328</c:v>
                </c:pt>
                <c:pt idx="4">
                  <c:v>347.63172640666835</c:v>
                </c:pt>
                <c:pt idx="5">
                  <c:v>494.73903767358968</c:v>
                </c:pt>
                <c:pt idx="6">
                  <c:v>578.60636695710355</c:v>
                </c:pt>
                <c:pt idx="7">
                  <c:v>453.58966025298594</c:v>
                </c:pt>
                <c:pt idx="8">
                  <c:v>225.07705475856699</c:v>
                </c:pt>
                <c:pt idx="9">
                  <c:v>479.11073617968543</c:v>
                </c:pt>
                <c:pt idx="10">
                  <c:v>346.53396247207098</c:v>
                </c:pt>
                <c:pt idx="11">
                  <c:v>354.18001371639974</c:v>
                </c:pt>
                <c:pt idx="12">
                  <c:v>385.15911635115663</c:v>
                </c:pt>
                <c:pt idx="13">
                  <c:v>426.02196037741624</c:v>
                </c:pt>
                <c:pt idx="14">
                  <c:v>189.18195842668666</c:v>
                </c:pt>
                <c:pt idx="15">
                  <c:v>182.20369434271632</c:v>
                </c:pt>
                <c:pt idx="16">
                  <c:v>310.39526397776712</c:v>
                </c:pt>
                <c:pt idx="17">
                  <c:v>223.31773509248683</c:v>
                </c:pt>
                <c:pt idx="18">
                  <c:v>128.72941865938296</c:v>
                </c:pt>
                <c:pt idx="19">
                  <c:v>348.09837410949166</c:v>
                </c:pt>
                <c:pt idx="20">
                  <c:v>423.54469681807143</c:v>
                </c:pt>
                <c:pt idx="21">
                  <c:v>265.6920951474587</c:v>
                </c:pt>
                <c:pt idx="22">
                  <c:v>272.41585761969145</c:v>
                </c:pt>
                <c:pt idx="23">
                  <c:v>375.1518040266829</c:v>
                </c:pt>
                <c:pt idx="24">
                  <c:v>240.84853382571725</c:v>
                </c:pt>
                <c:pt idx="25">
                  <c:v>402.27029518181536</c:v>
                </c:pt>
                <c:pt idx="26">
                  <c:v>332.03331759683834</c:v>
                </c:pt>
                <c:pt idx="27">
                  <c:v>369.38800809000782</c:v>
                </c:pt>
                <c:pt idx="28">
                  <c:v>357.6359013381267</c:v>
                </c:pt>
                <c:pt idx="29">
                  <c:v>327.72507714161299</c:v>
                </c:pt>
                <c:pt idx="30">
                  <c:v>184.44282253115736</c:v>
                </c:pt>
                <c:pt idx="31">
                  <c:v>3.2021760963619177</c:v>
                </c:pt>
                <c:pt idx="32">
                  <c:v>-86.609885510370177</c:v>
                </c:pt>
                <c:pt idx="33">
                  <c:v>-36.416410868894239</c:v>
                </c:pt>
                <c:pt idx="34">
                  <c:v>40.96154087727907</c:v>
                </c:pt>
                <c:pt idx="35">
                  <c:v>148.66534214568114</c:v>
                </c:pt>
                <c:pt idx="36">
                  <c:v>179.00199646832499</c:v>
                </c:pt>
                <c:pt idx="37">
                  <c:v>296.64477342685581</c:v>
                </c:pt>
                <c:pt idx="38">
                  <c:v>230.95714190297855</c:v>
                </c:pt>
                <c:pt idx="39">
                  <c:v>224.18922133824555</c:v>
                </c:pt>
                <c:pt idx="40">
                  <c:v>136.22271098878278</c:v>
                </c:pt>
                <c:pt idx="41">
                  <c:v>178.04169878078542</c:v>
                </c:pt>
                <c:pt idx="42">
                  <c:v>-1.9207122590706178</c:v>
                </c:pt>
                <c:pt idx="43">
                  <c:v>-63.437815750710151</c:v>
                </c:pt>
                <c:pt idx="44">
                  <c:v>-64.685469840501028</c:v>
                </c:pt>
                <c:pt idx="45">
                  <c:v>-471.39885444822841</c:v>
                </c:pt>
                <c:pt idx="46">
                  <c:v>356.95362384510042</c:v>
                </c:pt>
                <c:pt idx="47">
                  <c:v>446.99110309553913</c:v>
                </c:pt>
                <c:pt idx="48">
                  <c:v>470.89847283577086</c:v>
                </c:pt>
                <c:pt idx="49">
                  <c:v>441.10559898829297</c:v>
                </c:pt>
                <c:pt idx="50">
                  <c:v>623.71618655245175</c:v>
                </c:pt>
                <c:pt idx="51">
                  <c:v>684.0338944640713</c:v>
                </c:pt>
                <c:pt idx="52">
                  <c:v>560.09465002862203</c:v>
                </c:pt>
                <c:pt idx="53">
                  <c:v>544.53133260653999</c:v>
                </c:pt>
                <c:pt idx="54">
                  <c:v>547.2495994811859</c:v>
                </c:pt>
                <c:pt idx="55">
                  <c:v>716.08696607210504</c:v>
                </c:pt>
                <c:pt idx="56">
                  <c:v>755.91792167923427</c:v>
                </c:pt>
                <c:pt idx="57">
                  <c:v>781.27123013888479</c:v>
                </c:pt>
                <c:pt idx="58">
                  <c:v>674.61090249553536</c:v>
                </c:pt>
                <c:pt idx="59">
                  <c:v>771.48196813765878</c:v>
                </c:pt>
                <c:pt idx="60">
                  <c:v>755.76924410440574</c:v>
                </c:pt>
                <c:pt idx="61">
                  <c:v>808.90580614254759</c:v>
                </c:pt>
                <c:pt idx="62">
                  <c:v>877.069800846372</c:v>
                </c:pt>
                <c:pt idx="63">
                  <c:v>837.25035073155959</c:v>
                </c:pt>
                <c:pt idx="64">
                  <c:v>972.77815980252603</c:v>
                </c:pt>
                <c:pt idx="65">
                  <c:v>1064.0811271860453</c:v>
                </c:pt>
                <c:pt idx="66">
                  <c:v>1126.7437863152104</c:v>
                </c:pt>
                <c:pt idx="67">
                  <c:v>1114.6218781599343</c:v>
                </c:pt>
                <c:pt idx="68">
                  <c:v>1130.1757620513893</c:v>
                </c:pt>
                <c:pt idx="69">
                  <c:v>1272.3728478748737</c:v>
                </c:pt>
                <c:pt idx="70">
                  <c:v>1247.801442267292</c:v>
                </c:pt>
                <c:pt idx="71">
                  <c:v>1245.0760739996899</c:v>
                </c:pt>
                <c:pt idx="72">
                  <c:v>1315.4443129912529</c:v>
                </c:pt>
                <c:pt idx="73">
                  <c:v>1565.5951862635682</c:v>
                </c:pt>
                <c:pt idx="74">
                  <c:v>1391.3591145065329</c:v>
                </c:pt>
                <c:pt idx="75">
                  <c:v>1095.1865537486233</c:v>
                </c:pt>
                <c:pt idx="76">
                  <c:v>1236.3327801262321</c:v>
                </c:pt>
                <c:pt idx="77">
                  <c:v>1276.2862605509836</c:v>
                </c:pt>
                <c:pt idx="78">
                  <c:v>1361.4013997459322</c:v>
                </c:pt>
                <c:pt idx="79">
                  <c:v>1263.9843734837182</c:v>
                </c:pt>
                <c:pt idx="80">
                  <c:v>1031.0490285458629</c:v>
                </c:pt>
                <c:pt idx="81">
                  <c:v>1075.3428325259115</c:v>
                </c:pt>
                <c:pt idx="82">
                  <c:v>808.37018894762593</c:v>
                </c:pt>
                <c:pt idx="83">
                  <c:v>744.12336696565774</c:v>
                </c:pt>
                <c:pt idx="84">
                  <c:v>937.21731473641</c:v>
                </c:pt>
                <c:pt idx="85">
                  <c:v>891.60390598833794</c:v>
                </c:pt>
                <c:pt idx="86">
                  <c:v>1056.8372527586073</c:v>
                </c:pt>
                <c:pt idx="87">
                  <c:v>1033.0972373546524</c:v>
                </c:pt>
                <c:pt idx="88">
                  <c:v>1290.9099154130615</c:v>
                </c:pt>
                <c:pt idx="89">
                  <c:v>1411.8538398605917</c:v>
                </c:pt>
                <c:pt idx="90">
                  <c:v>1251.7858878979346</c:v>
                </c:pt>
                <c:pt idx="91">
                  <c:v>1112.5263540797309</c:v>
                </c:pt>
                <c:pt idx="92">
                  <c:v>1122.4230380011627</c:v>
                </c:pt>
                <c:pt idx="93">
                  <c:v>1118.2350443730227</c:v>
                </c:pt>
                <c:pt idx="94">
                  <c:v>1225.0419829617504</c:v>
                </c:pt>
                <c:pt idx="95">
                  <c:v>1162.7846542488246</c:v>
                </c:pt>
                <c:pt idx="96">
                  <c:v>1162.9804074916583</c:v>
                </c:pt>
                <c:pt idx="97">
                  <c:v>1335.4072145396453</c:v>
                </c:pt>
                <c:pt idx="98">
                  <c:v>1403.4558004754392</c:v>
                </c:pt>
                <c:pt idx="99">
                  <c:v>1342.1731810784156</c:v>
                </c:pt>
                <c:pt idx="100">
                  <c:v>1247.2453732862839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88-4602-9AE4-27F39F1C0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283784"/>
        <c:axId val="231283000"/>
      </c:lineChart>
      <c:catAx>
        <c:axId val="23128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1283000"/>
        <c:crosses val="autoZero"/>
        <c:auto val="1"/>
        <c:lblAlgn val="ctr"/>
        <c:lblOffset val="100"/>
        <c:noMultiLvlLbl val="0"/>
      </c:catAx>
      <c:valAx>
        <c:axId val="23128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128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Global per capita 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WorldGSCarbon131!$J$3</c:f>
              <c:strCache>
                <c:ptCount val="1"/>
                <c:pt idx="0">
                  <c:v>Net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WorldGSCarbon131!$A$4:$A$104</c:f>
              <c:numCache>
                <c:formatCode>General</c:formatCod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WorldGSCarbon131!$J$4:$J$104</c:f>
              <c:numCache>
                <c:formatCode>#\ ##0.0</c:formatCode>
                <c:ptCount val="101"/>
                <c:pt idx="0">
                  <c:v>398.73177473979661</c:v>
                </c:pt>
                <c:pt idx="1">
                  <c:v>476.41970181264253</c:v>
                </c:pt>
                <c:pt idx="2">
                  <c:v>417.3634410789964</c:v>
                </c:pt>
                <c:pt idx="3">
                  <c:v>463.10618178213684</c:v>
                </c:pt>
                <c:pt idx="4">
                  <c:v>375.89217395496064</c:v>
                </c:pt>
                <c:pt idx="5">
                  <c:v>525.71067252166392</c:v>
                </c:pt>
                <c:pt idx="6">
                  <c:v>615.92021857630129</c:v>
                </c:pt>
                <c:pt idx="7">
                  <c:v>498.16896732663776</c:v>
                </c:pt>
                <c:pt idx="8">
                  <c:v>257.83771872065847</c:v>
                </c:pt>
                <c:pt idx="9">
                  <c:v>509.23809001985484</c:v>
                </c:pt>
                <c:pt idx="10">
                  <c:v>379.51778339985719</c:v>
                </c:pt>
                <c:pt idx="11">
                  <c:v>388.680755731094</c:v>
                </c:pt>
                <c:pt idx="12">
                  <c:v>424.66843981284433</c:v>
                </c:pt>
                <c:pt idx="13">
                  <c:v>472.21091281598666</c:v>
                </c:pt>
                <c:pt idx="14">
                  <c:v>243.01878274827658</c:v>
                </c:pt>
                <c:pt idx="15">
                  <c:v>243.1016023287041</c:v>
                </c:pt>
                <c:pt idx="16">
                  <c:v>396.6329755257849</c:v>
                </c:pt>
                <c:pt idx="17">
                  <c:v>324.5246106238348</c:v>
                </c:pt>
                <c:pt idx="18">
                  <c:v>218.25720303629092</c:v>
                </c:pt>
                <c:pt idx="19">
                  <c:v>407.67349860898753</c:v>
                </c:pt>
                <c:pt idx="20">
                  <c:v>550.64281399215702</c:v>
                </c:pt>
                <c:pt idx="21">
                  <c:v>306.34973595846384</c:v>
                </c:pt>
                <c:pt idx="22">
                  <c:v>337.01032610488602</c:v>
                </c:pt>
                <c:pt idx="23">
                  <c:v>435.16100865160769</c:v>
                </c:pt>
                <c:pt idx="24">
                  <c:v>312.46401865897371</c:v>
                </c:pt>
                <c:pt idx="25">
                  <c:v>442.87917658202537</c:v>
                </c:pt>
                <c:pt idx="26">
                  <c:v>374.69661327525864</c:v>
                </c:pt>
                <c:pt idx="27">
                  <c:v>388.00058625769827</c:v>
                </c:pt>
                <c:pt idx="28">
                  <c:v>367.57736357200776</c:v>
                </c:pt>
                <c:pt idx="29">
                  <c:v>335.30256399457147</c:v>
                </c:pt>
                <c:pt idx="30">
                  <c:v>169.30625941260604</c:v>
                </c:pt>
                <c:pt idx="31">
                  <c:v>-38.599673261634372</c:v>
                </c:pt>
                <c:pt idx="32">
                  <c:v>-138.38247793882746</c:v>
                </c:pt>
                <c:pt idx="33">
                  <c:v>-74.128318628203175</c:v>
                </c:pt>
                <c:pt idx="34">
                  <c:v>21.50154041274121</c:v>
                </c:pt>
                <c:pt idx="35">
                  <c:v>123.93456599679857</c:v>
                </c:pt>
                <c:pt idx="36">
                  <c:v>168.94963477214654</c:v>
                </c:pt>
                <c:pt idx="37">
                  <c:v>299.91399470785615</c:v>
                </c:pt>
                <c:pt idx="38">
                  <c:v>216.43385986937588</c:v>
                </c:pt>
                <c:pt idx="39">
                  <c:v>229.54227922397297</c:v>
                </c:pt>
                <c:pt idx="40">
                  <c:v>138.9186612693679</c:v>
                </c:pt>
                <c:pt idx="41">
                  <c:v>193.95539492225944</c:v>
                </c:pt>
                <c:pt idx="42">
                  <c:v>7.3617474516585757</c:v>
                </c:pt>
                <c:pt idx="43">
                  <c:v>-50.132545963683896</c:v>
                </c:pt>
                <c:pt idx="44">
                  <c:v>-67.174317249204634</c:v>
                </c:pt>
                <c:pt idx="45">
                  <c:v>-495.41836909777669</c:v>
                </c:pt>
                <c:pt idx="46">
                  <c:v>356.14512342335718</c:v>
                </c:pt>
                <c:pt idx="47">
                  <c:v>443.73162794113108</c:v>
                </c:pt>
                <c:pt idx="48">
                  <c:v>477.82819535671354</c:v>
                </c:pt>
                <c:pt idx="49">
                  <c:v>423.48712764175804</c:v>
                </c:pt>
                <c:pt idx="50">
                  <c:v>603.74020451713068</c:v>
                </c:pt>
                <c:pt idx="51">
                  <c:v>687.02506830361585</c:v>
                </c:pt>
                <c:pt idx="52">
                  <c:v>549.68440228693476</c:v>
                </c:pt>
                <c:pt idx="53">
                  <c:v>528.34823016542168</c:v>
                </c:pt>
                <c:pt idx="54">
                  <c:v>523.20713054392252</c:v>
                </c:pt>
                <c:pt idx="55">
                  <c:v>668.95284528251034</c:v>
                </c:pt>
                <c:pt idx="56">
                  <c:v>699.26635204790011</c:v>
                </c:pt>
                <c:pt idx="57">
                  <c:v>682.83427519120028</c:v>
                </c:pt>
                <c:pt idx="58">
                  <c:v>571.80867457061652</c:v>
                </c:pt>
                <c:pt idx="59">
                  <c:v>660.47408729646247</c:v>
                </c:pt>
                <c:pt idx="60">
                  <c:v>686.22842043345736</c:v>
                </c:pt>
                <c:pt idx="61">
                  <c:v>709.89216584924714</c:v>
                </c:pt>
                <c:pt idx="62">
                  <c:v>763.51852636870524</c:v>
                </c:pt>
                <c:pt idx="63">
                  <c:v>693.65947311336697</c:v>
                </c:pt>
                <c:pt idx="64">
                  <c:v>797.10152649490283</c:v>
                </c:pt>
                <c:pt idx="65">
                  <c:v>854.5004847028265</c:v>
                </c:pt>
                <c:pt idx="66">
                  <c:v>894.25355202847004</c:v>
                </c:pt>
                <c:pt idx="67">
                  <c:v>835.64575110813269</c:v>
                </c:pt>
                <c:pt idx="68">
                  <c:v>830.65683216803325</c:v>
                </c:pt>
                <c:pt idx="69">
                  <c:v>944.190516389957</c:v>
                </c:pt>
                <c:pt idx="70">
                  <c:v>879.09219085748623</c:v>
                </c:pt>
                <c:pt idx="71">
                  <c:v>928.63580673390038</c:v>
                </c:pt>
                <c:pt idx="72">
                  <c:v>953.61802551964229</c:v>
                </c:pt>
                <c:pt idx="73">
                  <c:v>1164.3189858993737</c:v>
                </c:pt>
                <c:pt idx="74">
                  <c:v>1035.2925829717617</c:v>
                </c:pt>
                <c:pt idx="75">
                  <c:v>799.05163299303274</c:v>
                </c:pt>
                <c:pt idx="76">
                  <c:v>943.73979383692654</c:v>
                </c:pt>
                <c:pt idx="77">
                  <c:v>998.63143633889501</c:v>
                </c:pt>
                <c:pt idx="78">
                  <c:v>1094.2440914208892</c:v>
                </c:pt>
                <c:pt idx="79">
                  <c:v>1190.9651744004495</c:v>
                </c:pt>
                <c:pt idx="80">
                  <c:v>1061.0774420705218</c:v>
                </c:pt>
                <c:pt idx="81">
                  <c:v>1055.9092745725518</c:v>
                </c:pt>
                <c:pt idx="82">
                  <c:v>744.76785881886315</c:v>
                </c:pt>
                <c:pt idx="83">
                  <c:v>643.58573452648682</c:v>
                </c:pt>
                <c:pt idx="84">
                  <c:v>825.19444939606217</c:v>
                </c:pt>
                <c:pt idx="85">
                  <c:v>719.93895895306537</c:v>
                </c:pt>
                <c:pt idx="86">
                  <c:v>671.16518263322598</c:v>
                </c:pt>
                <c:pt idx="87">
                  <c:v>646.91110191516236</c:v>
                </c:pt>
                <c:pt idx="88">
                  <c:v>834.9943061894578</c:v>
                </c:pt>
                <c:pt idx="89">
                  <c:v>946.55161863178</c:v>
                </c:pt>
                <c:pt idx="90">
                  <c:v>792.23994136863394</c:v>
                </c:pt>
                <c:pt idx="91">
                  <c:v>623.9628541976025</c:v>
                </c:pt>
                <c:pt idx="92">
                  <c:v>599.00385579366798</c:v>
                </c:pt>
                <c:pt idx="93">
                  <c:v>567.00980471694686</c:v>
                </c:pt>
                <c:pt idx="94">
                  <c:v>657.17246091832294</c:v>
                </c:pt>
                <c:pt idx="95">
                  <c:v>635.66913331361297</c:v>
                </c:pt>
                <c:pt idx="96">
                  <c:v>662.05863883332995</c:v>
                </c:pt>
                <c:pt idx="97">
                  <c:v>820.13887298715508</c:v>
                </c:pt>
                <c:pt idx="98">
                  <c:v>819.20672073338062</c:v>
                </c:pt>
                <c:pt idx="99">
                  <c:v>756.53937867156174</c:v>
                </c:pt>
                <c:pt idx="100">
                  <c:v>723.8846801819966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7A-4F0D-9261-A09F45C6B953}"/>
            </c:ext>
          </c:extLst>
        </c:ser>
        <c:ser>
          <c:idx val="1"/>
          <c:order val="1"/>
          <c:tx>
            <c:strRef>
              <c:f>WorldGSCarbon131!$K$3</c:f>
              <c:strCache>
                <c:ptCount val="1"/>
                <c:pt idx="0">
                  <c:v>Green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WorldGSCarbon131!$A$4:$A$104</c:f>
              <c:numCache>
                <c:formatCode>General</c:formatCod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WorldGSCarbon131!$K$4:$K$104</c:f>
              <c:numCache>
                <c:formatCode>#\ ##0.0</c:formatCode>
                <c:ptCount val="101"/>
                <c:pt idx="0">
                  <c:v>312.28775814698986</c:v>
                </c:pt>
                <c:pt idx="1">
                  <c:v>396.37149309727164</c:v>
                </c:pt>
                <c:pt idx="2">
                  <c:v>342.87333864891986</c:v>
                </c:pt>
                <c:pt idx="3">
                  <c:v>389.1072175482272</c:v>
                </c:pt>
                <c:pt idx="4">
                  <c:v>304.88656991127249</c:v>
                </c:pt>
                <c:pt idx="5">
                  <c:v>450.52632638525222</c:v>
                </c:pt>
                <c:pt idx="6">
                  <c:v>534.05932969495836</c:v>
                </c:pt>
                <c:pt idx="7">
                  <c:v>408.35720380756999</c:v>
                </c:pt>
                <c:pt idx="8">
                  <c:v>176.96134059039343</c:v>
                </c:pt>
                <c:pt idx="9">
                  <c:v>428.27319662705099</c:v>
                </c:pt>
                <c:pt idx="10">
                  <c:v>294.52844945826786</c:v>
                </c:pt>
                <c:pt idx="11">
                  <c:v>299.31467117716414</c:v>
                </c:pt>
                <c:pt idx="12">
                  <c:v>331.51602235602331</c:v>
                </c:pt>
                <c:pt idx="13">
                  <c:v>370.34027386105362</c:v>
                </c:pt>
                <c:pt idx="14">
                  <c:v>133.05820072287958</c:v>
                </c:pt>
                <c:pt idx="15">
                  <c:v>128.99878887537884</c:v>
                </c:pt>
                <c:pt idx="16">
                  <c:v>262.45329904946436</c:v>
                </c:pt>
                <c:pt idx="17">
                  <c:v>180.74200642647051</c:v>
                </c:pt>
                <c:pt idx="18">
                  <c:v>91.917662773208278</c:v>
                </c:pt>
                <c:pt idx="19">
                  <c:v>308.38679213736907</c:v>
                </c:pt>
                <c:pt idx="20">
                  <c:v>389.55643278219884</c:v>
                </c:pt>
                <c:pt idx="21">
                  <c:v>214.18397065526216</c:v>
                </c:pt>
                <c:pt idx="22">
                  <c:v>215.5716867714832</c:v>
                </c:pt>
                <c:pt idx="23">
                  <c:v>314.83750119855142</c:v>
                </c:pt>
                <c:pt idx="24">
                  <c:v>181.87302368969807</c:v>
                </c:pt>
                <c:pt idx="25">
                  <c:v>325.78280787202164</c:v>
                </c:pt>
                <c:pt idx="26">
                  <c:v>254.43857488113312</c:v>
                </c:pt>
                <c:pt idx="27">
                  <c:v>285.80544146581838</c:v>
                </c:pt>
                <c:pt idx="28">
                  <c:v>272.62218732476924</c:v>
                </c:pt>
                <c:pt idx="29">
                  <c:v>228.96282073154407</c:v>
                </c:pt>
                <c:pt idx="30">
                  <c:v>82.849217658072376</c:v>
                </c:pt>
                <c:pt idx="31">
                  <c:v>-99.941225248454074</c:v>
                </c:pt>
                <c:pt idx="32">
                  <c:v>-196.3514081495463</c:v>
                </c:pt>
                <c:pt idx="33">
                  <c:v>-134.61250767332473</c:v>
                </c:pt>
                <c:pt idx="34">
                  <c:v>-57.016223412021994</c:v>
                </c:pt>
                <c:pt idx="35">
                  <c:v>45.806661952826559</c:v>
                </c:pt>
                <c:pt idx="36">
                  <c:v>72.897719743563115</c:v>
                </c:pt>
                <c:pt idx="37">
                  <c:v>187.70946363868279</c:v>
                </c:pt>
                <c:pt idx="38">
                  <c:v>118.02838595522937</c:v>
                </c:pt>
                <c:pt idx="39">
                  <c:v>110.94470217180464</c:v>
                </c:pt>
                <c:pt idx="40">
                  <c:v>24.040982684189807</c:v>
                </c:pt>
                <c:pt idx="41">
                  <c:v>74.072824619703937</c:v>
                </c:pt>
                <c:pt idx="42">
                  <c:v>-101.95625271371337</c:v>
                </c:pt>
                <c:pt idx="43">
                  <c:v>-163.26840003542293</c:v>
                </c:pt>
                <c:pt idx="44">
                  <c:v>-164.54732809886318</c:v>
                </c:pt>
                <c:pt idx="45">
                  <c:v>-579.34265766770829</c:v>
                </c:pt>
                <c:pt idx="46">
                  <c:v>252.81291905431897</c:v>
                </c:pt>
                <c:pt idx="47">
                  <c:v>326.74365101582475</c:v>
                </c:pt>
                <c:pt idx="48">
                  <c:v>351.38111378825101</c:v>
                </c:pt>
                <c:pt idx="49">
                  <c:v>300.77417248002922</c:v>
                </c:pt>
                <c:pt idx="50">
                  <c:v>476.18326992972578</c:v>
                </c:pt>
                <c:pt idx="51">
                  <c:v>524.93012267863162</c:v>
                </c:pt>
                <c:pt idx="52">
                  <c:v>397.33884049531486</c:v>
                </c:pt>
                <c:pt idx="53">
                  <c:v>363.64424920030405</c:v>
                </c:pt>
                <c:pt idx="54">
                  <c:v>360.91143285231345</c:v>
                </c:pt>
                <c:pt idx="55">
                  <c:v>512.48818679289127</c:v>
                </c:pt>
                <c:pt idx="56">
                  <c:v>546.3834703577528</c:v>
                </c:pt>
                <c:pt idx="57">
                  <c:v>547.47265202458539</c:v>
                </c:pt>
                <c:pt idx="58">
                  <c:v>432.91037534452488</c:v>
                </c:pt>
                <c:pt idx="59">
                  <c:v>514.55669233216338</c:v>
                </c:pt>
                <c:pt idx="60">
                  <c:v>486.65357043005213</c:v>
                </c:pt>
                <c:pt idx="61">
                  <c:v>516.48464376782601</c:v>
                </c:pt>
                <c:pt idx="62">
                  <c:v>568.13187119286567</c:v>
                </c:pt>
                <c:pt idx="63">
                  <c:v>501.61651124446774</c:v>
                </c:pt>
                <c:pt idx="64">
                  <c:v>617.40685744960649</c:v>
                </c:pt>
                <c:pt idx="65">
                  <c:v>667.64485211943088</c:v>
                </c:pt>
                <c:pt idx="66">
                  <c:v>713.24234030219282</c:v>
                </c:pt>
                <c:pt idx="67">
                  <c:v>659.6010514740143</c:v>
                </c:pt>
                <c:pt idx="68">
                  <c:v>661.08886631370422</c:v>
                </c:pt>
                <c:pt idx="69">
                  <c:v>765.52073701009556</c:v>
                </c:pt>
                <c:pt idx="70">
                  <c:v>719.53043989001299</c:v>
                </c:pt>
                <c:pt idx="71">
                  <c:v>699.44358834180696</c:v>
                </c:pt>
                <c:pt idx="72">
                  <c:v>755.09295115814496</c:v>
                </c:pt>
                <c:pt idx="73">
                  <c:v>970.29706948777391</c:v>
                </c:pt>
                <c:pt idx="74">
                  <c:v>772.95287788835401</c:v>
                </c:pt>
                <c:pt idx="75">
                  <c:v>468.13809954350609</c:v>
                </c:pt>
                <c:pt idx="76">
                  <c:v>601.01306673953172</c:v>
                </c:pt>
                <c:pt idx="77">
                  <c:v>644.57733310939693</c:v>
                </c:pt>
                <c:pt idx="78">
                  <c:v>731.21436093055502</c:v>
                </c:pt>
                <c:pt idx="79">
                  <c:v>625.76421609610145</c:v>
                </c:pt>
                <c:pt idx="80">
                  <c:v>393.83852129639553</c:v>
                </c:pt>
                <c:pt idx="81">
                  <c:v>436.62666582547513</c:v>
                </c:pt>
                <c:pt idx="82">
                  <c:v>166.07679570277188</c:v>
                </c:pt>
                <c:pt idx="83">
                  <c:v>103.14305268699179</c:v>
                </c:pt>
                <c:pt idx="84">
                  <c:v>287.96510023463503</c:v>
                </c:pt>
                <c:pt idx="85">
                  <c:v>221.2583144567046</c:v>
                </c:pt>
                <c:pt idx="86">
                  <c:v>361.51613366759733</c:v>
                </c:pt>
                <c:pt idx="87">
                  <c:v>323.38874801490749</c:v>
                </c:pt>
                <c:pt idx="88">
                  <c:v>549.06938107487895</c:v>
                </c:pt>
                <c:pt idx="89">
                  <c:v>645.85507941733022</c:v>
                </c:pt>
                <c:pt idx="90">
                  <c:v>469.92856225510133</c:v>
                </c:pt>
                <c:pt idx="91">
                  <c:v>332.1860266923793</c:v>
                </c:pt>
                <c:pt idx="92">
                  <c:v>320.4088822246926</c:v>
                </c:pt>
                <c:pt idx="93">
                  <c:v>316.07759464837926</c:v>
                </c:pt>
                <c:pt idx="94">
                  <c:v>409.71157602445999</c:v>
                </c:pt>
                <c:pt idx="95">
                  <c:v>380.95302686056613</c:v>
                </c:pt>
                <c:pt idx="96">
                  <c:v>373.25788130342426</c:v>
                </c:pt>
                <c:pt idx="97">
                  <c:v>542.90365910860783</c:v>
                </c:pt>
                <c:pt idx="98">
                  <c:v>595.86863170593142</c:v>
                </c:pt>
                <c:pt idx="99">
                  <c:v>508.42919676691417</c:v>
                </c:pt>
                <c:pt idx="100">
                  <c:v>384.00509031593504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A-4F0D-9261-A09F45C6B953}"/>
            </c:ext>
          </c:extLst>
        </c:ser>
        <c:ser>
          <c:idx val="2"/>
          <c:order val="2"/>
          <c:tx>
            <c:strRef>
              <c:f>WorldGSCarbon131!$M$3</c:f>
              <c:strCache>
                <c:ptCount val="1"/>
                <c:pt idx="0">
                  <c:v>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WorldGSCarbon131!$A$4:$A$104</c:f>
              <c:numCache>
                <c:formatCode>General</c:formatCod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WorldGSCarbon131!$M$4:$M$104</c:f>
              <c:numCache>
                <c:formatCode>#\ ##0.0</c:formatCode>
                <c:ptCount val="101"/>
                <c:pt idx="0">
                  <c:v>329.10846646304122</c:v>
                </c:pt>
                <c:pt idx="1">
                  <c:v>415.00545139230513</c:v>
                </c:pt>
                <c:pt idx="2">
                  <c:v>361.94701971047721</c:v>
                </c:pt>
                <c:pt idx="3">
                  <c:v>406.66607731153096</c:v>
                </c:pt>
                <c:pt idx="4">
                  <c:v>323.80699576335059</c:v>
                </c:pt>
                <c:pt idx="5">
                  <c:v>468.96015876975861</c:v>
                </c:pt>
                <c:pt idx="6">
                  <c:v>551.92265361459454</c:v>
                </c:pt>
                <c:pt idx="7">
                  <c:v>423.04151430031681</c:v>
                </c:pt>
                <c:pt idx="8">
                  <c:v>196.42116422740773</c:v>
                </c:pt>
                <c:pt idx="9">
                  <c:v>448.78891919359512</c:v>
                </c:pt>
                <c:pt idx="10">
                  <c:v>314.52136681588274</c:v>
                </c:pt>
                <c:pt idx="11">
                  <c:v>321.60723759459171</c:v>
                </c:pt>
                <c:pt idx="12">
                  <c:v>350.89880490630708</c:v>
                </c:pt>
                <c:pt idx="13">
                  <c:v>388.84444497050907</c:v>
                </c:pt>
                <c:pt idx="14">
                  <c:v>155.03644914681357</c:v>
                </c:pt>
                <c:pt idx="15">
                  <c:v>147.53193644152094</c:v>
                </c:pt>
                <c:pt idx="16">
                  <c:v>272.23810752707004</c:v>
                </c:pt>
                <c:pt idx="17">
                  <c:v>181.91620979105443</c:v>
                </c:pt>
                <c:pt idx="18">
                  <c:v>86.413064807982607</c:v>
                </c:pt>
                <c:pt idx="19">
                  <c:v>310.24467672988391</c:v>
                </c:pt>
                <c:pt idx="20">
                  <c:v>379.38123530241234</c:v>
                </c:pt>
                <c:pt idx="21">
                  <c:v>227.72455695886737</c:v>
                </c:pt>
                <c:pt idx="22">
                  <c:v>232.14749148325336</c:v>
                </c:pt>
                <c:pt idx="23">
                  <c:v>328.77512308919802</c:v>
                </c:pt>
                <c:pt idx="24">
                  <c:v>194.71664133091465</c:v>
                </c:pt>
                <c:pt idx="25">
                  <c:v>355.39359573876658</c:v>
                </c:pt>
                <c:pt idx="26">
                  <c:v>286.52933313338377</c:v>
                </c:pt>
                <c:pt idx="27">
                  <c:v>319.67875923304882</c:v>
                </c:pt>
                <c:pt idx="28">
                  <c:v>307.99281578380231</c:v>
                </c:pt>
                <c:pt idx="29">
                  <c:v>274.11724715127048</c:v>
                </c:pt>
                <c:pt idx="30">
                  <c:v>135.58102510672288</c:v>
                </c:pt>
                <c:pt idx="31">
                  <c:v>-39.642598783995886</c:v>
                </c:pt>
                <c:pt idx="32">
                  <c:v>-124.80023921352497</c:v>
                </c:pt>
                <c:pt idx="33">
                  <c:v>-77.068204926627686</c:v>
                </c:pt>
                <c:pt idx="34">
                  <c:v>-3.121434396985189</c:v>
                </c:pt>
                <c:pt idx="35">
                  <c:v>102.17895343142781</c:v>
                </c:pt>
                <c:pt idx="36">
                  <c:v>126.64790342253923</c:v>
                </c:pt>
                <c:pt idx="37">
                  <c:v>240.33754374414991</c:v>
                </c:pt>
                <c:pt idx="38">
                  <c:v>179.03132918042337</c:v>
                </c:pt>
                <c:pt idx="39">
                  <c:v>167.99430353204767</c:v>
                </c:pt>
                <c:pt idx="40">
                  <c:v>76.158070300166187</c:v>
                </c:pt>
                <c:pt idx="41">
                  <c:v>114.29623245800202</c:v>
                </c:pt>
                <c:pt idx="42">
                  <c:v>-69.31190030028732</c:v>
                </c:pt>
                <c:pt idx="43">
                  <c:v>-132.95344503843205</c:v>
                </c:pt>
                <c:pt idx="44">
                  <c:v>-135.64409693084599</c:v>
                </c:pt>
                <c:pt idx="45">
                  <c:v>-532.17037294770898</c:v>
                </c:pt>
                <c:pt idx="46">
                  <c:v>289.62763125623457</c:v>
                </c:pt>
                <c:pt idx="47">
                  <c:v>372.61977134566934</c:v>
                </c:pt>
                <c:pt idx="48">
                  <c:v>392.41045843042588</c:v>
                </c:pt>
                <c:pt idx="49">
                  <c:v>369.21313559734045</c:v>
                </c:pt>
                <c:pt idx="50">
                  <c:v>540.96302386746709</c:v>
                </c:pt>
                <c:pt idx="51">
                  <c:v>596.07708864465019</c:v>
                </c:pt>
                <c:pt idx="52">
                  <c:v>472.79197711046766</c:v>
                </c:pt>
                <c:pt idx="53">
                  <c:v>455.41991537403521</c:v>
                </c:pt>
                <c:pt idx="54">
                  <c:v>458.87748657109375</c:v>
                </c:pt>
                <c:pt idx="55">
                  <c:v>619.84869461348285</c:v>
                </c:pt>
                <c:pt idx="56">
                  <c:v>654.8076879662633</c:v>
                </c:pt>
                <c:pt idx="57">
                  <c:v>679.85568119130244</c:v>
                </c:pt>
                <c:pt idx="58">
                  <c:v>575.73035599987986</c:v>
                </c:pt>
                <c:pt idx="59">
                  <c:v>670.53865403564873</c:v>
                </c:pt>
                <c:pt idx="60">
                  <c:v>650.4932465177194</c:v>
                </c:pt>
                <c:pt idx="61">
                  <c:v>702.67822811630481</c:v>
                </c:pt>
                <c:pt idx="62">
                  <c:v>766.52877096520774</c:v>
                </c:pt>
                <c:pt idx="63">
                  <c:v>721.00033762994565</c:v>
                </c:pt>
                <c:pt idx="64">
                  <c:v>851.90166215674697</c:v>
                </c:pt>
                <c:pt idx="65">
                  <c:v>939.17295396106704</c:v>
                </c:pt>
                <c:pt idx="66">
                  <c:v>997.5004202396525</c:v>
                </c:pt>
                <c:pt idx="67">
                  <c:v>981.58476668105402</c:v>
                </c:pt>
                <c:pt idx="68">
                  <c:v>991.0227110513315</c:v>
                </c:pt>
                <c:pt idx="69">
                  <c:v>1124.7801431734933</c:v>
                </c:pt>
                <c:pt idx="70">
                  <c:v>1091.3712264367839</c:v>
                </c:pt>
                <c:pt idx="71">
                  <c:v>1085.6441111741076</c:v>
                </c:pt>
                <c:pt idx="72">
                  <c:v>1149.6170690010752</c:v>
                </c:pt>
                <c:pt idx="73">
                  <c:v>1390.7175555798458</c:v>
                </c:pt>
                <c:pt idx="74">
                  <c:v>1220.621710481548</c:v>
                </c:pt>
                <c:pt idx="75">
                  <c:v>930.17096772024843</c:v>
                </c:pt>
                <c:pt idx="76">
                  <c:v>1061.1606326270085</c:v>
                </c:pt>
                <c:pt idx="77">
                  <c:v>1097.397552348008</c:v>
                </c:pt>
                <c:pt idx="78">
                  <c:v>1175.0113844946086</c:v>
                </c:pt>
                <c:pt idx="79">
                  <c:v>1072.6262109492604</c:v>
                </c:pt>
                <c:pt idx="80">
                  <c:v>844.46015226492375</c:v>
                </c:pt>
                <c:pt idx="81">
                  <c:v>894.70717256648209</c:v>
                </c:pt>
                <c:pt idx="82">
                  <c:v>632.93115014907994</c:v>
                </c:pt>
                <c:pt idx="83">
                  <c:v>567.704662483731</c:v>
                </c:pt>
                <c:pt idx="84">
                  <c:v>755.98273416905238</c:v>
                </c:pt>
                <c:pt idx="85">
                  <c:v>706.99296580915541</c:v>
                </c:pt>
                <c:pt idx="86">
                  <c:v>869.96355694442582</c:v>
                </c:pt>
                <c:pt idx="87">
                  <c:v>839.06925174695255</c:v>
                </c:pt>
                <c:pt idx="88">
                  <c:v>1089.9178730765839</c:v>
                </c:pt>
                <c:pt idx="89">
                  <c:v>1205.3853580404348</c:v>
                </c:pt>
                <c:pt idx="90">
                  <c:v>1049.8705864433341</c:v>
                </c:pt>
                <c:pt idx="91">
                  <c:v>914.34894068739447</c:v>
                </c:pt>
                <c:pt idx="92">
                  <c:v>921.89246559813398</c:v>
                </c:pt>
                <c:pt idx="93">
                  <c:v>913.29887232007582</c:v>
                </c:pt>
                <c:pt idx="94">
                  <c:v>1016.4486027177811</c:v>
                </c:pt>
                <c:pt idx="95">
                  <c:v>951.40684194435426</c:v>
                </c:pt>
                <c:pt idx="96">
                  <c:v>942.79926282177962</c:v>
                </c:pt>
                <c:pt idx="97">
                  <c:v>1110.8162919233534</c:v>
                </c:pt>
                <c:pt idx="98">
                  <c:v>1174.1080981823602</c:v>
                </c:pt>
                <c:pt idx="99">
                  <c:v>1108.5062176472225</c:v>
                </c:pt>
                <c:pt idx="100">
                  <c:v>1005.7046761623869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7A-4F0D-9261-A09F45C6B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136984"/>
        <c:axId val="356137376"/>
      </c:lineChart>
      <c:catAx>
        <c:axId val="35613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6137376"/>
        <c:crosses val="autoZero"/>
        <c:auto val="1"/>
        <c:lblAlgn val="ctr"/>
        <c:lblOffset val="100"/>
        <c:noMultiLvlLbl val="0"/>
      </c:catAx>
      <c:valAx>
        <c:axId val="35613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613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Global per capita 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WorldGSCarbon1455!$J$3</c:f>
              <c:strCache>
                <c:ptCount val="1"/>
                <c:pt idx="0">
                  <c:v>Net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WorldGSCarbon1455!$A$4:$A$104</c:f>
              <c:numCache>
                <c:formatCode>General</c:formatCod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WorldGSCarbon1455!$J$4:$J$104</c:f>
              <c:numCache>
                <c:formatCode>#\ ##0.0</c:formatCode>
                <c:ptCount val="101"/>
                <c:pt idx="0">
                  <c:v>398.73177473979661</c:v>
                </c:pt>
                <c:pt idx="1">
                  <c:v>476.41970181264253</c:v>
                </c:pt>
                <c:pt idx="2">
                  <c:v>417.3634410789964</c:v>
                </c:pt>
                <c:pt idx="3">
                  <c:v>463.10618178213684</c:v>
                </c:pt>
                <c:pt idx="4">
                  <c:v>375.89217395496064</c:v>
                </c:pt>
                <c:pt idx="5">
                  <c:v>525.71067252166392</c:v>
                </c:pt>
                <c:pt idx="6">
                  <c:v>615.92021857630129</c:v>
                </c:pt>
                <c:pt idx="7">
                  <c:v>498.16896732663776</c:v>
                </c:pt>
                <c:pt idx="8">
                  <c:v>257.83771872065847</c:v>
                </c:pt>
                <c:pt idx="9">
                  <c:v>509.23809001985484</c:v>
                </c:pt>
                <c:pt idx="10">
                  <c:v>379.51778339985719</c:v>
                </c:pt>
                <c:pt idx="11">
                  <c:v>388.680755731094</c:v>
                </c:pt>
                <c:pt idx="12">
                  <c:v>424.66843981284433</c:v>
                </c:pt>
                <c:pt idx="13">
                  <c:v>472.21091281598666</c:v>
                </c:pt>
                <c:pt idx="14">
                  <c:v>243.01878274827658</c:v>
                </c:pt>
                <c:pt idx="15">
                  <c:v>243.1016023287041</c:v>
                </c:pt>
                <c:pt idx="16">
                  <c:v>396.6329755257849</c:v>
                </c:pt>
                <c:pt idx="17">
                  <c:v>324.5246106238348</c:v>
                </c:pt>
                <c:pt idx="18">
                  <c:v>218.25720303629092</c:v>
                </c:pt>
                <c:pt idx="19">
                  <c:v>407.67349860898753</c:v>
                </c:pt>
                <c:pt idx="20">
                  <c:v>550.64281399215702</c:v>
                </c:pt>
                <c:pt idx="21">
                  <c:v>306.34973595846384</c:v>
                </c:pt>
                <c:pt idx="22">
                  <c:v>337.01032610488602</c:v>
                </c:pt>
                <c:pt idx="23">
                  <c:v>435.16100865160769</c:v>
                </c:pt>
                <c:pt idx="24">
                  <c:v>312.46401865897371</c:v>
                </c:pt>
                <c:pt idx="25">
                  <c:v>442.87917658202537</c:v>
                </c:pt>
                <c:pt idx="26">
                  <c:v>374.69661327525864</c:v>
                </c:pt>
                <c:pt idx="27">
                  <c:v>388.00058625769827</c:v>
                </c:pt>
                <c:pt idx="28">
                  <c:v>367.57736357200776</c:v>
                </c:pt>
                <c:pt idx="29">
                  <c:v>335.30256399457147</c:v>
                </c:pt>
                <c:pt idx="30">
                  <c:v>169.30625941260604</c:v>
                </c:pt>
                <c:pt idx="31">
                  <c:v>-38.599673261634372</c:v>
                </c:pt>
                <c:pt idx="32">
                  <c:v>-138.38247793882746</c:v>
                </c:pt>
                <c:pt idx="33">
                  <c:v>-74.128318628203175</c:v>
                </c:pt>
                <c:pt idx="34">
                  <c:v>21.50154041274121</c:v>
                </c:pt>
                <c:pt idx="35">
                  <c:v>123.93456599679857</c:v>
                </c:pt>
                <c:pt idx="36">
                  <c:v>168.94963477214654</c:v>
                </c:pt>
                <c:pt idx="37">
                  <c:v>299.91399470785615</c:v>
                </c:pt>
                <c:pt idx="38">
                  <c:v>216.43385986937588</c:v>
                </c:pt>
                <c:pt idx="39">
                  <c:v>229.54227922397297</c:v>
                </c:pt>
                <c:pt idx="40">
                  <c:v>138.9186612693679</c:v>
                </c:pt>
                <c:pt idx="41">
                  <c:v>193.95539492225944</c:v>
                </c:pt>
                <c:pt idx="42">
                  <c:v>7.3617474516585757</c:v>
                </c:pt>
                <c:pt idx="43">
                  <c:v>-50.132545963683896</c:v>
                </c:pt>
                <c:pt idx="44">
                  <c:v>-67.174317249204634</c:v>
                </c:pt>
                <c:pt idx="45">
                  <c:v>-495.41836909777669</c:v>
                </c:pt>
                <c:pt idx="46">
                  <c:v>356.14512342335718</c:v>
                </c:pt>
                <c:pt idx="47">
                  <c:v>443.73162794113108</c:v>
                </c:pt>
                <c:pt idx="48">
                  <c:v>477.82819535671354</c:v>
                </c:pt>
                <c:pt idx="49">
                  <c:v>423.48712764175804</c:v>
                </c:pt>
                <c:pt idx="50">
                  <c:v>603.74020451713068</c:v>
                </c:pt>
                <c:pt idx="51">
                  <c:v>687.02506830361585</c:v>
                </c:pt>
                <c:pt idx="52">
                  <c:v>549.68440228693476</c:v>
                </c:pt>
                <c:pt idx="53">
                  <c:v>528.34823016542168</c:v>
                </c:pt>
                <c:pt idx="54">
                  <c:v>523.20713054392252</c:v>
                </c:pt>
                <c:pt idx="55">
                  <c:v>668.95284528251034</c:v>
                </c:pt>
                <c:pt idx="56">
                  <c:v>699.26635204790011</c:v>
                </c:pt>
                <c:pt idx="57">
                  <c:v>682.83427519120028</c:v>
                </c:pt>
                <c:pt idx="58">
                  <c:v>571.80867457061652</c:v>
                </c:pt>
                <c:pt idx="59">
                  <c:v>660.47408729646247</c:v>
                </c:pt>
                <c:pt idx="60">
                  <c:v>686.22842043345736</c:v>
                </c:pt>
                <c:pt idx="61">
                  <c:v>709.89216584924714</c:v>
                </c:pt>
                <c:pt idx="62">
                  <c:v>763.51852636870524</c:v>
                </c:pt>
                <c:pt idx="63">
                  <c:v>693.65947311336697</c:v>
                </c:pt>
                <c:pt idx="64">
                  <c:v>797.10152649490283</c:v>
                </c:pt>
                <c:pt idx="65">
                  <c:v>854.5004847028265</c:v>
                </c:pt>
                <c:pt idx="66">
                  <c:v>894.25355202847004</c:v>
                </c:pt>
                <c:pt idx="67">
                  <c:v>835.64575110813269</c:v>
                </c:pt>
                <c:pt idx="68">
                  <c:v>830.65683216803325</c:v>
                </c:pt>
                <c:pt idx="69">
                  <c:v>944.190516389957</c:v>
                </c:pt>
                <c:pt idx="70">
                  <c:v>879.09219085748623</c:v>
                </c:pt>
                <c:pt idx="71">
                  <c:v>928.63580673390038</c:v>
                </c:pt>
                <c:pt idx="72">
                  <c:v>953.61802551964229</c:v>
                </c:pt>
                <c:pt idx="73">
                  <c:v>1164.3189858993737</c:v>
                </c:pt>
                <c:pt idx="74">
                  <c:v>1035.2925829717617</c:v>
                </c:pt>
                <c:pt idx="75">
                  <c:v>799.05163299303274</c:v>
                </c:pt>
                <c:pt idx="76">
                  <c:v>943.73979383692654</c:v>
                </c:pt>
                <c:pt idx="77">
                  <c:v>998.63143633889501</c:v>
                </c:pt>
                <c:pt idx="78">
                  <c:v>1094.2440914208892</c:v>
                </c:pt>
                <c:pt idx="79">
                  <c:v>1190.9651744004495</c:v>
                </c:pt>
                <c:pt idx="80">
                  <c:v>1061.0774420705218</c:v>
                </c:pt>
                <c:pt idx="81">
                  <c:v>1055.9092745725518</c:v>
                </c:pt>
                <c:pt idx="82">
                  <c:v>744.76785881886315</c:v>
                </c:pt>
                <c:pt idx="83">
                  <c:v>643.58573452648682</c:v>
                </c:pt>
                <c:pt idx="84">
                  <c:v>825.19444939606217</c:v>
                </c:pt>
                <c:pt idx="85">
                  <c:v>719.93895895306537</c:v>
                </c:pt>
                <c:pt idx="86">
                  <c:v>671.16518263322598</c:v>
                </c:pt>
                <c:pt idx="87">
                  <c:v>646.91110191516236</c:v>
                </c:pt>
                <c:pt idx="88">
                  <c:v>834.9943061894578</c:v>
                </c:pt>
                <c:pt idx="89">
                  <c:v>946.55161863178</c:v>
                </c:pt>
                <c:pt idx="90">
                  <c:v>792.23994136863394</c:v>
                </c:pt>
                <c:pt idx="91">
                  <c:v>623.9628541976025</c:v>
                </c:pt>
                <c:pt idx="92">
                  <c:v>599.00385579366798</c:v>
                </c:pt>
                <c:pt idx="93">
                  <c:v>567.00980471694686</c:v>
                </c:pt>
                <c:pt idx="94">
                  <c:v>657.17246091832294</c:v>
                </c:pt>
                <c:pt idx="95">
                  <c:v>635.66913331361297</c:v>
                </c:pt>
                <c:pt idx="96">
                  <c:v>662.05863883332995</c:v>
                </c:pt>
                <c:pt idx="97">
                  <c:v>820.13887298715508</c:v>
                </c:pt>
                <c:pt idx="98">
                  <c:v>819.20672073338062</c:v>
                </c:pt>
                <c:pt idx="99">
                  <c:v>756.53937867156174</c:v>
                </c:pt>
                <c:pt idx="100">
                  <c:v>723.8846801819966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88-41A7-8D3B-366B281135AE}"/>
            </c:ext>
          </c:extLst>
        </c:ser>
        <c:ser>
          <c:idx val="1"/>
          <c:order val="1"/>
          <c:tx>
            <c:strRef>
              <c:f>WorldGSCarbon1455!$K$3</c:f>
              <c:strCache>
                <c:ptCount val="1"/>
                <c:pt idx="0">
                  <c:v>Green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WorldGSCarbon1455!$A$4:$A$104</c:f>
              <c:numCache>
                <c:formatCode>General</c:formatCod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WorldGSCarbon1455!$K$4:$K$104</c:f>
              <c:numCache>
                <c:formatCode>#\ ##0.0</c:formatCode>
                <c:ptCount val="101"/>
                <c:pt idx="0">
                  <c:v>312.28775814698986</c:v>
                </c:pt>
                <c:pt idx="1">
                  <c:v>396.37149309727164</c:v>
                </c:pt>
                <c:pt idx="2">
                  <c:v>342.87333864891986</c:v>
                </c:pt>
                <c:pt idx="3">
                  <c:v>389.1072175482272</c:v>
                </c:pt>
                <c:pt idx="4">
                  <c:v>304.88656991127249</c:v>
                </c:pt>
                <c:pt idx="5">
                  <c:v>450.52632638525222</c:v>
                </c:pt>
                <c:pt idx="6">
                  <c:v>534.05932969495836</c:v>
                </c:pt>
                <c:pt idx="7">
                  <c:v>408.35720380756999</c:v>
                </c:pt>
                <c:pt idx="8">
                  <c:v>176.96134059039343</c:v>
                </c:pt>
                <c:pt idx="9">
                  <c:v>428.27319662705099</c:v>
                </c:pt>
                <c:pt idx="10">
                  <c:v>294.52844945826786</c:v>
                </c:pt>
                <c:pt idx="11">
                  <c:v>299.31467117716414</c:v>
                </c:pt>
                <c:pt idx="12">
                  <c:v>331.51602235602331</c:v>
                </c:pt>
                <c:pt idx="13">
                  <c:v>370.34027386105362</c:v>
                </c:pt>
                <c:pt idx="14">
                  <c:v>133.05820072287958</c:v>
                </c:pt>
                <c:pt idx="15">
                  <c:v>128.99878887537884</c:v>
                </c:pt>
                <c:pt idx="16">
                  <c:v>262.45329904946436</c:v>
                </c:pt>
                <c:pt idx="17">
                  <c:v>180.74200642647051</c:v>
                </c:pt>
                <c:pt idx="18">
                  <c:v>91.917662773208278</c:v>
                </c:pt>
                <c:pt idx="19">
                  <c:v>308.38679213736907</c:v>
                </c:pt>
                <c:pt idx="20">
                  <c:v>389.55643278219884</c:v>
                </c:pt>
                <c:pt idx="21">
                  <c:v>214.18397065526216</c:v>
                </c:pt>
                <c:pt idx="22">
                  <c:v>215.5716867714832</c:v>
                </c:pt>
                <c:pt idx="23">
                  <c:v>314.83750119855142</c:v>
                </c:pt>
                <c:pt idx="24">
                  <c:v>181.87302368969807</c:v>
                </c:pt>
                <c:pt idx="25">
                  <c:v>325.78280787202164</c:v>
                </c:pt>
                <c:pt idx="26">
                  <c:v>254.43857488113312</c:v>
                </c:pt>
                <c:pt idx="27">
                  <c:v>285.80544146581838</c:v>
                </c:pt>
                <c:pt idx="28">
                  <c:v>272.62218732476924</c:v>
                </c:pt>
                <c:pt idx="29">
                  <c:v>228.96282073154407</c:v>
                </c:pt>
                <c:pt idx="30">
                  <c:v>82.849217658072376</c:v>
                </c:pt>
                <c:pt idx="31">
                  <c:v>-99.941225248454074</c:v>
                </c:pt>
                <c:pt idx="32">
                  <c:v>-196.3514081495463</c:v>
                </c:pt>
                <c:pt idx="33">
                  <c:v>-134.61250767332473</c:v>
                </c:pt>
                <c:pt idx="34">
                  <c:v>-57.016223412021994</c:v>
                </c:pt>
                <c:pt idx="35">
                  <c:v>45.806661952826559</c:v>
                </c:pt>
                <c:pt idx="36">
                  <c:v>72.897719743563115</c:v>
                </c:pt>
                <c:pt idx="37">
                  <c:v>187.70946363868279</c:v>
                </c:pt>
                <c:pt idx="38">
                  <c:v>118.02838595522937</c:v>
                </c:pt>
                <c:pt idx="39">
                  <c:v>110.94470217180464</c:v>
                </c:pt>
                <c:pt idx="40">
                  <c:v>24.040982684189807</c:v>
                </c:pt>
                <c:pt idx="41">
                  <c:v>74.072824619703937</c:v>
                </c:pt>
                <c:pt idx="42">
                  <c:v>-101.95625271371337</c:v>
                </c:pt>
                <c:pt idx="43">
                  <c:v>-163.26840003542293</c:v>
                </c:pt>
                <c:pt idx="44">
                  <c:v>-164.54732809886318</c:v>
                </c:pt>
                <c:pt idx="45">
                  <c:v>-579.34265766770829</c:v>
                </c:pt>
                <c:pt idx="46">
                  <c:v>252.81291905431897</c:v>
                </c:pt>
                <c:pt idx="47">
                  <c:v>326.74365101582475</c:v>
                </c:pt>
                <c:pt idx="48">
                  <c:v>351.38111378825101</c:v>
                </c:pt>
                <c:pt idx="49">
                  <c:v>300.77417248002922</c:v>
                </c:pt>
                <c:pt idx="50">
                  <c:v>476.18326992972578</c:v>
                </c:pt>
                <c:pt idx="51">
                  <c:v>524.93012267863162</c:v>
                </c:pt>
                <c:pt idx="52">
                  <c:v>397.33884049531486</c:v>
                </c:pt>
                <c:pt idx="53">
                  <c:v>363.64424920030405</c:v>
                </c:pt>
                <c:pt idx="54">
                  <c:v>360.91143285231345</c:v>
                </c:pt>
                <c:pt idx="55">
                  <c:v>512.48818679289127</c:v>
                </c:pt>
                <c:pt idx="56">
                  <c:v>546.3834703577528</c:v>
                </c:pt>
                <c:pt idx="57">
                  <c:v>547.47265202458539</c:v>
                </c:pt>
                <c:pt idx="58">
                  <c:v>432.91037534452488</c:v>
                </c:pt>
                <c:pt idx="59">
                  <c:v>514.55669233216338</c:v>
                </c:pt>
                <c:pt idx="60">
                  <c:v>486.65357043005213</c:v>
                </c:pt>
                <c:pt idx="61">
                  <c:v>516.48464376782601</c:v>
                </c:pt>
                <c:pt idx="62">
                  <c:v>568.13187119286567</c:v>
                </c:pt>
                <c:pt idx="63">
                  <c:v>501.61651124446774</c:v>
                </c:pt>
                <c:pt idx="64">
                  <c:v>617.40685744960649</c:v>
                </c:pt>
                <c:pt idx="65">
                  <c:v>667.64485211943088</c:v>
                </c:pt>
                <c:pt idx="66">
                  <c:v>713.24234030219282</c:v>
                </c:pt>
                <c:pt idx="67">
                  <c:v>659.6010514740143</c:v>
                </c:pt>
                <c:pt idx="68">
                  <c:v>661.08886631370422</c:v>
                </c:pt>
                <c:pt idx="69">
                  <c:v>765.52073701009556</c:v>
                </c:pt>
                <c:pt idx="70">
                  <c:v>719.53043989001299</c:v>
                </c:pt>
                <c:pt idx="71">
                  <c:v>699.44358834180696</c:v>
                </c:pt>
                <c:pt idx="72">
                  <c:v>755.09295115814496</c:v>
                </c:pt>
                <c:pt idx="73">
                  <c:v>970.29706948777391</c:v>
                </c:pt>
                <c:pt idx="74">
                  <c:v>772.95287788835401</c:v>
                </c:pt>
                <c:pt idx="75">
                  <c:v>468.13809954350609</c:v>
                </c:pt>
                <c:pt idx="76">
                  <c:v>601.01306673953172</c:v>
                </c:pt>
                <c:pt idx="77">
                  <c:v>644.57733310939693</c:v>
                </c:pt>
                <c:pt idx="78">
                  <c:v>731.21436093055502</c:v>
                </c:pt>
                <c:pt idx="79">
                  <c:v>625.76421609610145</c:v>
                </c:pt>
                <c:pt idx="80">
                  <c:v>393.83852129639553</c:v>
                </c:pt>
                <c:pt idx="81">
                  <c:v>436.62666582547513</c:v>
                </c:pt>
                <c:pt idx="82">
                  <c:v>166.07679570277188</c:v>
                </c:pt>
                <c:pt idx="83">
                  <c:v>103.14305268699179</c:v>
                </c:pt>
                <c:pt idx="84">
                  <c:v>287.96510023463503</c:v>
                </c:pt>
                <c:pt idx="85">
                  <c:v>221.2583144567046</c:v>
                </c:pt>
                <c:pt idx="86">
                  <c:v>361.51613366759733</c:v>
                </c:pt>
                <c:pt idx="87">
                  <c:v>323.38874801490749</c:v>
                </c:pt>
                <c:pt idx="88">
                  <c:v>549.06938107487895</c:v>
                </c:pt>
                <c:pt idx="89">
                  <c:v>645.85507941733022</c:v>
                </c:pt>
                <c:pt idx="90">
                  <c:v>469.92856225510133</c:v>
                </c:pt>
                <c:pt idx="91">
                  <c:v>332.1860266923793</c:v>
                </c:pt>
                <c:pt idx="92">
                  <c:v>320.4088822246926</c:v>
                </c:pt>
                <c:pt idx="93">
                  <c:v>316.07759464837926</c:v>
                </c:pt>
                <c:pt idx="94">
                  <c:v>409.71157602445999</c:v>
                </c:pt>
                <c:pt idx="95">
                  <c:v>380.95302686056613</c:v>
                </c:pt>
                <c:pt idx="96">
                  <c:v>373.25788130342426</c:v>
                </c:pt>
                <c:pt idx="97">
                  <c:v>542.90365910860783</c:v>
                </c:pt>
                <c:pt idx="98">
                  <c:v>595.86863170593142</c:v>
                </c:pt>
                <c:pt idx="99">
                  <c:v>508.42919676691417</c:v>
                </c:pt>
                <c:pt idx="100">
                  <c:v>384.00509031593504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8-41A7-8D3B-366B281135AE}"/>
            </c:ext>
          </c:extLst>
        </c:ser>
        <c:ser>
          <c:idx val="2"/>
          <c:order val="2"/>
          <c:tx>
            <c:strRef>
              <c:f>WorldGSCarbon1455!$M$3</c:f>
              <c:strCache>
                <c:ptCount val="1"/>
                <c:pt idx="0">
                  <c:v>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WorldGSCarbon1455!$A$4:$A$104</c:f>
              <c:numCache>
                <c:formatCode>General</c:formatCod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WorldGSCarbon1455!$M$4:$M$104</c:f>
              <c:numCache>
                <c:formatCode>#\ ##0.0</c:formatCode>
                <c:ptCount val="101"/>
                <c:pt idx="0">
                  <c:v>127.51177968411635</c:v>
                </c:pt>
                <c:pt idx="1">
                  <c:v>206.06311175967693</c:v>
                </c:pt>
                <c:pt idx="2">
                  <c:v>145.88453440621646</c:v>
                </c:pt>
                <c:pt idx="3">
                  <c:v>167.03743017344829</c:v>
                </c:pt>
                <c:pt idx="4">
                  <c:v>83.013534910276462</c:v>
                </c:pt>
                <c:pt idx="5">
                  <c:v>208.41637503943477</c:v>
                </c:pt>
                <c:pt idx="6">
                  <c:v>282.23382563381608</c:v>
                </c:pt>
                <c:pt idx="7">
                  <c:v>114.29536741990482</c:v>
                </c:pt>
                <c:pt idx="8">
                  <c:v>-93.200202667667781</c:v>
                </c:pt>
                <c:pt idx="9">
                  <c:v>142.33024980746114</c:v>
                </c:pt>
                <c:pt idx="10">
                  <c:v>-9.0257831749050528</c:v>
                </c:pt>
                <c:pt idx="11">
                  <c:v>-7.6015836670407664</c:v>
                </c:pt>
                <c:pt idx="12">
                  <c:v>4.6342831278272492</c:v>
                </c:pt>
                <c:pt idx="13">
                  <c:v>13.096121315966345</c:v>
                </c:pt>
                <c:pt idx="14">
                  <c:v>-190.06778204824005</c:v>
                </c:pt>
                <c:pt idx="15">
                  <c:v>-202.89102127743129</c:v>
                </c:pt>
                <c:pt idx="16">
                  <c:v>-113.41132102806689</c:v>
                </c:pt>
                <c:pt idx="17">
                  <c:v>-236.52363371349949</c:v>
                </c:pt>
                <c:pt idx="18">
                  <c:v>-341.27283213288882</c:v>
                </c:pt>
                <c:pt idx="19">
                  <c:v>-72.337730373938044</c:v>
                </c:pt>
                <c:pt idx="20">
                  <c:v>-66.973139100127227</c:v>
                </c:pt>
                <c:pt idx="21">
                  <c:v>-156.00842442811674</c:v>
                </c:pt>
                <c:pt idx="22">
                  <c:v>-174.83965939189193</c:v>
                </c:pt>
                <c:pt idx="23">
                  <c:v>-139.94797279805468</c:v>
                </c:pt>
                <c:pt idx="24">
                  <c:v>-271.53240953258705</c:v>
                </c:pt>
                <c:pt idx="25">
                  <c:v>-118.38312229632263</c:v>
                </c:pt>
                <c:pt idx="26">
                  <c:v>-173.37353274153168</c:v>
                </c:pt>
                <c:pt idx="27">
                  <c:v>-182.72616814568212</c:v>
                </c:pt>
                <c:pt idx="28">
                  <c:v>-193.7434076812784</c:v>
                </c:pt>
                <c:pt idx="29">
                  <c:v>-267.69013381982523</c:v>
                </c:pt>
                <c:pt idx="30">
                  <c:v>-358.25882061809654</c:v>
                </c:pt>
                <c:pt idx="31">
                  <c:v>-472.66917849081864</c:v>
                </c:pt>
                <c:pt idx="32">
                  <c:v>-510.78518809121221</c:v>
                </c:pt>
                <c:pt idx="33">
                  <c:v>-487.93061204448367</c:v>
                </c:pt>
                <c:pt idx="34">
                  <c:v>-448.66234480252655</c:v>
                </c:pt>
                <c:pt idx="35">
                  <c:v>-367.65294471873608</c:v>
                </c:pt>
                <c:pt idx="36">
                  <c:v>-402.48812094860887</c:v>
                </c:pt>
                <c:pt idx="37">
                  <c:v>-328.7523196138859</c:v>
                </c:pt>
                <c:pt idx="38">
                  <c:v>-345.77612154219577</c:v>
                </c:pt>
                <c:pt idx="39">
                  <c:v>-399.9604382649452</c:v>
                </c:pt>
                <c:pt idx="40">
                  <c:v>-530.90745849165376</c:v>
                </c:pt>
                <c:pt idx="41">
                  <c:v>-529.97092335394677</c:v>
                </c:pt>
                <c:pt idx="42">
                  <c:v>-750.42589241151597</c:v>
                </c:pt>
                <c:pt idx="43">
                  <c:v>-835.53888913723995</c:v>
                </c:pt>
                <c:pt idx="44">
                  <c:v>-852.81373256150835</c:v>
                </c:pt>
                <c:pt idx="45">
                  <c:v>-1146.3802240416965</c:v>
                </c:pt>
                <c:pt idx="46">
                  <c:v>-390.82743887856259</c:v>
                </c:pt>
                <c:pt idx="47">
                  <c:v>-379.04162740874074</c:v>
                </c:pt>
                <c:pt idx="48">
                  <c:v>-400.8577176968779</c:v>
                </c:pt>
                <c:pt idx="49">
                  <c:v>-357.39466233869956</c:v>
                </c:pt>
                <c:pt idx="50">
                  <c:v>-295.41245242962964</c:v>
                </c:pt>
                <c:pt idx="51">
                  <c:v>-292.89093353026152</c:v>
                </c:pt>
                <c:pt idx="52">
                  <c:v>-409.56480871881757</c:v>
                </c:pt>
                <c:pt idx="53">
                  <c:v>-445.21761451784488</c:v>
                </c:pt>
                <c:pt idx="54">
                  <c:v>-434.2879904744172</c:v>
                </c:pt>
                <c:pt idx="55">
                  <c:v>-352.81902608282189</c:v>
                </c:pt>
                <c:pt idx="56">
                  <c:v>-367.10032299536596</c:v>
                </c:pt>
                <c:pt idx="57">
                  <c:v>-345.13811122548469</c:v>
                </c:pt>
                <c:pt idx="58">
                  <c:v>-423.64249560506568</c:v>
                </c:pt>
                <c:pt idx="59">
                  <c:v>-349.68232207932374</c:v>
                </c:pt>
                <c:pt idx="60">
                  <c:v>-413.51759932024015</c:v>
                </c:pt>
                <c:pt idx="61">
                  <c:v>-370.95011773671348</c:v>
                </c:pt>
                <c:pt idx="62">
                  <c:v>-350.69507302457419</c:v>
                </c:pt>
                <c:pt idx="63">
                  <c:v>-453.92345890850567</c:v>
                </c:pt>
                <c:pt idx="64">
                  <c:v>-369.78141328608876</c:v>
                </c:pt>
                <c:pt idx="65">
                  <c:v>-323.25774336619486</c:v>
                </c:pt>
                <c:pt idx="66">
                  <c:v>-308.74550864613872</c:v>
                </c:pt>
                <c:pt idx="67">
                  <c:v>-363.00405467801289</c:v>
                </c:pt>
                <c:pt idx="68">
                  <c:v>-415.37911737673414</c:v>
                </c:pt>
                <c:pt idx="69">
                  <c:v>-366.92016999160444</c:v>
                </c:pt>
                <c:pt idx="70">
                  <c:v>-489.64866485781727</c:v>
                </c:pt>
                <c:pt idx="71">
                  <c:v>-525.71404746002224</c:v>
                </c:pt>
                <c:pt idx="72">
                  <c:v>-526.37736644163567</c:v>
                </c:pt>
                <c:pt idx="73">
                  <c:v>-376.74796369685936</c:v>
                </c:pt>
                <c:pt idx="74">
                  <c:v>-504.99907523662046</c:v>
                </c:pt>
                <c:pt idx="75">
                  <c:v>-737.62014603218279</c:v>
                </c:pt>
                <c:pt idx="76">
                  <c:v>-709.28152988422858</c:v>
                </c:pt>
                <c:pt idx="77">
                  <c:v>-710.60740689427678</c:v>
                </c:pt>
                <c:pt idx="78">
                  <c:v>-708.80831163327196</c:v>
                </c:pt>
                <c:pt idx="79">
                  <c:v>-861.40590504785564</c:v>
                </c:pt>
                <c:pt idx="80">
                  <c:v>-1041.3694064828894</c:v>
                </c:pt>
                <c:pt idx="81">
                  <c:v>-930.95400137462241</c:v>
                </c:pt>
                <c:pt idx="82">
                  <c:v>-1140.2084480896594</c:v>
                </c:pt>
                <c:pt idx="83">
                  <c:v>-1215.3362896847489</c:v>
                </c:pt>
                <c:pt idx="84">
                  <c:v>-1075.7316526338591</c:v>
                </c:pt>
                <c:pt idx="85">
                  <c:v>-1158.8458494369327</c:v>
                </c:pt>
                <c:pt idx="86">
                  <c:v>-1018.7446358645542</c:v>
                </c:pt>
                <c:pt idx="87">
                  <c:v>-1121.9464195858291</c:v>
                </c:pt>
                <c:pt idx="88">
                  <c:v>-941.48261588140292</c:v>
                </c:pt>
                <c:pt idx="89">
                  <c:v>-881.36479409611206</c:v>
                </c:pt>
                <c:pt idx="90">
                  <c:v>-990.86116260927076</c:v>
                </c:pt>
                <c:pt idx="91">
                  <c:v>-1088.6044587893496</c:v>
                </c:pt>
                <c:pt idx="92">
                  <c:v>-1104.8440066278963</c:v>
                </c:pt>
                <c:pt idx="93">
                  <c:v>-1157.964423848638</c:v>
                </c:pt>
                <c:pt idx="94">
                  <c:v>-1091.7776220380601</c:v>
                </c:pt>
                <c:pt idx="95">
                  <c:v>-1184.9612763084617</c:v>
                </c:pt>
                <c:pt idx="96">
                  <c:v>-1282.5429932310385</c:v>
                </c:pt>
                <c:pt idx="97">
                  <c:v>-1159.0950175726023</c:v>
                </c:pt>
                <c:pt idx="98">
                  <c:v>-1143.8793662148655</c:v>
                </c:pt>
                <c:pt idx="99">
                  <c:v>-1253.1354585581191</c:v>
                </c:pt>
                <c:pt idx="100">
                  <c:v>-1435.5158046928773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88-41A7-8D3B-366B28113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139728"/>
        <c:axId val="356140120"/>
      </c:lineChart>
      <c:catAx>
        <c:axId val="35613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6140120"/>
        <c:crosses val="autoZero"/>
        <c:auto val="1"/>
        <c:lblAlgn val="ctr"/>
        <c:lblOffset val="100"/>
        <c:noMultiLvlLbl val="0"/>
      </c:catAx>
      <c:valAx>
        <c:axId val="35614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613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WorldGSCarbon1455!$J$3</c:f>
              <c:strCache>
                <c:ptCount val="1"/>
                <c:pt idx="0">
                  <c:v>Net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WorldGSCarbon1455!$J$4:$J$104</c:f>
              <c:numCache>
                <c:formatCode>#\ ##0.0</c:formatCode>
                <c:ptCount val="101"/>
                <c:pt idx="0">
                  <c:v>398.73177473979661</c:v>
                </c:pt>
                <c:pt idx="1">
                  <c:v>476.41970181264253</c:v>
                </c:pt>
                <c:pt idx="2">
                  <c:v>417.3634410789964</c:v>
                </c:pt>
                <c:pt idx="3">
                  <c:v>463.10618178213684</c:v>
                </c:pt>
                <c:pt idx="4">
                  <c:v>375.89217395496064</c:v>
                </c:pt>
                <c:pt idx="5">
                  <c:v>525.71067252166392</c:v>
                </c:pt>
                <c:pt idx="6">
                  <c:v>615.92021857630129</c:v>
                </c:pt>
                <c:pt idx="7">
                  <c:v>498.16896732663776</c:v>
                </c:pt>
                <c:pt idx="8">
                  <c:v>257.83771872065847</c:v>
                </c:pt>
                <c:pt idx="9">
                  <c:v>509.23809001985484</c:v>
                </c:pt>
                <c:pt idx="10">
                  <c:v>379.51778339985719</c:v>
                </c:pt>
                <c:pt idx="11">
                  <c:v>388.680755731094</c:v>
                </c:pt>
                <c:pt idx="12">
                  <c:v>424.66843981284433</c:v>
                </c:pt>
                <c:pt idx="13">
                  <c:v>472.21091281598666</c:v>
                </c:pt>
                <c:pt idx="14">
                  <c:v>243.01878274827658</c:v>
                </c:pt>
                <c:pt idx="15">
                  <c:v>243.1016023287041</c:v>
                </c:pt>
                <c:pt idx="16">
                  <c:v>396.6329755257849</c:v>
                </c:pt>
                <c:pt idx="17">
                  <c:v>324.5246106238348</c:v>
                </c:pt>
                <c:pt idx="18">
                  <c:v>218.25720303629092</c:v>
                </c:pt>
                <c:pt idx="19">
                  <c:v>407.67349860898753</c:v>
                </c:pt>
                <c:pt idx="20">
                  <c:v>550.64281399215702</c:v>
                </c:pt>
                <c:pt idx="21">
                  <c:v>306.34973595846384</c:v>
                </c:pt>
                <c:pt idx="22">
                  <c:v>337.01032610488602</c:v>
                </c:pt>
                <c:pt idx="23">
                  <c:v>435.16100865160769</c:v>
                </c:pt>
                <c:pt idx="24">
                  <c:v>312.46401865897371</c:v>
                </c:pt>
                <c:pt idx="25">
                  <c:v>442.87917658202537</c:v>
                </c:pt>
                <c:pt idx="26">
                  <c:v>374.69661327525864</c:v>
                </c:pt>
                <c:pt idx="27">
                  <c:v>388.00058625769827</c:v>
                </c:pt>
                <c:pt idx="28">
                  <c:v>367.57736357200776</c:v>
                </c:pt>
                <c:pt idx="29">
                  <c:v>335.30256399457147</c:v>
                </c:pt>
                <c:pt idx="30">
                  <c:v>169.30625941260604</c:v>
                </c:pt>
                <c:pt idx="31">
                  <c:v>-38.599673261634372</c:v>
                </c:pt>
                <c:pt idx="32">
                  <c:v>-138.38247793882746</c:v>
                </c:pt>
                <c:pt idx="33">
                  <c:v>-74.128318628203175</c:v>
                </c:pt>
                <c:pt idx="34">
                  <c:v>21.50154041274121</c:v>
                </c:pt>
                <c:pt idx="35">
                  <c:v>123.93456599679857</c:v>
                </c:pt>
                <c:pt idx="36">
                  <c:v>168.94963477214654</c:v>
                </c:pt>
                <c:pt idx="37">
                  <c:v>299.91399470785615</c:v>
                </c:pt>
                <c:pt idx="38">
                  <c:v>216.43385986937588</c:v>
                </c:pt>
                <c:pt idx="39">
                  <c:v>229.54227922397297</c:v>
                </c:pt>
                <c:pt idx="40">
                  <c:v>138.9186612693679</c:v>
                </c:pt>
                <c:pt idx="41">
                  <c:v>193.95539492225944</c:v>
                </c:pt>
                <c:pt idx="42">
                  <c:v>7.3617474516585757</c:v>
                </c:pt>
                <c:pt idx="43">
                  <c:v>-50.132545963683896</c:v>
                </c:pt>
                <c:pt idx="44">
                  <c:v>-67.174317249204634</c:v>
                </c:pt>
                <c:pt idx="45">
                  <c:v>-495.41836909777669</c:v>
                </c:pt>
                <c:pt idx="46">
                  <c:v>356.14512342335718</c:v>
                </c:pt>
                <c:pt idx="47">
                  <c:v>443.73162794113108</c:v>
                </c:pt>
                <c:pt idx="48">
                  <c:v>477.82819535671354</c:v>
                </c:pt>
                <c:pt idx="49">
                  <c:v>423.48712764175804</c:v>
                </c:pt>
                <c:pt idx="50">
                  <c:v>603.74020451713068</c:v>
                </c:pt>
                <c:pt idx="51">
                  <c:v>687.02506830361585</c:v>
                </c:pt>
                <c:pt idx="52">
                  <c:v>549.68440228693476</c:v>
                </c:pt>
                <c:pt idx="53">
                  <c:v>528.34823016542168</c:v>
                </c:pt>
                <c:pt idx="54">
                  <c:v>523.20713054392252</c:v>
                </c:pt>
                <c:pt idx="55">
                  <c:v>668.95284528251034</c:v>
                </c:pt>
                <c:pt idx="56">
                  <c:v>699.26635204790011</c:v>
                </c:pt>
                <c:pt idx="57">
                  <c:v>682.83427519120028</c:v>
                </c:pt>
                <c:pt idx="58">
                  <c:v>571.80867457061652</c:v>
                </c:pt>
                <c:pt idx="59">
                  <c:v>660.47408729646247</c:v>
                </c:pt>
                <c:pt idx="60">
                  <c:v>686.22842043345736</c:v>
                </c:pt>
                <c:pt idx="61">
                  <c:v>709.89216584924714</c:v>
                </c:pt>
                <c:pt idx="62">
                  <c:v>763.51852636870524</c:v>
                </c:pt>
                <c:pt idx="63">
                  <c:v>693.65947311336697</c:v>
                </c:pt>
                <c:pt idx="64">
                  <c:v>797.10152649490283</c:v>
                </c:pt>
                <c:pt idx="65">
                  <c:v>854.5004847028265</c:v>
                </c:pt>
                <c:pt idx="66">
                  <c:v>894.25355202847004</c:v>
                </c:pt>
                <c:pt idx="67">
                  <c:v>835.64575110813269</c:v>
                </c:pt>
                <c:pt idx="68">
                  <c:v>830.65683216803325</c:v>
                </c:pt>
                <c:pt idx="69">
                  <c:v>944.190516389957</c:v>
                </c:pt>
                <c:pt idx="70">
                  <c:v>879.09219085748623</c:v>
                </c:pt>
                <c:pt idx="71">
                  <c:v>928.63580673390038</c:v>
                </c:pt>
                <c:pt idx="72">
                  <c:v>953.61802551964229</c:v>
                </c:pt>
                <c:pt idx="73">
                  <c:v>1164.3189858993737</c:v>
                </c:pt>
                <c:pt idx="74">
                  <c:v>1035.2925829717617</c:v>
                </c:pt>
                <c:pt idx="75">
                  <c:v>799.05163299303274</c:v>
                </c:pt>
                <c:pt idx="76">
                  <c:v>943.73979383692654</c:v>
                </c:pt>
                <c:pt idx="77">
                  <c:v>998.63143633889501</c:v>
                </c:pt>
                <c:pt idx="78">
                  <c:v>1094.2440914208892</c:v>
                </c:pt>
                <c:pt idx="79">
                  <c:v>1190.9651744004495</c:v>
                </c:pt>
                <c:pt idx="80">
                  <c:v>1061.0774420705218</c:v>
                </c:pt>
                <c:pt idx="81">
                  <c:v>1055.9092745725518</c:v>
                </c:pt>
                <c:pt idx="82">
                  <c:v>744.76785881886315</c:v>
                </c:pt>
                <c:pt idx="83">
                  <c:v>643.58573452648682</c:v>
                </c:pt>
                <c:pt idx="84">
                  <c:v>825.19444939606217</c:v>
                </c:pt>
                <c:pt idx="85">
                  <c:v>719.93895895306537</c:v>
                </c:pt>
                <c:pt idx="86">
                  <c:v>671.16518263322598</c:v>
                </c:pt>
                <c:pt idx="87">
                  <c:v>646.91110191516236</c:v>
                </c:pt>
                <c:pt idx="88">
                  <c:v>834.9943061894578</c:v>
                </c:pt>
                <c:pt idx="89">
                  <c:v>946.55161863178</c:v>
                </c:pt>
                <c:pt idx="90">
                  <c:v>792.23994136863394</c:v>
                </c:pt>
                <c:pt idx="91">
                  <c:v>623.9628541976025</c:v>
                </c:pt>
                <c:pt idx="92">
                  <c:v>599.00385579366798</c:v>
                </c:pt>
                <c:pt idx="93">
                  <c:v>567.00980471694686</c:v>
                </c:pt>
                <c:pt idx="94">
                  <c:v>657.17246091832294</c:v>
                </c:pt>
                <c:pt idx="95">
                  <c:v>635.66913331361297</c:v>
                </c:pt>
                <c:pt idx="96">
                  <c:v>662.05863883332995</c:v>
                </c:pt>
                <c:pt idx="97">
                  <c:v>820.13887298715508</c:v>
                </c:pt>
                <c:pt idx="98">
                  <c:v>819.20672073338062</c:v>
                </c:pt>
                <c:pt idx="99">
                  <c:v>756.53937867156174</c:v>
                </c:pt>
                <c:pt idx="100">
                  <c:v>723.8846801819966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3-44F6-9A14-54DAE3FB7AA1}"/>
            </c:ext>
          </c:extLst>
        </c:ser>
        <c:ser>
          <c:idx val="1"/>
          <c:order val="1"/>
          <c:tx>
            <c:strRef>
              <c:f>WorldGSCarbon1455!$K$3</c:f>
              <c:strCache>
                <c:ptCount val="1"/>
                <c:pt idx="0">
                  <c:v>Green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WorldGSCarbon1455!$K$4:$K$104</c:f>
              <c:numCache>
                <c:formatCode>#\ ##0.0</c:formatCode>
                <c:ptCount val="101"/>
                <c:pt idx="0">
                  <c:v>312.28775814698986</c:v>
                </c:pt>
                <c:pt idx="1">
                  <c:v>396.37149309727164</c:v>
                </c:pt>
                <c:pt idx="2">
                  <c:v>342.87333864891986</c:v>
                </c:pt>
                <c:pt idx="3">
                  <c:v>389.1072175482272</c:v>
                </c:pt>
                <c:pt idx="4">
                  <c:v>304.88656991127249</c:v>
                </c:pt>
                <c:pt idx="5">
                  <c:v>450.52632638525222</c:v>
                </c:pt>
                <c:pt idx="6">
                  <c:v>534.05932969495836</c:v>
                </c:pt>
                <c:pt idx="7">
                  <c:v>408.35720380756999</c:v>
                </c:pt>
                <c:pt idx="8">
                  <c:v>176.96134059039343</c:v>
                </c:pt>
                <c:pt idx="9">
                  <c:v>428.27319662705099</c:v>
                </c:pt>
                <c:pt idx="10">
                  <c:v>294.52844945826786</c:v>
                </c:pt>
                <c:pt idx="11">
                  <c:v>299.31467117716414</c:v>
                </c:pt>
                <c:pt idx="12">
                  <c:v>331.51602235602331</c:v>
                </c:pt>
                <c:pt idx="13">
                  <c:v>370.34027386105362</c:v>
                </c:pt>
                <c:pt idx="14">
                  <c:v>133.05820072287958</c:v>
                </c:pt>
                <c:pt idx="15">
                  <c:v>128.99878887537884</c:v>
                </c:pt>
                <c:pt idx="16">
                  <c:v>262.45329904946436</c:v>
                </c:pt>
                <c:pt idx="17">
                  <c:v>180.74200642647051</c:v>
                </c:pt>
                <c:pt idx="18">
                  <c:v>91.917662773208278</c:v>
                </c:pt>
                <c:pt idx="19">
                  <c:v>308.38679213736907</c:v>
                </c:pt>
                <c:pt idx="20">
                  <c:v>389.55643278219884</c:v>
                </c:pt>
                <c:pt idx="21">
                  <c:v>214.18397065526216</c:v>
                </c:pt>
                <c:pt idx="22">
                  <c:v>215.5716867714832</c:v>
                </c:pt>
                <c:pt idx="23">
                  <c:v>314.83750119855142</c:v>
                </c:pt>
                <c:pt idx="24">
                  <c:v>181.87302368969807</c:v>
                </c:pt>
                <c:pt idx="25">
                  <c:v>325.78280787202164</c:v>
                </c:pt>
                <c:pt idx="26">
                  <c:v>254.43857488113312</c:v>
                </c:pt>
                <c:pt idx="27">
                  <c:v>285.80544146581838</c:v>
                </c:pt>
                <c:pt idx="28">
                  <c:v>272.62218732476924</c:v>
                </c:pt>
                <c:pt idx="29">
                  <c:v>228.96282073154407</c:v>
                </c:pt>
                <c:pt idx="30">
                  <c:v>82.849217658072376</c:v>
                </c:pt>
                <c:pt idx="31">
                  <c:v>-99.941225248454074</c:v>
                </c:pt>
                <c:pt idx="32">
                  <c:v>-196.3514081495463</c:v>
                </c:pt>
                <c:pt idx="33">
                  <c:v>-134.61250767332473</c:v>
                </c:pt>
                <c:pt idx="34">
                  <c:v>-57.016223412021994</c:v>
                </c:pt>
                <c:pt idx="35">
                  <c:v>45.806661952826559</c:v>
                </c:pt>
                <c:pt idx="36">
                  <c:v>72.897719743563115</c:v>
                </c:pt>
                <c:pt idx="37">
                  <c:v>187.70946363868279</c:v>
                </c:pt>
                <c:pt idx="38">
                  <c:v>118.02838595522937</c:v>
                </c:pt>
                <c:pt idx="39">
                  <c:v>110.94470217180464</c:v>
                </c:pt>
                <c:pt idx="40">
                  <c:v>24.040982684189807</c:v>
                </c:pt>
                <c:pt idx="41">
                  <c:v>74.072824619703937</c:v>
                </c:pt>
                <c:pt idx="42">
                  <c:v>-101.95625271371337</c:v>
                </c:pt>
                <c:pt idx="43">
                  <c:v>-163.26840003542293</c:v>
                </c:pt>
                <c:pt idx="44">
                  <c:v>-164.54732809886318</c:v>
                </c:pt>
                <c:pt idx="45">
                  <c:v>-579.34265766770829</c:v>
                </c:pt>
                <c:pt idx="46">
                  <c:v>252.81291905431897</c:v>
                </c:pt>
                <c:pt idx="47">
                  <c:v>326.74365101582475</c:v>
                </c:pt>
                <c:pt idx="48">
                  <c:v>351.38111378825101</c:v>
                </c:pt>
                <c:pt idx="49">
                  <c:v>300.77417248002922</c:v>
                </c:pt>
                <c:pt idx="50">
                  <c:v>476.18326992972578</c:v>
                </c:pt>
                <c:pt idx="51">
                  <c:v>524.93012267863162</c:v>
                </c:pt>
                <c:pt idx="52">
                  <c:v>397.33884049531486</c:v>
                </c:pt>
                <c:pt idx="53">
                  <c:v>363.64424920030405</c:v>
                </c:pt>
                <c:pt idx="54">
                  <c:v>360.91143285231345</c:v>
                </c:pt>
                <c:pt idx="55">
                  <c:v>512.48818679289127</c:v>
                </c:pt>
                <c:pt idx="56">
                  <c:v>546.3834703577528</c:v>
                </c:pt>
                <c:pt idx="57">
                  <c:v>547.47265202458539</c:v>
                </c:pt>
                <c:pt idx="58">
                  <c:v>432.91037534452488</c:v>
                </c:pt>
                <c:pt idx="59">
                  <c:v>514.55669233216338</c:v>
                </c:pt>
                <c:pt idx="60">
                  <c:v>486.65357043005213</c:v>
                </c:pt>
                <c:pt idx="61">
                  <c:v>516.48464376782601</c:v>
                </c:pt>
                <c:pt idx="62">
                  <c:v>568.13187119286567</c:v>
                </c:pt>
                <c:pt idx="63">
                  <c:v>501.61651124446774</c:v>
                </c:pt>
                <c:pt idx="64">
                  <c:v>617.40685744960649</c:v>
                </c:pt>
                <c:pt idx="65">
                  <c:v>667.64485211943088</c:v>
                </c:pt>
                <c:pt idx="66">
                  <c:v>713.24234030219282</c:v>
                </c:pt>
                <c:pt idx="67">
                  <c:v>659.6010514740143</c:v>
                </c:pt>
                <c:pt idx="68">
                  <c:v>661.08886631370422</c:v>
                </c:pt>
                <c:pt idx="69">
                  <c:v>765.52073701009556</c:v>
                </c:pt>
                <c:pt idx="70">
                  <c:v>719.53043989001299</c:v>
                </c:pt>
                <c:pt idx="71">
                  <c:v>699.44358834180696</c:v>
                </c:pt>
                <c:pt idx="72">
                  <c:v>755.09295115814496</c:v>
                </c:pt>
                <c:pt idx="73">
                  <c:v>970.29706948777391</c:v>
                </c:pt>
                <c:pt idx="74">
                  <c:v>772.95287788835401</c:v>
                </c:pt>
                <c:pt idx="75">
                  <c:v>468.13809954350609</c:v>
                </c:pt>
                <c:pt idx="76">
                  <c:v>601.01306673953172</c:v>
                </c:pt>
                <c:pt idx="77">
                  <c:v>644.57733310939693</c:v>
                </c:pt>
                <c:pt idx="78">
                  <c:v>731.21436093055502</c:v>
                </c:pt>
                <c:pt idx="79">
                  <c:v>625.76421609610145</c:v>
                </c:pt>
                <c:pt idx="80">
                  <c:v>393.83852129639553</c:v>
                </c:pt>
                <c:pt idx="81">
                  <c:v>436.62666582547513</c:v>
                </c:pt>
                <c:pt idx="82">
                  <c:v>166.07679570277188</c:v>
                </c:pt>
                <c:pt idx="83">
                  <c:v>103.14305268699179</c:v>
                </c:pt>
                <c:pt idx="84">
                  <c:v>287.96510023463503</c:v>
                </c:pt>
                <c:pt idx="85">
                  <c:v>221.2583144567046</c:v>
                </c:pt>
                <c:pt idx="86">
                  <c:v>361.51613366759733</c:v>
                </c:pt>
                <c:pt idx="87">
                  <c:v>323.38874801490749</c:v>
                </c:pt>
                <c:pt idx="88">
                  <c:v>549.06938107487895</c:v>
                </c:pt>
                <c:pt idx="89">
                  <c:v>645.85507941733022</c:v>
                </c:pt>
                <c:pt idx="90">
                  <c:v>469.92856225510133</c:v>
                </c:pt>
                <c:pt idx="91">
                  <c:v>332.1860266923793</c:v>
                </c:pt>
                <c:pt idx="92">
                  <c:v>320.4088822246926</c:v>
                </c:pt>
                <c:pt idx="93">
                  <c:v>316.07759464837926</c:v>
                </c:pt>
                <c:pt idx="94">
                  <c:v>409.71157602445999</c:v>
                </c:pt>
                <c:pt idx="95">
                  <c:v>380.95302686056613</c:v>
                </c:pt>
                <c:pt idx="96">
                  <c:v>373.25788130342426</c:v>
                </c:pt>
                <c:pt idx="97">
                  <c:v>542.90365910860783</c:v>
                </c:pt>
                <c:pt idx="98">
                  <c:v>595.86863170593142</c:v>
                </c:pt>
                <c:pt idx="99">
                  <c:v>508.42919676691417</c:v>
                </c:pt>
                <c:pt idx="100">
                  <c:v>384.00509031593504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3-44F6-9A14-54DAE3FB7AA1}"/>
            </c:ext>
          </c:extLst>
        </c:ser>
        <c:ser>
          <c:idx val="2"/>
          <c:order val="2"/>
          <c:tx>
            <c:strRef>
              <c:f>WorldGSCarbon1455!$L$3</c:f>
              <c:strCache>
                <c:ptCount val="1"/>
                <c:pt idx="0">
                  <c:v>GreenCarbon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WorldGSCarbon1455!$L$4:$L$104</c:f>
              <c:numCache>
                <c:formatCode>#\ ##0.0</c:formatCode>
                <c:ptCount val="101"/>
                <c:pt idx="0">
                  <c:v>90.744571392204662</c:v>
                </c:pt>
                <c:pt idx="1">
                  <c:v>166.75585551005557</c:v>
                </c:pt>
                <c:pt idx="2">
                  <c:v>105.43306967784784</c:v>
                </c:pt>
                <c:pt idx="3">
                  <c:v>125.76908946219223</c:v>
                </c:pt>
                <c:pt idx="4">
                  <c:v>40.26837841488058</c:v>
                </c:pt>
                <c:pt idx="5">
                  <c:v>164.20366375109725</c:v>
                </c:pt>
                <c:pt idx="6">
                  <c:v>237.68678837167093</c:v>
                </c:pt>
                <c:pt idx="7">
                  <c:v>69.062910974488886</c:v>
                </c:pt>
                <c:pt idx="8">
                  <c:v>-141.31591683584134</c:v>
                </c:pt>
                <c:pt idx="9">
                  <c:v>91.492710254826719</c:v>
                </c:pt>
                <c:pt idx="10">
                  <c:v>-61.031296188708147</c:v>
                </c:pt>
                <c:pt idx="11">
                  <c:v>-62.466926206276405</c:v>
                </c:pt>
                <c:pt idx="12">
                  <c:v>-49.008810867306096</c:v>
                </c:pt>
                <c:pt idx="13">
                  <c:v>-42.585565200396275</c:v>
                </c:pt>
                <c:pt idx="14">
                  <c:v>-246.19153975204713</c:v>
                </c:pt>
                <c:pt idx="15">
                  <c:v>-256.0959267447688</c:v>
                </c:pt>
                <c:pt idx="16">
                  <c:v>-161.35328595636963</c:v>
                </c:pt>
                <c:pt idx="17">
                  <c:v>-279.09936237951581</c:v>
                </c:pt>
                <c:pt idx="18">
                  <c:v>-378.08458801906352</c:v>
                </c:pt>
                <c:pt idx="19">
                  <c:v>-112.0493123460606</c:v>
                </c:pt>
                <c:pt idx="20">
                  <c:v>-100.96140313599982</c:v>
                </c:pt>
                <c:pt idx="21">
                  <c:v>-207.51654892031326</c:v>
                </c:pt>
                <c:pt idx="22">
                  <c:v>-231.68383024010015</c:v>
                </c:pt>
                <c:pt idx="23">
                  <c:v>-200.26227562618615</c:v>
                </c:pt>
                <c:pt idx="24">
                  <c:v>-330.50791966860623</c:v>
                </c:pt>
                <c:pt idx="25">
                  <c:v>-194.87060960611632</c:v>
                </c:pt>
                <c:pt idx="26">
                  <c:v>-250.9682754572369</c:v>
                </c:pt>
                <c:pt idx="27">
                  <c:v>-266.30873476987159</c:v>
                </c:pt>
                <c:pt idx="28">
                  <c:v>-278.75712169463588</c:v>
                </c:pt>
                <c:pt idx="29">
                  <c:v>-366.45239022989409</c:v>
                </c:pt>
                <c:pt idx="30">
                  <c:v>-459.85242549118146</c:v>
                </c:pt>
                <c:pt idx="31">
                  <c:v>-575.81257983563466</c:v>
                </c:pt>
                <c:pt idx="32">
                  <c:v>-620.52671073038823</c:v>
                </c:pt>
                <c:pt idx="33">
                  <c:v>-586.12670884891406</c:v>
                </c:pt>
                <c:pt idx="34">
                  <c:v>-546.64010909182753</c:v>
                </c:pt>
                <c:pt idx="35">
                  <c:v>-470.51162491159067</c:v>
                </c:pt>
                <c:pt idx="36">
                  <c:v>-508.59239767337073</c:v>
                </c:pt>
                <c:pt idx="37">
                  <c:v>-437.68762940205892</c:v>
                </c:pt>
                <c:pt idx="38">
                  <c:v>-458.70487748994492</c:v>
                </c:pt>
                <c:pt idx="39">
                  <c:v>-513.20495743138611</c:v>
                </c:pt>
                <c:pt idx="40">
                  <c:v>-643.08918679624674</c:v>
                </c:pt>
                <c:pt idx="41">
                  <c:v>-633.9397975150282</c:v>
                </c:pt>
                <c:pt idx="42">
                  <c:v>-850.4614328661587</c:v>
                </c:pt>
                <c:pt idx="43">
                  <c:v>-935.36947342195288</c:v>
                </c:pt>
                <c:pt idx="44">
                  <c:v>-952.67559081987054</c:v>
                </c:pt>
                <c:pt idx="45">
                  <c:v>-1254.3240272611763</c:v>
                </c:pt>
                <c:pt idx="46">
                  <c:v>-494.96814366934404</c:v>
                </c:pt>
                <c:pt idx="47">
                  <c:v>-499.28907948845512</c:v>
                </c:pt>
                <c:pt idx="48">
                  <c:v>-520.3750767443978</c:v>
                </c:pt>
                <c:pt idx="49">
                  <c:v>-497.72608884696336</c:v>
                </c:pt>
                <c:pt idx="50">
                  <c:v>-442.9453690523556</c:v>
                </c:pt>
                <c:pt idx="51">
                  <c:v>-451.99470531570114</c:v>
                </c:pt>
                <c:pt idx="52">
                  <c:v>-572.32061825212463</c:v>
                </c:pt>
                <c:pt idx="53">
                  <c:v>-626.10469792408071</c:v>
                </c:pt>
                <c:pt idx="54">
                  <c:v>-620.62615710328964</c:v>
                </c:pt>
                <c:pt idx="55">
                  <c:v>-556.41780536203566</c:v>
                </c:pt>
                <c:pt idx="56">
                  <c:v>-576.63477431684726</c:v>
                </c:pt>
                <c:pt idx="57">
                  <c:v>-578.93668933978404</c:v>
                </c:pt>
                <c:pt idx="58">
                  <c:v>-665.34302275607627</c:v>
                </c:pt>
                <c:pt idx="59">
                  <c:v>-606.60759788481914</c:v>
                </c:pt>
                <c:pt idx="60">
                  <c:v>-682.63327299459377</c:v>
                </c:pt>
                <c:pt idx="61">
                  <c:v>-663.37128011143511</c:v>
                </c:pt>
                <c:pt idx="62">
                  <c:v>-659.63300267808052</c:v>
                </c:pt>
                <c:pt idx="63">
                  <c:v>-789.55729839559763</c:v>
                </c:pt>
                <c:pt idx="64">
                  <c:v>-725.15271563900831</c:v>
                </c:pt>
                <c:pt idx="65">
                  <c:v>-719.69401843280934</c:v>
                </c:pt>
                <c:pt idx="66">
                  <c:v>-722.24695465915636</c:v>
                </c:pt>
                <c:pt idx="67">
                  <c:v>-818.02488136393299</c:v>
                </c:pt>
                <c:pt idx="68">
                  <c:v>-884.46601311441918</c:v>
                </c:pt>
                <c:pt idx="69">
                  <c:v>-873.77228085638274</c:v>
                </c:pt>
                <c:pt idx="70">
                  <c:v>-1017.9196672350964</c:v>
                </c:pt>
                <c:pt idx="71">
                  <c:v>-1071.3465331179052</c:v>
                </c:pt>
                <c:pt idx="72">
                  <c:v>-1086.7287282747436</c:v>
                </c:pt>
                <c:pt idx="73">
                  <c:v>-972.04608047265367</c:v>
                </c:pt>
                <c:pt idx="74">
                  <c:v>-1123.4053118547993</c:v>
                </c:pt>
                <c:pt idx="75">
                  <c:v>-1364.6686002373001</c:v>
                </c:pt>
                <c:pt idx="76">
                  <c:v>-1344.601243270929</c:v>
                </c:pt>
                <c:pt idx="77">
                  <c:v>-1342.3163343358633</c:v>
                </c:pt>
                <c:pt idx="78">
                  <c:v>-1338.9953504486491</c:v>
                </c:pt>
                <c:pt idx="79">
                  <c:v>-1499.6260624354722</c:v>
                </c:pt>
                <c:pt idx="80">
                  <c:v>-1678.579913732357</c:v>
                </c:pt>
                <c:pt idx="81">
                  <c:v>-1569.6701680750587</c:v>
                </c:pt>
                <c:pt idx="82">
                  <c:v>-1782.5018413345133</c:v>
                </c:pt>
                <c:pt idx="83">
                  <c:v>-1856.3166039634148</c:v>
                </c:pt>
                <c:pt idx="84">
                  <c:v>-1724.983867135634</c:v>
                </c:pt>
                <c:pt idx="85">
                  <c:v>-1829.191440968566</c:v>
                </c:pt>
                <c:pt idx="86">
                  <c:v>-1714.0657549555642</c:v>
                </c:pt>
                <c:pt idx="87">
                  <c:v>-1831.6549089255739</c:v>
                </c:pt>
                <c:pt idx="88">
                  <c:v>-1683.3231502195854</c:v>
                </c:pt>
                <c:pt idx="89">
                  <c:v>-1647.3635545393734</c:v>
                </c:pt>
                <c:pt idx="90">
                  <c:v>-1772.718488252104</c:v>
                </c:pt>
                <c:pt idx="91">
                  <c:v>-1868.9447861767012</c:v>
                </c:pt>
                <c:pt idx="92">
                  <c:v>-1906.8581624043663</c:v>
                </c:pt>
                <c:pt idx="93">
                  <c:v>-1960.1218735732814</c:v>
                </c:pt>
                <c:pt idx="94">
                  <c:v>-1907.1080289753506</c:v>
                </c:pt>
                <c:pt idx="95">
                  <c:v>-1966.79290369672</c:v>
                </c:pt>
                <c:pt idx="96">
                  <c:v>-2072.2655194192726</c:v>
                </c:pt>
                <c:pt idx="97">
                  <c:v>-1951.5985730036396</c:v>
                </c:pt>
                <c:pt idx="98">
                  <c:v>-1951.4665349843733</c:v>
                </c:pt>
                <c:pt idx="99">
                  <c:v>-2086.8794428696206</c:v>
                </c:pt>
                <c:pt idx="100">
                  <c:v>-2298.756087663226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33-44F6-9A14-54DAE3FB7AA1}"/>
            </c:ext>
          </c:extLst>
        </c:ser>
        <c:ser>
          <c:idx val="3"/>
          <c:order val="3"/>
          <c:tx>
            <c:strRef>
              <c:f>WorldGSCarbon1455!$M$3</c:f>
              <c:strCache>
                <c:ptCount val="1"/>
                <c:pt idx="0">
                  <c:v>GS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WorldGSCarbon1455!$M$4:$M$104</c:f>
              <c:numCache>
                <c:formatCode>#\ ##0.0</c:formatCode>
                <c:ptCount val="101"/>
                <c:pt idx="0">
                  <c:v>127.51177968411635</c:v>
                </c:pt>
                <c:pt idx="1">
                  <c:v>206.06311175967693</c:v>
                </c:pt>
                <c:pt idx="2">
                  <c:v>145.88453440621646</c:v>
                </c:pt>
                <c:pt idx="3">
                  <c:v>167.03743017344829</c:v>
                </c:pt>
                <c:pt idx="4">
                  <c:v>83.013534910276462</c:v>
                </c:pt>
                <c:pt idx="5">
                  <c:v>208.41637503943477</c:v>
                </c:pt>
                <c:pt idx="6">
                  <c:v>282.23382563381608</c:v>
                </c:pt>
                <c:pt idx="7">
                  <c:v>114.29536741990482</c:v>
                </c:pt>
                <c:pt idx="8">
                  <c:v>-93.200202667667781</c:v>
                </c:pt>
                <c:pt idx="9">
                  <c:v>142.33024980746114</c:v>
                </c:pt>
                <c:pt idx="10">
                  <c:v>-9.0257831749050528</c:v>
                </c:pt>
                <c:pt idx="11">
                  <c:v>-7.6015836670407664</c:v>
                </c:pt>
                <c:pt idx="12">
                  <c:v>4.6342831278272492</c:v>
                </c:pt>
                <c:pt idx="13">
                  <c:v>13.096121315966345</c:v>
                </c:pt>
                <c:pt idx="14">
                  <c:v>-190.06778204824005</c:v>
                </c:pt>
                <c:pt idx="15">
                  <c:v>-202.89102127743129</c:v>
                </c:pt>
                <c:pt idx="16">
                  <c:v>-113.41132102806689</c:v>
                </c:pt>
                <c:pt idx="17">
                  <c:v>-236.52363371349949</c:v>
                </c:pt>
                <c:pt idx="18">
                  <c:v>-341.27283213288882</c:v>
                </c:pt>
                <c:pt idx="19">
                  <c:v>-72.337730373938044</c:v>
                </c:pt>
                <c:pt idx="20">
                  <c:v>-66.973139100127227</c:v>
                </c:pt>
                <c:pt idx="21">
                  <c:v>-156.00842442811674</c:v>
                </c:pt>
                <c:pt idx="22">
                  <c:v>-174.83965939189193</c:v>
                </c:pt>
                <c:pt idx="23">
                  <c:v>-139.94797279805468</c:v>
                </c:pt>
                <c:pt idx="24">
                  <c:v>-271.53240953258705</c:v>
                </c:pt>
                <c:pt idx="25">
                  <c:v>-118.38312229632263</c:v>
                </c:pt>
                <c:pt idx="26">
                  <c:v>-173.37353274153168</c:v>
                </c:pt>
                <c:pt idx="27">
                  <c:v>-182.72616814568212</c:v>
                </c:pt>
                <c:pt idx="28">
                  <c:v>-193.7434076812784</c:v>
                </c:pt>
                <c:pt idx="29">
                  <c:v>-267.69013381982523</c:v>
                </c:pt>
                <c:pt idx="30">
                  <c:v>-358.25882061809654</c:v>
                </c:pt>
                <c:pt idx="31">
                  <c:v>-472.66917849081864</c:v>
                </c:pt>
                <c:pt idx="32">
                  <c:v>-510.78518809121221</c:v>
                </c:pt>
                <c:pt idx="33">
                  <c:v>-487.93061204448367</c:v>
                </c:pt>
                <c:pt idx="34">
                  <c:v>-448.66234480252655</c:v>
                </c:pt>
                <c:pt idx="35">
                  <c:v>-367.65294471873608</c:v>
                </c:pt>
                <c:pt idx="36">
                  <c:v>-402.48812094860887</c:v>
                </c:pt>
                <c:pt idx="37">
                  <c:v>-328.7523196138859</c:v>
                </c:pt>
                <c:pt idx="38">
                  <c:v>-345.77612154219577</c:v>
                </c:pt>
                <c:pt idx="39">
                  <c:v>-399.9604382649452</c:v>
                </c:pt>
                <c:pt idx="40">
                  <c:v>-530.90745849165376</c:v>
                </c:pt>
                <c:pt idx="41">
                  <c:v>-529.97092335394677</c:v>
                </c:pt>
                <c:pt idx="42">
                  <c:v>-750.42589241151597</c:v>
                </c:pt>
                <c:pt idx="43">
                  <c:v>-835.53888913723995</c:v>
                </c:pt>
                <c:pt idx="44">
                  <c:v>-852.81373256150835</c:v>
                </c:pt>
                <c:pt idx="45">
                  <c:v>-1146.3802240416965</c:v>
                </c:pt>
                <c:pt idx="46">
                  <c:v>-390.82743887856259</c:v>
                </c:pt>
                <c:pt idx="47">
                  <c:v>-379.04162740874074</c:v>
                </c:pt>
                <c:pt idx="48">
                  <c:v>-400.8577176968779</c:v>
                </c:pt>
                <c:pt idx="49">
                  <c:v>-357.39466233869956</c:v>
                </c:pt>
                <c:pt idx="50">
                  <c:v>-295.41245242962964</c:v>
                </c:pt>
                <c:pt idx="51">
                  <c:v>-292.89093353026152</c:v>
                </c:pt>
                <c:pt idx="52">
                  <c:v>-409.56480871881757</c:v>
                </c:pt>
                <c:pt idx="53">
                  <c:v>-445.21761451784488</c:v>
                </c:pt>
                <c:pt idx="54">
                  <c:v>-434.2879904744172</c:v>
                </c:pt>
                <c:pt idx="55">
                  <c:v>-352.81902608282189</c:v>
                </c:pt>
                <c:pt idx="56">
                  <c:v>-367.10032299536596</c:v>
                </c:pt>
                <c:pt idx="57">
                  <c:v>-345.13811122548469</c:v>
                </c:pt>
                <c:pt idx="58">
                  <c:v>-423.64249560506568</c:v>
                </c:pt>
                <c:pt idx="59">
                  <c:v>-349.68232207932374</c:v>
                </c:pt>
                <c:pt idx="60">
                  <c:v>-413.51759932024015</c:v>
                </c:pt>
                <c:pt idx="61">
                  <c:v>-370.95011773671348</c:v>
                </c:pt>
                <c:pt idx="62">
                  <c:v>-350.69507302457419</c:v>
                </c:pt>
                <c:pt idx="63">
                  <c:v>-453.92345890850567</c:v>
                </c:pt>
                <c:pt idx="64">
                  <c:v>-369.78141328608876</c:v>
                </c:pt>
                <c:pt idx="65">
                  <c:v>-323.25774336619486</c:v>
                </c:pt>
                <c:pt idx="66">
                  <c:v>-308.74550864613872</c:v>
                </c:pt>
                <c:pt idx="67">
                  <c:v>-363.00405467801289</c:v>
                </c:pt>
                <c:pt idx="68">
                  <c:v>-415.37911737673414</c:v>
                </c:pt>
                <c:pt idx="69">
                  <c:v>-366.92016999160444</c:v>
                </c:pt>
                <c:pt idx="70">
                  <c:v>-489.64866485781727</c:v>
                </c:pt>
                <c:pt idx="71">
                  <c:v>-525.71404746002224</c:v>
                </c:pt>
                <c:pt idx="72">
                  <c:v>-526.37736644163567</c:v>
                </c:pt>
                <c:pt idx="73">
                  <c:v>-376.74796369685936</c:v>
                </c:pt>
                <c:pt idx="74">
                  <c:v>-504.99907523662046</c:v>
                </c:pt>
                <c:pt idx="75">
                  <c:v>-737.62014603218279</c:v>
                </c:pt>
                <c:pt idx="76">
                  <c:v>-709.28152988422858</c:v>
                </c:pt>
                <c:pt idx="77">
                  <c:v>-710.60740689427678</c:v>
                </c:pt>
                <c:pt idx="78">
                  <c:v>-708.80831163327196</c:v>
                </c:pt>
                <c:pt idx="79">
                  <c:v>-861.40590504785564</c:v>
                </c:pt>
                <c:pt idx="80">
                  <c:v>-1041.3694064828894</c:v>
                </c:pt>
                <c:pt idx="81">
                  <c:v>-930.95400137462241</c:v>
                </c:pt>
                <c:pt idx="82">
                  <c:v>-1140.2084480896594</c:v>
                </c:pt>
                <c:pt idx="83">
                  <c:v>-1215.3362896847489</c:v>
                </c:pt>
                <c:pt idx="84">
                  <c:v>-1075.7316526338591</c:v>
                </c:pt>
                <c:pt idx="85">
                  <c:v>-1158.8458494369327</c:v>
                </c:pt>
                <c:pt idx="86">
                  <c:v>-1018.7446358645542</c:v>
                </c:pt>
                <c:pt idx="87">
                  <c:v>-1121.9464195858291</c:v>
                </c:pt>
                <c:pt idx="88">
                  <c:v>-941.48261588140292</c:v>
                </c:pt>
                <c:pt idx="89">
                  <c:v>-881.36479409611206</c:v>
                </c:pt>
                <c:pt idx="90">
                  <c:v>-990.86116260927076</c:v>
                </c:pt>
                <c:pt idx="91">
                  <c:v>-1088.6044587893496</c:v>
                </c:pt>
                <c:pt idx="92">
                  <c:v>-1104.8440066278963</c:v>
                </c:pt>
                <c:pt idx="93">
                  <c:v>-1157.964423848638</c:v>
                </c:pt>
                <c:pt idx="94">
                  <c:v>-1091.7776220380601</c:v>
                </c:pt>
                <c:pt idx="95">
                  <c:v>-1184.9612763084617</c:v>
                </c:pt>
                <c:pt idx="96">
                  <c:v>-1282.5429932310385</c:v>
                </c:pt>
                <c:pt idx="97">
                  <c:v>-1159.0950175726023</c:v>
                </c:pt>
                <c:pt idx="98">
                  <c:v>-1143.8793662148655</c:v>
                </c:pt>
                <c:pt idx="99">
                  <c:v>-1253.1354585581191</c:v>
                </c:pt>
                <c:pt idx="100">
                  <c:v>-1435.5158046928773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33-44F6-9A14-54DAE3FB7AA1}"/>
            </c:ext>
          </c:extLst>
        </c:ser>
        <c:ser>
          <c:idx val="4"/>
          <c:order val="4"/>
          <c:tx>
            <c:strRef>
              <c:f>WorldGSCarbon1455!$N$3</c:f>
              <c:strCache>
                <c:ptCount val="1"/>
                <c:pt idx="0">
                  <c:v>GSTFP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WorldGSCarbon1455!$N$4:$N$104</c:f>
              <c:numCache>
                <c:formatCode>#\ ##0.0</c:formatCode>
                <c:ptCount val="101"/>
                <c:pt idx="0">
                  <c:v>815.43607412925951</c:v>
                </c:pt>
                <c:pt idx="1">
                  <c:v>917.32917170240466</c:v>
                </c:pt>
                <c:pt idx="2">
                  <c:v>885.03973551433114</c:v>
                </c:pt>
                <c:pt idx="3">
                  <c:v>930.18773844159534</c:v>
                </c:pt>
                <c:pt idx="4">
                  <c:v>852.54816339190666</c:v>
                </c:pt>
                <c:pt idx="5">
                  <c:v>1025.9543502821518</c:v>
                </c:pt>
                <c:pt idx="6">
                  <c:v>1132.4443807170185</c:v>
                </c:pt>
                <c:pt idx="7">
                  <c:v>969.29813111454223</c:v>
                </c:pt>
                <c:pt idx="8">
                  <c:v>717.80556779992787</c:v>
                </c:pt>
                <c:pt idx="9">
                  <c:v>1000.6306737910347</c:v>
                </c:pt>
                <c:pt idx="10">
                  <c:v>854.55983985330681</c:v>
                </c:pt>
                <c:pt idx="11">
                  <c:v>878.9635665139707</c:v>
                </c:pt>
                <c:pt idx="12">
                  <c:v>910.70024698566476</c:v>
                </c:pt>
                <c:pt idx="13">
                  <c:v>940.68426423039534</c:v>
                </c:pt>
                <c:pt idx="14">
                  <c:v>675.33979689072282</c:v>
                </c:pt>
                <c:pt idx="15">
                  <c:v>629.41821142303399</c:v>
                </c:pt>
                <c:pt idx="16">
                  <c:v>810.93977850570832</c:v>
                </c:pt>
                <c:pt idx="17">
                  <c:v>676.07303775837977</c:v>
                </c:pt>
                <c:pt idx="18">
                  <c:v>610.11362199124801</c:v>
                </c:pt>
                <c:pt idx="19">
                  <c:v>883.90765331611681</c:v>
                </c:pt>
                <c:pt idx="20">
                  <c:v>928.80828950330726</c:v>
                </c:pt>
                <c:pt idx="21">
                  <c:v>828.13024956199661</c:v>
                </c:pt>
                <c:pt idx="22">
                  <c:v>872.69220393898479</c:v>
                </c:pt>
                <c:pt idx="23">
                  <c:v>940.22674428712207</c:v>
                </c:pt>
                <c:pt idx="24">
                  <c:v>852.88578522949535</c:v>
                </c:pt>
                <c:pt idx="25">
                  <c:v>950.96328503282359</c:v>
                </c:pt>
                <c:pt idx="26">
                  <c:v>945.51858161808207</c:v>
                </c:pt>
                <c:pt idx="27">
                  <c:v>960.56446231871496</c:v>
                </c:pt>
                <c:pt idx="28">
                  <c:v>979.1092113808038</c:v>
                </c:pt>
                <c:pt idx="29">
                  <c:v>956.25961374660301</c:v>
                </c:pt>
                <c:pt idx="30">
                  <c:v>802.01938933309452</c:v>
                </c:pt>
                <c:pt idx="31">
                  <c:v>613.73206797687078</c:v>
                </c:pt>
                <c:pt idx="32">
                  <c:v>486.66925160876116</c:v>
                </c:pt>
                <c:pt idx="33">
                  <c:v>527.05117530087966</c:v>
                </c:pt>
                <c:pt idx="34">
                  <c:v>655.08590637036627</c:v>
                </c:pt>
                <c:pt idx="35">
                  <c:v>824.6085395112467</c:v>
                </c:pt>
                <c:pt idx="36">
                  <c:v>929.87399855736169</c:v>
                </c:pt>
                <c:pt idx="37">
                  <c:v>1091.5076255175657</c:v>
                </c:pt>
                <c:pt idx="38">
                  <c:v>1085.1008372554293</c:v>
                </c:pt>
                <c:pt idx="39">
                  <c:v>1090.9288321961446</c:v>
                </c:pt>
                <c:pt idx="40">
                  <c:v>1085.9053227337022</c:v>
                </c:pt>
                <c:pt idx="41">
                  <c:v>1281.9885448014159</c:v>
                </c:pt>
                <c:pt idx="42">
                  <c:v>1221.6781370039209</c:v>
                </c:pt>
                <c:pt idx="43">
                  <c:v>1315.0214467865665</c:v>
                </c:pt>
                <c:pt idx="44">
                  <c:v>1302.9028710766268</c:v>
                </c:pt>
                <c:pt idx="45">
                  <c:v>750.44412044333797</c:v>
                </c:pt>
                <c:pt idx="46">
                  <c:v>1225.9517213012257</c:v>
                </c:pt>
                <c:pt idx="47">
                  <c:v>1219.9481729980439</c:v>
                </c:pt>
                <c:pt idx="48">
                  <c:v>1245.8517370117956</c:v>
                </c:pt>
                <c:pt idx="49">
                  <c:v>1317.5009307022885</c:v>
                </c:pt>
                <c:pt idx="50">
                  <c:v>1463.6870109287242</c:v>
                </c:pt>
                <c:pt idx="51">
                  <c:v>1545.4685137783542</c:v>
                </c:pt>
                <c:pt idx="52">
                  <c:v>1444.7351039867465</c:v>
                </c:pt>
                <c:pt idx="53">
                  <c:v>1441.2727353312771</c:v>
                </c:pt>
                <c:pt idx="54">
                  <c:v>1453.7755203967949</c:v>
                </c:pt>
                <c:pt idx="55">
                  <c:v>1617.2480707795312</c:v>
                </c:pt>
                <c:pt idx="56">
                  <c:v>1601.6368897570665</c:v>
                </c:pt>
                <c:pt idx="57">
                  <c:v>1630.933981925451</c:v>
                </c:pt>
                <c:pt idx="58">
                  <c:v>1517.6350693983991</c:v>
                </c:pt>
                <c:pt idx="59">
                  <c:v>1649.8983368764164</c:v>
                </c:pt>
                <c:pt idx="60">
                  <c:v>1618.4020931726277</c:v>
                </c:pt>
                <c:pt idx="61">
                  <c:v>1677.1370630694757</c:v>
                </c:pt>
                <c:pt idx="62">
                  <c:v>1733.9589551890799</c:v>
                </c:pt>
                <c:pt idx="63">
                  <c:v>1647.0748768223082</c:v>
                </c:pt>
                <c:pt idx="64">
                  <c:v>1794.4521026192463</c:v>
                </c:pt>
                <c:pt idx="65">
                  <c:v>1907.1198563380333</c:v>
                </c:pt>
                <c:pt idx="66">
                  <c:v>1980.1901706490696</c:v>
                </c:pt>
                <c:pt idx="67">
                  <c:v>1922.9631779704164</c:v>
                </c:pt>
                <c:pt idx="68">
                  <c:v>1928.9085098355042</c:v>
                </c:pt>
                <c:pt idx="69">
                  <c:v>2044.2205878413758</c:v>
                </c:pt>
                <c:pt idx="70">
                  <c:v>1889.7883039793287</c:v>
                </c:pt>
                <c:pt idx="71">
                  <c:v>1892.3301547145154</c:v>
                </c:pt>
                <c:pt idx="72">
                  <c:v>1965.0967578522263</c:v>
                </c:pt>
                <c:pt idx="73">
                  <c:v>2298.3930836877994</c:v>
                </c:pt>
                <c:pt idx="74">
                  <c:v>2149.8679188642855</c:v>
                </c:pt>
                <c:pt idx="75">
                  <c:v>1877.7044011645619</c:v>
                </c:pt>
                <c:pt idx="76">
                  <c:v>2010.5521917595238</c:v>
                </c:pt>
                <c:pt idx="77">
                  <c:v>2068.1010715633915</c:v>
                </c:pt>
                <c:pt idx="78">
                  <c:v>2151.7856035676418</c:v>
                </c:pt>
                <c:pt idx="79">
                  <c:v>2074.9377876179519</c:v>
                </c:pt>
                <c:pt idx="80">
                  <c:v>1917.2035595353273</c:v>
                </c:pt>
                <c:pt idx="81">
                  <c:v>1980.1250082437739</c:v>
                </c:pt>
                <c:pt idx="82">
                  <c:v>1706.0039547336244</c:v>
                </c:pt>
                <c:pt idx="83">
                  <c:v>1647.582502883603</c:v>
                </c:pt>
                <c:pt idx="84">
                  <c:v>1916.7134663813065</c:v>
                </c:pt>
                <c:pt idx="85">
                  <c:v>1942.4751876588248</c:v>
                </c:pt>
                <c:pt idx="86">
                  <c:v>2188.5158981411005</c:v>
                </c:pt>
                <c:pt idx="87">
                  <c:v>2158.3418845669594</c:v>
                </c:pt>
                <c:pt idx="88">
                  <c:v>2403.6321927318254</c:v>
                </c:pt>
                <c:pt idx="89">
                  <c:v>2542.9908752443807</c:v>
                </c:pt>
                <c:pt idx="90">
                  <c:v>2419.0881000847066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33-44F6-9A14-54DAE3FB7AA1}"/>
            </c:ext>
          </c:extLst>
        </c:ser>
        <c:ser>
          <c:idx val="5"/>
          <c:order val="5"/>
          <c:tx>
            <c:strRef>
              <c:f>WorldGSCarbon1455!$O$3</c:f>
              <c:strCache>
                <c:ptCount val="1"/>
                <c:pt idx="0">
                  <c:v>GreenTFP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WorldGSCarbon1455!$O$4:$O$104</c:f>
              <c:numCache>
                <c:formatCode>#\ ##0.0</c:formatCode>
                <c:ptCount val="101"/>
                <c:pt idx="0">
                  <c:v>778.66886583734777</c:v>
                </c:pt>
                <c:pt idx="1">
                  <c:v>878.02191545278345</c:v>
                </c:pt>
                <c:pt idx="2">
                  <c:v>844.58827078596255</c:v>
                </c:pt>
                <c:pt idx="3">
                  <c:v>888.91939773033914</c:v>
                </c:pt>
                <c:pt idx="4">
                  <c:v>809.80300689651074</c:v>
                </c:pt>
                <c:pt idx="5">
                  <c:v>981.74163899381449</c:v>
                </c:pt>
                <c:pt idx="6">
                  <c:v>1087.8973434548732</c:v>
                </c:pt>
                <c:pt idx="7">
                  <c:v>924.06567466912634</c:v>
                </c:pt>
                <c:pt idx="8">
                  <c:v>669.68985363175432</c:v>
                </c:pt>
                <c:pt idx="9">
                  <c:v>949.7931342384004</c:v>
                </c:pt>
                <c:pt idx="10">
                  <c:v>802.5543268395038</c:v>
                </c:pt>
                <c:pt idx="11">
                  <c:v>824.09822397473499</c:v>
                </c:pt>
                <c:pt idx="12">
                  <c:v>857.05715299053156</c:v>
                </c:pt>
                <c:pt idx="13">
                  <c:v>885.00257771403278</c:v>
                </c:pt>
                <c:pt idx="14">
                  <c:v>619.21603918691574</c:v>
                </c:pt>
                <c:pt idx="15">
                  <c:v>576.21330595569646</c:v>
                </c:pt>
                <c:pt idx="16">
                  <c:v>762.99781357740551</c:v>
                </c:pt>
                <c:pt idx="17">
                  <c:v>633.49730909236348</c:v>
                </c:pt>
                <c:pt idx="18">
                  <c:v>573.30186610507326</c:v>
                </c:pt>
                <c:pt idx="19">
                  <c:v>844.19607134399428</c:v>
                </c:pt>
                <c:pt idx="20">
                  <c:v>894.82002546743468</c:v>
                </c:pt>
                <c:pt idx="21">
                  <c:v>776.62212506980006</c:v>
                </c:pt>
                <c:pt idx="22">
                  <c:v>815.84803309077665</c:v>
                </c:pt>
                <c:pt idx="23">
                  <c:v>879.91244145899054</c:v>
                </c:pt>
                <c:pt idx="24">
                  <c:v>793.91027509347612</c:v>
                </c:pt>
                <c:pt idx="25">
                  <c:v>874.47579772302993</c:v>
                </c:pt>
                <c:pt idx="26">
                  <c:v>867.92383890237693</c:v>
                </c:pt>
                <c:pt idx="27">
                  <c:v>876.98189569452541</c:v>
                </c:pt>
                <c:pt idx="28">
                  <c:v>894.09549736744623</c:v>
                </c:pt>
                <c:pt idx="29">
                  <c:v>857.49735733653426</c:v>
                </c:pt>
                <c:pt idx="30">
                  <c:v>700.42578446000948</c:v>
                </c:pt>
                <c:pt idx="31">
                  <c:v>510.5886666320547</c:v>
                </c:pt>
                <c:pt idx="32">
                  <c:v>376.92772896958508</c:v>
                </c:pt>
                <c:pt idx="33">
                  <c:v>428.85507849644921</c:v>
                </c:pt>
                <c:pt idx="34">
                  <c:v>557.10814208106535</c:v>
                </c:pt>
                <c:pt idx="35">
                  <c:v>721.74985931839228</c:v>
                </c:pt>
                <c:pt idx="36">
                  <c:v>823.76972183259988</c:v>
                </c:pt>
                <c:pt idx="37">
                  <c:v>982.5723157293927</c:v>
                </c:pt>
                <c:pt idx="38">
                  <c:v>972.17208130767995</c:v>
                </c:pt>
                <c:pt idx="39">
                  <c:v>977.6843130297035</c:v>
                </c:pt>
                <c:pt idx="40">
                  <c:v>973.72359442910908</c:v>
                </c:pt>
                <c:pt idx="41">
                  <c:v>1178.0196706403342</c:v>
                </c:pt>
                <c:pt idx="42">
                  <c:v>1121.6425965492783</c:v>
                </c:pt>
                <c:pt idx="43">
                  <c:v>1215.1908625018534</c:v>
                </c:pt>
                <c:pt idx="44">
                  <c:v>1203.0410128182646</c:v>
                </c:pt>
                <c:pt idx="45">
                  <c:v>642.50031722385802</c:v>
                </c:pt>
                <c:pt idx="46">
                  <c:v>1121.8110165104445</c:v>
                </c:pt>
                <c:pt idx="47">
                  <c:v>1099.7007209183296</c:v>
                </c:pt>
                <c:pt idx="48">
                  <c:v>1126.3343779642757</c:v>
                </c:pt>
                <c:pt idx="49">
                  <c:v>1177.1695041940247</c:v>
                </c:pt>
                <c:pt idx="50">
                  <c:v>1316.1540943059981</c:v>
                </c:pt>
                <c:pt idx="51">
                  <c:v>1386.3647419929146</c:v>
                </c:pt>
                <c:pt idx="52">
                  <c:v>1281.9792944534393</c:v>
                </c:pt>
                <c:pt idx="53">
                  <c:v>1260.3856519250412</c:v>
                </c:pt>
                <c:pt idx="54">
                  <c:v>1267.4373537679223</c:v>
                </c:pt>
                <c:pt idx="55">
                  <c:v>1413.6492915003175</c:v>
                </c:pt>
                <c:pt idx="56">
                  <c:v>1392.1024384355851</c:v>
                </c:pt>
                <c:pt idx="57">
                  <c:v>1397.1354038111515</c:v>
                </c:pt>
                <c:pt idx="58">
                  <c:v>1275.9345422473887</c:v>
                </c:pt>
                <c:pt idx="59">
                  <c:v>1392.9730610709212</c:v>
                </c:pt>
                <c:pt idx="60">
                  <c:v>1349.2864194982742</c:v>
                </c:pt>
                <c:pt idx="61">
                  <c:v>1384.7159006947541</c:v>
                </c:pt>
                <c:pt idx="62">
                  <c:v>1425.0210255355735</c:v>
                </c:pt>
                <c:pt idx="63">
                  <c:v>1311.4410373352164</c:v>
                </c:pt>
                <c:pt idx="64">
                  <c:v>1439.0808002663266</c:v>
                </c:pt>
                <c:pt idx="65">
                  <c:v>1510.6835812714189</c:v>
                </c:pt>
                <c:pt idx="66">
                  <c:v>1566.688724636052</c:v>
                </c:pt>
                <c:pt idx="67">
                  <c:v>1467.9423512844962</c:v>
                </c:pt>
                <c:pt idx="68">
                  <c:v>1459.8216140978191</c:v>
                </c:pt>
                <c:pt idx="69">
                  <c:v>1537.3684769765978</c:v>
                </c:pt>
                <c:pt idx="70">
                  <c:v>1361.5173016020494</c:v>
                </c:pt>
                <c:pt idx="71">
                  <c:v>1346.6976690566323</c:v>
                </c:pt>
                <c:pt idx="72">
                  <c:v>1404.7453960191185</c:v>
                </c:pt>
                <c:pt idx="73">
                  <c:v>1703.0949669120052</c:v>
                </c:pt>
                <c:pt idx="74">
                  <c:v>1531.4616822461064</c:v>
                </c:pt>
                <c:pt idx="75">
                  <c:v>1250.6559469594447</c:v>
                </c:pt>
                <c:pt idx="76">
                  <c:v>1375.2324783728234</c:v>
                </c:pt>
                <c:pt idx="77">
                  <c:v>1436.3921441218051</c:v>
                </c:pt>
                <c:pt idx="78">
                  <c:v>1521.5985647522646</c:v>
                </c:pt>
                <c:pt idx="79">
                  <c:v>1436.7176302303353</c:v>
                </c:pt>
                <c:pt idx="80">
                  <c:v>1279.9930522858597</c:v>
                </c:pt>
                <c:pt idx="81">
                  <c:v>1341.4088415433378</c:v>
                </c:pt>
                <c:pt idx="82">
                  <c:v>1063.7105614887705</c:v>
                </c:pt>
                <c:pt idx="83">
                  <c:v>1006.6021886049371</c:v>
                </c:pt>
                <c:pt idx="84">
                  <c:v>1267.4612518795316</c:v>
                </c:pt>
                <c:pt idx="85">
                  <c:v>1272.1295961271915</c:v>
                </c:pt>
                <c:pt idx="86">
                  <c:v>1493.1947790500903</c:v>
                </c:pt>
                <c:pt idx="87">
                  <c:v>1448.6333952272148</c:v>
                </c:pt>
                <c:pt idx="88">
                  <c:v>1661.791658393643</c:v>
                </c:pt>
                <c:pt idx="89">
                  <c:v>1776.9921148011194</c:v>
                </c:pt>
                <c:pt idx="90">
                  <c:v>1637.2307744418736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33-44F6-9A14-54DAE3FB7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139336"/>
        <c:axId val="356138944"/>
      </c:lineChart>
      <c:catAx>
        <c:axId val="356139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6138944"/>
        <c:crosses val="autoZero"/>
        <c:auto val="1"/>
        <c:lblAlgn val="ctr"/>
        <c:lblOffset val="100"/>
        <c:noMultiLvlLbl val="0"/>
      </c:catAx>
      <c:valAx>
        <c:axId val="35613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6139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257174</xdr:colOff>
      <xdr:row>82</xdr:row>
      <xdr:rowOff>4762</xdr:rowOff>
    </xdr:from>
    <xdr:to>
      <xdr:col>37</xdr:col>
      <xdr:colOff>28574</xdr:colOff>
      <xdr:row>100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257174</xdr:colOff>
      <xdr:row>82</xdr:row>
      <xdr:rowOff>4762</xdr:rowOff>
    </xdr:from>
    <xdr:to>
      <xdr:col>35</xdr:col>
      <xdr:colOff>28575</xdr:colOff>
      <xdr:row>100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257174</xdr:colOff>
      <xdr:row>82</xdr:row>
      <xdr:rowOff>4762</xdr:rowOff>
    </xdr:from>
    <xdr:to>
      <xdr:col>35</xdr:col>
      <xdr:colOff>28575</xdr:colOff>
      <xdr:row>100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600075</xdr:colOff>
      <xdr:row>105</xdr:row>
      <xdr:rowOff>9525</xdr:rowOff>
    </xdr:from>
    <xdr:to>
      <xdr:col>27</xdr:col>
      <xdr:colOff>533400</xdr:colOff>
      <xdr:row>119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a0001/Dropbox/Arti&#769;culos%20Ducoing/ArticulosCoaoutor/MBlum/DataDuc/CO2Estim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a0001/Dropbox/Art&#237;culos%20Ducoing/ArticulosCoaoutor/MBlum/Latin%20American%20GS/Global%20co2%20emissions/Carbon%20emissions%20of%20countries%20in%20our%20stud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a0001/Dropbox/Art&#237;culos%20Ducoing/ArticulosCoaoutor/MBlum/Latin%20American%20GS/Data/GK1990%20Net%20green%20GS%20and%20GStfp%20for%20global%20pap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a0001/Dropbox/Art&#237;culos%20Ducoing/ArticulosCoaoutor/MBlum/Latin%20American%20GS/Data/GK1990NetGreenGSGStfp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2Pric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GB"/>
      <sheetName val="German"/>
      <sheetName val="Australia"/>
      <sheetName val="France"/>
      <sheetName val="Switzerl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"/>
      <sheetName val="Brazil"/>
      <sheetName val="Chile"/>
      <sheetName val="Colombia"/>
      <sheetName val="Mex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14" sqref="C114"/>
    </sheetView>
  </sheetViews>
  <sheetFormatPr baseColWidth="10" defaultColWidth="9.1640625" defaultRowHeight="15"/>
  <cols>
    <col min="2" max="2" width="14.83203125" customWidth="1"/>
    <col min="3" max="3" width="16.6640625" customWidth="1"/>
    <col min="4" max="4" width="17.83203125" customWidth="1"/>
    <col min="5" max="5" width="11.5" bestFit="1" customWidth="1"/>
    <col min="6" max="6" width="11.5" customWidth="1"/>
    <col min="7" max="7" width="14.6640625" customWidth="1"/>
    <col min="8" max="8" width="18.33203125" customWidth="1"/>
    <col min="13" max="13" width="10.5" customWidth="1"/>
    <col min="15" max="20" width="12.1640625" customWidth="1"/>
  </cols>
  <sheetData>
    <row r="1" spans="1:35">
      <c r="Q1" s="27"/>
      <c r="R1" s="27"/>
      <c r="S1" s="27"/>
      <c r="T1" s="27"/>
      <c r="U1" s="27" t="s">
        <v>30</v>
      </c>
      <c r="V1" s="27"/>
      <c r="W1" s="27"/>
      <c r="X1" s="27"/>
      <c r="Y1" s="23"/>
      <c r="Z1" s="27" t="s">
        <v>31</v>
      </c>
      <c r="AA1" s="27"/>
      <c r="AB1" s="27"/>
      <c r="AC1" s="27"/>
      <c r="AD1" s="23"/>
      <c r="AE1" s="27" t="s">
        <v>32</v>
      </c>
      <c r="AF1" s="27"/>
      <c r="AG1" s="27"/>
      <c r="AH1" s="27"/>
    </row>
    <row r="2" spans="1:35" ht="48">
      <c r="B2" s="28" t="s">
        <v>6</v>
      </c>
      <c r="C2" s="29"/>
      <c r="D2" s="29"/>
      <c r="E2" s="29"/>
      <c r="F2" s="29"/>
      <c r="G2" s="29"/>
      <c r="H2" s="9" t="s">
        <v>19</v>
      </c>
      <c r="I2" s="28" t="s">
        <v>23</v>
      </c>
      <c r="J2" s="29"/>
      <c r="K2" s="29"/>
      <c r="L2" s="29"/>
      <c r="M2" s="29"/>
      <c r="N2" s="29"/>
      <c r="O2" s="30" t="s">
        <v>26</v>
      </c>
      <c r="P2" s="30"/>
      <c r="Q2" s="30"/>
      <c r="R2" s="30"/>
      <c r="S2" s="30"/>
      <c r="T2" s="14"/>
      <c r="U2" s="15" t="s">
        <v>27</v>
      </c>
      <c r="V2" s="14" t="s">
        <v>28</v>
      </c>
      <c r="W2" s="14" t="s">
        <v>3</v>
      </c>
      <c r="X2" s="14" t="s">
        <v>4</v>
      </c>
      <c r="Y2" s="14" t="s">
        <v>42</v>
      </c>
      <c r="Z2" s="15" t="s">
        <v>27</v>
      </c>
      <c r="AA2" s="14" t="s">
        <v>28</v>
      </c>
      <c r="AB2" s="14" t="s">
        <v>3</v>
      </c>
      <c r="AC2" s="14" t="s">
        <v>4</v>
      </c>
      <c r="AD2" s="14" t="s">
        <v>42</v>
      </c>
      <c r="AE2" s="15" t="s">
        <v>27</v>
      </c>
      <c r="AF2" s="14" t="s">
        <v>28</v>
      </c>
      <c r="AG2" s="14" t="s">
        <v>3</v>
      </c>
      <c r="AH2" s="14" t="s">
        <v>4</v>
      </c>
      <c r="AI2" s="14" t="s">
        <v>42</v>
      </c>
    </row>
    <row r="3" spans="1:35" ht="16">
      <c r="B3" s="10" t="s">
        <v>1</v>
      </c>
      <c r="C3" s="10" t="s">
        <v>2</v>
      </c>
      <c r="D3" s="10" t="s">
        <v>3</v>
      </c>
      <c r="E3" s="10" t="s">
        <v>4</v>
      </c>
      <c r="F3" s="10" t="s">
        <v>42</v>
      </c>
      <c r="G3" s="10" t="s">
        <v>5</v>
      </c>
      <c r="H3" s="10" t="s">
        <v>20</v>
      </c>
      <c r="I3" s="10" t="s">
        <v>1</v>
      </c>
      <c r="J3" s="10" t="s">
        <v>2</v>
      </c>
      <c r="K3" s="10" t="s">
        <v>3</v>
      </c>
      <c r="L3" s="10" t="s">
        <v>4</v>
      </c>
      <c r="M3" s="10" t="s">
        <v>42</v>
      </c>
      <c r="N3" s="10" t="s">
        <v>5</v>
      </c>
      <c r="O3" s="6" t="s">
        <v>1</v>
      </c>
      <c r="P3" s="6" t="s">
        <v>2</v>
      </c>
      <c r="Q3" s="6" t="s">
        <v>3</v>
      </c>
      <c r="R3" s="6" t="s">
        <v>4</v>
      </c>
      <c r="S3" s="25" t="s">
        <v>42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  <c r="AD3" t="s">
        <v>29</v>
      </c>
      <c r="AE3" t="s">
        <v>29</v>
      </c>
      <c r="AF3" t="s">
        <v>29</v>
      </c>
      <c r="AG3" t="s">
        <v>29</v>
      </c>
      <c r="AH3" t="s">
        <v>29</v>
      </c>
      <c r="AI3" t="s">
        <v>29</v>
      </c>
    </row>
    <row r="4" spans="1:35">
      <c r="A4">
        <v>1900</v>
      </c>
      <c r="B4" s="17">
        <f>USA!B4+GB!B4+Australia!B4+France!B4+Germany!B4+Switzerland!B4+Argentina!B4+Brazil!B4+Chile!B4+Colombia!B4+Mexico!B4</f>
        <v>103729.0218361319</v>
      </c>
      <c r="C4" s="17">
        <f>USA!C4+GB!C4+Australia!C4+France!C4+Germany!C4+Switzerland!C4+Argentina!C4+Brazil!C4+Chile!C4+Colombia!C4+Mexico!C4</f>
        <v>81240.838418570813</v>
      </c>
      <c r="D4" s="17">
        <f>USA!D4+GB!D4+Australia!D4+France!D4+Germany!D4+Switzerland!D4+Argentina!D4+Brazil!D4+Chile!D4+Colombia!D4+Mexico!D4</f>
        <v>90805.730893604021</v>
      </c>
      <c r="E4" s="17">
        <f>USA!E4+GB!E4+Australia!E4+France!E4+Germany!E4+Switzerland!E4+Argentina!E4+Brazil!E4+Chile!E4+Colombia!E4+Mexico!E4</f>
        <v>269767.4256486115</v>
      </c>
      <c r="F4" s="17">
        <f>E4-(D4-C4)</f>
        <v>260202.5331735783</v>
      </c>
      <c r="G4" s="17">
        <f>USA!F4+GB!F4+Australia!F4+France!F4+Germany!F4+Switzerland!F4+Argentina!F4+Brazil!F4+Chile!F4+Colombia!F4+Mexico!F4</f>
        <v>821771.2415651232</v>
      </c>
      <c r="H4" s="12">
        <f>USA!L4+GB!L4+Germany!L4+Australia!L4+France!L4+Switzerland!L4+Argentina!L4+Brazil!L4+Chile!L4+Colombia!L4+Mexico!L4</f>
        <v>260.14736824980434</v>
      </c>
      <c r="I4">
        <f t="shared" ref="I4:N4" si="0">B4/$H4</f>
        <v>398.73177473979661</v>
      </c>
      <c r="J4">
        <f t="shared" si="0"/>
        <v>312.28775814698986</v>
      </c>
      <c r="K4">
        <f t="shared" si="0"/>
        <v>349.05496643890154</v>
      </c>
      <c r="L4">
        <f t="shared" si="0"/>
        <v>1036.9792608840446</v>
      </c>
      <c r="M4">
        <f t="shared" si="0"/>
        <v>1000.212052592133</v>
      </c>
      <c r="N4">
        <f t="shared" si="0"/>
        <v>3158.8681718894968</v>
      </c>
      <c r="O4" s="12">
        <f>I4/$N4</f>
        <v>0.12622615223011749</v>
      </c>
      <c r="P4" s="12">
        <f>J4/$N4</f>
        <v>9.8860649179985563E-2</v>
      </c>
      <c r="Q4" s="12">
        <f>K4/$N4</f>
        <v>0.11050001058768848</v>
      </c>
      <c r="R4" s="12">
        <f>L4/$N4</f>
        <v>0.32827557354625819</v>
      </c>
      <c r="S4" s="12">
        <f>M4/$N4</f>
        <v>0.31663621213855525</v>
      </c>
      <c r="T4" s="12"/>
      <c r="U4" s="12">
        <f>(SUM(O4:O104)/101)*100</f>
        <v>7.3938588910835072</v>
      </c>
      <c r="V4" s="12">
        <f t="shared" ref="V4:W4" si="1">(SUM(P4:P104)/101)*100</f>
        <v>4.9655161074005072</v>
      </c>
      <c r="W4" s="12">
        <f t="shared" si="1"/>
        <v>8.1052880786595676</v>
      </c>
      <c r="X4" s="12">
        <f>(SUM(R4:R94)/91)*100</f>
        <v>34.217706023557795</v>
      </c>
      <c r="Y4" s="12">
        <f>(SUM(S4:S94)/91)*100</f>
        <v>31.284298504551838</v>
      </c>
      <c r="Z4" s="12">
        <f>(SUM(O4:O49)/46)*100</f>
        <v>7.4659586242211518</v>
      </c>
      <c r="AA4" s="12">
        <f t="shared" ref="AA4:AD4" si="2">(SUM(P4:P49)/46)*100</f>
        <v>4.9691339256375162</v>
      </c>
      <c r="AB4" s="12">
        <f t="shared" si="2"/>
        <v>6.7180080708350607</v>
      </c>
      <c r="AC4" s="12">
        <f t="shared" si="2"/>
        <v>33.966418510073424</v>
      </c>
      <c r="AD4" s="12">
        <f t="shared" si="2"/>
        <v>32.217544364875891</v>
      </c>
      <c r="AE4" s="12">
        <f>(SUM(O50:O104)/55)*100</f>
        <v>7.3335572960956634</v>
      </c>
      <c r="AF4" s="12">
        <f t="shared" ref="AF4:AG4" si="3">(SUM(P50:P104)/55)*100</f>
        <v>4.9624902957840975</v>
      </c>
      <c r="AG4" s="12">
        <f t="shared" si="3"/>
        <v>9.265558630658246</v>
      </c>
      <c r="AH4" s="12">
        <f>(SUM(R50:R94)/45)*100</f>
        <v>34.474577704008489</v>
      </c>
      <c r="AI4" s="12">
        <f>(SUM(S50:S94)/45)*100</f>
        <v>30.330313847331738</v>
      </c>
    </row>
    <row r="5" spans="1:35">
      <c r="A5">
        <v>1901</v>
      </c>
      <c r="B5" s="17">
        <f>USA!B5+GB!B5+Australia!B5+France!B5+Germany!B5+Switzerland!B5+Argentina!B5+Brazil!B5+Chile!B5+Colombia!B5+Mexico!B5</f>
        <v>125778.67372837861</v>
      </c>
      <c r="C5" s="17">
        <f>USA!C5+GB!C5+Australia!C5+France!C5+Germany!C5+Switzerland!C5+Argentina!C5+Brazil!C5+Chile!C5+Colombia!C5+Mexico!C5</f>
        <v>104645.29597711322</v>
      </c>
      <c r="D5" s="17">
        <f>USA!D5+GB!D5+Australia!D5+France!D5+Germany!D5+Switzerland!D5+Argentina!D5+Brazil!D5+Chile!D5+Colombia!D5+Mexico!D5</f>
        <v>115022.73112550929</v>
      </c>
      <c r="E5" s="17">
        <f>USA!E5+GB!E5+Australia!E5+France!E5+Germany!E5+Switzerland!E5+Argentina!E5+Brazil!E5+Chile!E5+Colombia!E5+Mexico!E5</f>
        <v>302802.75228590146</v>
      </c>
      <c r="F5" s="17">
        <f t="shared" ref="F5:F68" si="4">E5-(D5-C5)</f>
        <v>292425.31713750539</v>
      </c>
      <c r="G5" s="17">
        <f>USA!F5+GB!F5+Australia!F5+France!F5+Germany!F5+Switzerland!F5+Argentina!F5+Brazil!F5+Chile!F5+Colombia!F5+Mexico!F5</f>
        <v>869854.67037606845</v>
      </c>
      <c r="H5" s="12">
        <f>USA!L5+GB!L5+Germany!L5+Australia!L5+France!L5+Switzerland!L5+Argentina!L5+Brazil!L5+Chile!L5+Colombia!L5+Mexico!L5</f>
        <v>264.00812823194809</v>
      </c>
      <c r="I5">
        <f t="shared" ref="I5:I68" si="5">B5/$H5</f>
        <v>476.41970181264253</v>
      </c>
      <c r="J5">
        <f t="shared" ref="J5:J68" si="6">C5/$H5</f>
        <v>396.37149309727164</v>
      </c>
      <c r="K5">
        <f t="shared" ref="K5:K68" si="7">D5/$H5</f>
        <v>435.67874934689297</v>
      </c>
      <c r="L5">
        <f t="shared" ref="L5:L68" si="8">E5/$H5</f>
        <v>1146.9448092896207</v>
      </c>
      <c r="M5">
        <f t="shared" ref="M5:M68" si="9">F5/$H5</f>
        <v>1107.6375530399996</v>
      </c>
      <c r="N5">
        <f t="shared" ref="N5:N68" si="10">G5/$H5</f>
        <v>3294.8026115765847</v>
      </c>
      <c r="O5" s="12">
        <f t="shared" ref="O5:O68" si="11">I5/$N5</f>
        <v>0.14459734253539169</v>
      </c>
      <c r="P5" s="12">
        <f t="shared" ref="P5:P68" si="12">J5/$N5</f>
        <v>0.12030204531967555</v>
      </c>
      <c r="Q5" s="12">
        <f t="shared" ref="Q5:Q68" si="13">K5/$N5</f>
        <v>0.13223212456372851</v>
      </c>
      <c r="R5" s="12">
        <f t="shared" ref="R5:R68" si="14">L5/$N5</f>
        <v>0.34810729033045174</v>
      </c>
      <c r="S5" s="12">
        <f t="shared" ref="S5:S68" si="15">M5/$N5</f>
        <v>0.33617721108639881</v>
      </c>
    </row>
    <row r="6" spans="1:35">
      <c r="A6">
        <v>1902</v>
      </c>
      <c r="B6" s="17">
        <f>USA!B6+GB!B6+Australia!B6+France!B6+Germany!B6+Switzerland!B6+Argentina!B6+Brazil!B6+Chile!B6+Colombia!B6+Mexico!B6</f>
        <v>111828.0540381881</v>
      </c>
      <c r="C6" s="17">
        <f>USA!C6+GB!C6+Australia!C6+France!C6+Germany!C6+Switzerland!C6+Argentina!C6+Brazil!C6+Chile!C6+Colombia!C6+Mexico!C6</f>
        <v>91869.230672333942</v>
      </c>
      <c r="D6" s="17">
        <f>USA!D6+GB!D6+Australia!D6+France!D6+Germany!D6+Switzerland!D6+Argentina!D6+Brazil!D6+Chile!D6+Colombia!D6+Mexico!D6</f>
        <v>102707.76643836348</v>
      </c>
      <c r="E6" s="17">
        <f>USA!E6+GB!E6+Australia!E6+France!E6+Germany!E6+Switzerland!E6+Argentina!E6+Brazil!E6+Chile!E6+Colombia!E6+Mexico!E6</f>
        <v>300756.46844837232</v>
      </c>
      <c r="F6" s="17">
        <f t="shared" si="4"/>
        <v>289917.93268234277</v>
      </c>
      <c r="G6" s="17">
        <f>USA!F6+GB!F6+Australia!F6+France!F6+Germany!F6+Switzerland!F6+Argentina!F6+Brazil!F6+Chile!F6+Colombia!F6+Mexico!F6</f>
        <v>900907.77265677345</v>
      </c>
      <c r="H6" s="12">
        <f>USA!L6+GB!L6+Germany!L6+Australia!L6+France!L6+Switzerland!L6+Argentina!L6+Brazil!L6+Chile!L6+Colombia!L6+Mexico!L6</f>
        <v>267.93926595267328</v>
      </c>
      <c r="I6">
        <f t="shared" si="5"/>
        <v>417.3634410789964</v>
      </c>
      <c r="J6">
        <f t="shared" si="6"/>
        <v>342.87333864891986</v>
      </c>
      <c r="K6">
        <f t="shared" si="7"/>
        <v>383.32480337728845</v>
      </c>
      <c r="L6">
        <f t="shared" si="8"/>
        <v>1122.480004485403</v>
      </c>
      <c r="M6">
        <f t="shared" si="9"/>
        <v>1082.0285397570344</v>
      </c>
      <c r="N6">
        <f t="shared" si="10"/>
        <v>3362.3581428184657</v>
      </c>
      <c r="O6" s="12">
        <f t="shared" si="11"/>
        <v>0.12412819317609794</v>
      </c>
      <c r="P6" s="12">
        <f t="shared" si="12"/>
        <v>0.10197406822388927</v>
      </c>
      <c r="Q6" s="12">
        <f t="shared" si="13"/>
        <v>0.11400475115835518</v>
      </c>
      <c r="R6" s="12">
        <f t="shared" si="14"/>
        <v>0.33383713358520889</v>
      </c>
      <c r="S6" s="12">
        <f t="shared" si="15"/>
        <v>0.32180645065074298</v>
      </c>
    </row>
    <row r="7" spans="1:35">
      <c r="A7">
        <v>1903</v>
      </c>
      <c r="B7" s="17">
        <f>USA!B7+GB!B7+Australia!B7+France!B7+Germany!B7+Switzerland!B7+Argentina!B7+Brazil!B7+Chile!B7+Colombia!B7+Mexico!B7</f>
        <v>125847.62624402832</v>
      </c>
      <c r="C7" s="17">
        <f>USA!C7+GB!C7+Australia!C7+France!C7+Germany!C7+Switzerland!C7+Argentina!C7+Brazil!C7+Chile!C7+Colombia!C7+Mexico!C7</f>
        <v>105738.64398532185</v>
      </c>
      <c r="D7" s="17">
        <f>USA!D7+GB!D7+Australia!D7+France!D7+Germany!D7+Switzerland!D7+Argentina!D7+Brazil!D7+Chile!D7+Colombia!D7+Mexico!D7</f>
        <v>116953.18380760521</v>
      </c>
      <c r="E7" s="17">
        <f>USA!E7+GB!E7+Australia!E7+France!E7+Germany!E7+Switzerland!E7+Argentina!E7+Brazil!E7+Chile!E7+Colombia!E7+Mexico!E7</f>
        <v>324336.84341102204</v>
      </c>
      <c r="F7" s="17">
        <f t="shared" si="4"/>
        <v>313122.30358873866</v>
      </c>
      <c r="G7" s="17">
        <f>USA!F7+GB!F7+Australia!F7+France!F7+Germany!F7+Switzerland!F7+Argentina!F7+Brazil!F7+Chile!F7+Colombia!F7+Mexico!F7</f>
        <v>922702.3727155329</v>
      </c>
      <c r="H7" s="12">
        <f>USA!L7+GB!L7+Germany!L7+Australia!L7+France!L7+Switzerland!L7+Argentina!L7+Brazil!L7+Chile!L7+Colombia!L7+Mexico!L7</f>
        <v>271.7468070923569</v>
      </c>
      <c r="I7">
        <f t="shared" si="5"/>
        <v>463.10618178213684</v>
      </c>
      <c r="J7">
        <f t="shared" si="6"/>
        <v>389.1072175482272</v>
      </c>
      <c r="K7">
        <f t="shared" si="7"/>
        <v>430.37555825948328</v>
      </c>
      <c r="L7">
        <f t="shared" si="8"/>
        <v>1193.5258665276301</v>
      </c>
      <c r="M7">
        <f t="shared" si="9"/>
        <v>1152.257525816374</v>
      </c>
      <c r="N7">
        <f t="shared" si="10"/>
        <v>3395.4488098251686</v>
      </c>
      <c r="O7" s="12">
        <f t="shared" si="11"/>
        <v>0.1363902705415789</v>
      </c>
      <c r="P7" s="12">
        <f t="shared" si="12"/>
        <v>0.1145966967377907</v>
      </c>
      <c r="Q7" s="12">
        <f t="shared" si="13"/>
        <v>0.12675071319412506</v>
      </c>
      <c r="R7" s="12">
        <f t="shared" si="14"/>
        <v>0.35150754241206911</v>
      </c>
      <c r="S7" s="12">
        <f t="shared" si="15"/>
        <v>0.33935352595573476</v>
      </c>
    </row>
    <row r="8" spans="1:35">
      <c r="A8">
        <v>1904</v>
      </c>
      <c r="B8" s="17">
        <f>USA!B8+GB!B8+Australia!B8+France!B8+Germany!B8+Switzerland!B8+Argentina!B8+Brazil!B8+Chile!B8+Colombia!B8+Mexico!B8</f>
        <v>103612.46646757681</v>
      </c>
      <c r="C8" s="17">
        <f>USA!C8+GB!C8+Australia!C8+France!C8+Germany!C8+Switzerland!C8+Argentina!C8+Brazil!C8+Chile!C8+Colombia!C8+Mexico!C8</f>
        <v>84040.189421797739</v>
      </c>
      <c r="D8" s="17">
        <f>USA!D8+GB!D8+Australia!D8+France!D8+Germany!D8+Switzerland!D8+Argentina!D8+Brazil!D8+Chile!D8+Colombia!D8+Mexico!D8</f>
        <v>95822.640350295129</v>
      </c>
      <c r="E8" s="17">
        <f>USA!E8+GB!E8+Australia!E8+France!E8+Germany!E8+Switzerland!E8+Argentina!E8+Brazil!E8+Chile!E8+Colombia!E8+Mexico!E8</f>
        <v>307940.33370441571</v>
      </c>
      <c r="F8" s="17">
        <f t="shared" si="4"/>
        <v>296157.88277591835</v>
      </c>
      <c r="G8" s="17">
        <f>USA!F8+GB!F8+Australia!F8+France!F8+Germany!F8+Switzerland!F8+Argentina!F8+Brazil!F8+Chile!F8+Colombia!F8+Mexico!F8</f>
        <v>929084.31236553693</v>
      </c>
      <c r="H8" s="12">
        <f>USA!L8+GB!L8+Germany!L8+Australia!L8+France!L8+Switzerland!L8+Argentina!L8+Brazil!L8+Chile!L8+Colombia!L8+Mexico!L8</f>
        <v>275.644117240897</v>
      </c>
      <c r="I8">
        <f t="shared" si="5"/>
        <v>375.89217395496064</v>
      </c>
      <c r="J8">
        <f t="shared" si="6"/>
        <v>304.88656991127249</v>
      </c>
      <c r="K8">
        <f t="shared" si="7"/>
        <v>347.63172640666835</v>
      </c>
      <c r="L8">
        <f t="shared" si="8"/>
        <v>1117.1663548882984</v>
      </c>
      <c r="M8">
        <f t="shared" si="9"/>
        <v>1074.4211983929029</v>
      </c>
      <c r="N8">
        <f t="shared" si="10"/>
        <v>3370.5936541122369</v>
      </c>
      <c r="O8" s="12">
        <f t="shared" si="11"/>
        <v>0.11152105905627623</v>
      </c>
      <c r="P8" s="12">
        <f t="shared" si="12"/>
        <v>9.0454857867337604E-2</v>
      </c>
      <c r="Q8" s="12">
        <f t="shared" si="13"/>
        <v>0.10313664656151773</v>
      </c>
      <c r="R8" s="12">
        <f t="shared" si="14"/>
        <v>0.33144498255531873</v>
      </c>
      <c r="S8" s="12">
        <f t="shared" si="15"/>
        <v>0.31876319386113872</v>
      </c>
    </row>
    <row r="9" spans="1:35">
      <c r="A9">
        <v>1905</v>
      </c>
      <c r="B9" s="17">
        <f>USA!B9+GB!B9+Australia!B9+France!B9+Germany!B9+Switzerland!B9+Argentina!B9+Brazil!B9+Chile!B9+Colombia!B9+Mexico!B9</f>
        <v>147012.00190849433</v>
      </c>
      <c r="C9" s="17">
        <f>USA!C9+GB!C9+Australia!C9+France!C9+Germany!C9+Switzerland!C9+Argentina!C9+Brazil!C9+Chile!C9+Colombia!C9+Mexico!C9</f>
        <v>125987.1267910131</v>
      </c>
      <c r="D9" s="17">
        <f>USA!D9+GB!D9+Australia!D9+France!D9+Germany!D9+Switzerland!D9+Argentina!D9+Brazil!D9+Chile!D9+Colombia!D9+Mexico!D9</f>
        <v>138350.96023788484</v>
      </c>
      <c r="E9" s="17">
        <f>USA!E9+GB!E9+Australia!E9+France!E9+Germany!E9+Switzerland!E9+Argentina!E9+Brazil!E9+Chile!E9+Colombia!E9+Mexico!E9</f>
        <v>366970.80887087242</v>
      </c>
      <c r="F9" s="17">
        <f t="shared" si="4"/>
        <v>354606.9754240007</v>
      </c>
      <c r="G9" s="17">
        <f>USA!F9+GB!F9+Australia!F9+France!F9+Germany!F9+Switzerland!F9+Argentina!F9+Brazil!F9+Chile!F9+Colombia!F9+Mexico!F9</f>
        <v>982331.38168732612</v>
      </c>
      <c r="H9" s="12">
        <f>USA!L9+GB!L9+Germany!L9+Australia!L9+France!L9+Switzerland!L9+Argentina!L9+Brazil!L9+Chile!L9+Colombia!L9+Mexico!L9</f>
        <v>279.6443169078637</v>
      </c>
      <c r="I9">
        <f t="shared" si="5"/>
        <v>525.71067252166392</v>
      </c>
      <c r="J9">
        <f t="shared" si="6"/>
        <v>450.52632638525222</v>
      </c>
      <c r="K9">
        <f t="shared" si="7"/>
        <v>494.73903767358968</v>
      </c>
      <c r="L9">
        <f t="shared" si="8"/>
        <v>1312.2770129163068</v>
      </c>
      <c r="M9">
        <f t="shared" si="9"/>
        <v>1268.0643016279694</v>
      </c>
      <c r="N9">
        <f t="shared" si="10"/>
        <v>3512.7886471977954</v>
      </c>
      <c r="O9" s="12">
        <f t="shared" si="11"/>
        <v>0.14965622054746483</v>
      </c>
      <c r="P9" s="12">
        <f t="shared" si="12"/>
        <v>0.12825318333474001</v>
      </c>
      <c r="Q9" s="12">
        <f t="shared" si="13"/>
        <v>0.14083939780101787</v>
      </c>
      <c r="R9" s="12">
        <f t="shared" si="14"/>
        <v>0.37357129753967122</v>
      </c>
      <c r="S9" s="12">
        <f t="shared" si="15"/>
        <v>0.36098508307339339</v>
      </c>
    </row>
    <row r="10" spans="1:35">
      <c r="A10">
        <v>1906</v>
      </c>
      <c r="B10" s="17">
        <f>USA!B10+GB!B10+Australia!B10+France!B10+Germany!B10+Switzerland!B10+Argentina!B10+Brazil!B10+Chile!B10+Colombia!B10+Mexico!B10</f>
        <v>174876.0222756353</v>
      </c>
      <c r="C10" s="17">
        <f>USA!C10+GB!C10+Australia!C10+France!C10+Germany!C10+Switzerland!C10+Argentina!C10+Brazil!C10+Chile!C10+Colombia!C10+Mexico!C10</f>
        <v>151633.55320941875</v>
      </c>
      <c r="D10" s="17">
        <f>USA!D10+GB!D10+Australia!D10+France!D10+Germany!D10+Switzerland!D10+Argentina!D10+Brazil!D10+Chile!D10+Colombia!D10+Mexico!D10</f>
        <v>164281.63399263367</v>
      </c>
      <c r="E10" s="17">
        <f>USA!E10+GB!E10+Australia!E10+France!E10+Germany!E10+Switzerland!E10+Argentina!E10+Brazil!E10+Chile!E10+Colombia!E10+Mexico!E10</f>
        <v>405678.87260478263</v>
      </c>
      <c r="F10" s="17">
        <f t="shared" si="4"/>
        <v>393030.79182156769</v>
      </c>
      <c r="G10" s="17">
        <f>USA!F10+GB!F10+Australia!F10+France!F10+Germany!F10+Switzerland!F10+Argentina!F10+Brazil!F10+Chile!F10+Colombia!F10+Mexico!F10</f>
        <v>1023946.4057717375</v>
      </c>
      <c r="H10" s="12">
        <f>USA!L10+GB!L10+Germany!L10+Australia!L10+France!L10+Switzerland!L10+Argentina!L10+Brazil!L10+Chile!L10+Colombia!L10+Mexico!L10</f>
        <v>283.92641936623056</v>
      </c>
      <c r="I10">
        <f t="shared" si="5"/>
        <v>615.92021857630129</v>
      </c>
      <c r="J10">
        <f t="shared" si="6"/>
        <v>534.05932969495836</v>
      </c>
      <c r="K10">
        <f t="shared" si="7"/>
        <v>578.60636695710355</v>
      </c>
      <c r="L10">
        <f t="shared" si="8"/>
        <v>1428.8169220403058</v>
      </c>
      <c r="M10">
        <f t="shared" si="9"/>
        <v>1384.2698847781605</v>
      </c>
      <c r="N10">
        <f t="shared" si="10"/>
        <v>3606.3794558370105</v>
      </c>
      <c r="O10" s="12">
        <f t="shared" si="11"/>
        <v>0.17078630413652668</v>
      </c>
      <c r="P10" s="12">
        <f t="shared" si="12"/>
        <v>0.14808739242083102</v>
      </c>
      <c r="Q10" s="12">
        <f t="shared" si="13"/>
        <v>0.16043968030613515</v>
      </c>
      <c r="R10" s="12">
        <f t="shared" si="14"/>
        <v>0.39619150994433816</v>
      </c>
      <c r="S10" s="12">
        <f t="shared" si="15"/>
        <v>0.38383922205903404</v>
      </c>
    </row>
    <row r="11" spans="1:35">
      <c r="A11">
        <v>1907</v>
      </c>
      <c r="B11" s="17">
        <f>USA!B11+GB!B11+Australia!B11+France!B11+Germany!B11+Switzerland!B11+Argentina!B11+Brazil!B11+Chile!B11+Colombia!B11+Mexico!B11</f>
        <v>143518.78128105652</v>
      </c>
      <c r="C11" s="17">
        <f>USA!C11+GB!C11+Australia!C11+France!C11+Germany!C11+Switzerland!C11+Argentina!C11+Brazil!C11+Chile!C11+Colombia!C11+Mexico!C11</f>
        <v>117644.67893756872</v>
      </c>
      <c r="D11" s="17">
        <f>USA!D11+GB!D11+Australia!D11+France!D11+Germany!D11+Switzerland!D11+Argentina!D11+Brazil!D11+Chile!D11+Colombia!D11+Mexico!D11</f>
        <v>130675.81385195632</v>
      </c>
      <c r="E11" s="17">
        <f>USA!E11+GB!E11+Australia!E11+France!E11+Germany!E11+Switzerland!E11+Argentina!E11+Brazil!E11+Chile!E11+Colombia!E11+Mexico!E11</f>
        <v>376995.76287626423</v>
      </c>
      <c r="F11" s="17">
        <f t="shared" si="4"/>
        <v>363964.62796187663</v>
      </c>
      <c r="G11" s="17">
        <f>USA!F11+GB!F11+Australia!F11+France!F11+Germany!F11+Switzerland!F11+Argentina!F11+Brazil!F11+Chile!F11+Colombia!F11+Mexico!F11</f>
        <v>1041270.2502477762</v>
      </c>
      <c r="H11" s="12">
        <f>USA!L11+GB!L11+Germany!L11+Australia!L11+France!L11+Switzerland!L11+Argentina!L11+Brazil!L11+Chile!L11+Colombia!L11+Mexico!L11</f>
        <v>288.09257640280634</v>
      </c>
      <c r="I11">
        <f t="shared" si="5"/>
        <v>498.16896732663776</v>
      </c>
      <c r="J11">
        <f t="shared" si="6"/>
        <v>408.35720380756999</v>
      </c>
      <c r="K11">
        <f t="shared" si="7"/>
        <v>453.58966025298594</v>
      </c>
      <c r="L11">
        <f t="shared" si="8"/>
        <v>1308.5924239476233</v>
      </c>
      <c r="M11">
        <f t="shared" si="9"/>
        <v>1263.3599675022074</v>
      </c>
      <c r="N11">
        <f t="shared" si="10"/>
        <v>3614.3598812899959</v>
      </c>
      <c r="O11" s="12">
        <f t="shared" si="11"/>
        <v>0.13783048276555046</v>
      </c>
      <c r="P11" s="12">
        <f t="shared" si="12"/>
        <v>0.11298188814054227</v>
      </c>
      <c r="Q11" s="12">
        <f t="shared" si="13"/>
        <v>0.12549654023137727</v>
      </c>
      <c r="R11" s="12">
        <f t="shared" si="14"/>
        <v>0.3620537154370404</v>
      </c>
      <c r="S11" s="12">
        <f t="shared" si="15"/>
        <v>0.34953906334620544</v>
      </c>
    </row>
    <row r="12" spans="1:35">
      <c r="A12">
        <v>1908</v>
      </c>
      <c r="B12" s="17">
        <f>USA!B12+GB!B12+Australia!B12+France!B12+Germany!B12+Switzerland!B12+Argentina!B12+Brazil!B12+Chile!B12+Colombia!B12+Mexico!B12</f>
        <v>75424.066817270766</v>
      </c>
      <c r="C12" s="17">
        <f>USA!C12+GB!C12+Australia!C12+France!C12+Germany!C12+Switzerland!C12+Argentina!C12+Brazil!C12+Chile!C12+Colombia!C12+Mexico!C12</f>
        <v>51765.676655027921</v>
      </c>
      <c r="D12" s="17">
        <f>USA!D12+GB!D12+Australia!D12+France!D12+Germany!D12+Switzerland!D12+Argentina!D12+Brazil!D12+Chile!D12+Colombia!D12+Mexico!D12</f>
        <v>65840.742391677471</v>
      </c>
      <c r="E12" s="17">
        <f>USA!E12+GB!E12+Australia!E12+France!E12+Germany!E12+Switzerland!E12+Argentina!E12+Brazil!E12+Chile!E12+Colombia!E12+Mexico!E12</f>
        <v>303080.48266106378</v>
      </c>
      <c r="F12" s="17">
        <f t="shared" si="4"/>
        <v>289005.41692441422</v>
      </c>
      <c r="G12" s="17">
        <f>USA!F12+GB!F12+Australia!F12+France!F12+Germany!F12+Switzerland!F12+Argentina!F12+Brazil!F12+Chile!F12+Colombia!F12+Mexico!F12</f>
        <v>996180.42844093824</v>
      </c>
      <c r="H12" s="12">
        <f>USA!L12+GB!L12+Germany!L12+Australia!L12+France!L12+Switzerland!L12+Argentina!L12+Brazil!L12+Chile!L12+Colombia!L12+Mexico!L12</f>
        <v>292.52534187593108</v>
      </c>
      <c r="I12">
        <f t="shared" si="5"/>
        <v>257.83771872065847</v>
      </c>
      <c r="J12">
        <f t="shared" si="6"/>
        <v>176.96134059039343</v>
      </c>
      <c r="K12">
        <f t="shared" si="7"/>
        <v>225.07705475856699</v>
      </c>
      <c r="L12">
        <f t="shared" si="8"/>
        <v>1036.0828252261626</v>
      </c>
      <c r="M12">
        <f t="shared" si="9"/>
        <v>987.96711105798909</v>
      </c>
      <c r="N12">
        <f t="shared" si="10"/>
        <v>3405.4500100830537</v>
      </c>
      <c r="O12" s="12">
        <f t="shared" si="11"/>
        <v>7.5713259028098376E-2</v>
      </c>
      <c r="P12" s="12">
        <f t="shared" si="12"/>
        <v>5.1964157473002405E-2</v>
      </c>
      <c r="Q12" s="12">
        <f t="shared" si="13"/>
        <v>6.6093190060680915E-2</v>
      </c>
      <c r="R12" s="12">
        <f t="shared" si="14"/>
        <v>0.30424255888604107</v>
      </c>
      <c r="S12" s="12">
        <f t="shared" si="15"/>
        <v>0.29011352629836257</v>
      </c>
    </row>
    <row r="13" spans="1:35">
      <c r="A13">
        <v>1909</v>
      </c>
      <c r="B13" s="17">
        <f>USA!B13+GB!B13+Australia!B13+France!B13+Germany!B13+Switzerland!B13+Argentina!B13+Brazil!B13+Chile!B13+Colombia!B13+Mexico!B13</f>
        <v>151270.53495151017</v>
      </c>
      <c r="C13" s="17">
        <f>USA!C13+GB!C13+Australia!C13+France!C13+Germany!C13+Switzerland!C13+Argentina!C13+Brazil!C13+Chile!C13+Colombia!C13+Mexico!C13</f>
        <v>127219.69709029696</v>
      </c>
      <c r="D13" s="17">
        <f>USA!D13+GB!D13+Australia!D13+France!D13+Germany!D13+Switzerland!D13+Argentina!D13+Brazil!D13+Chile!D13+Colombia!D13+Mexico!D13</f>
        <v>142321.12401506948</v>
      </c>
      <c r="E13" s="17">
        <f>USA!E13+GB!E13+Australia!E13+France!E13+Germany!E13+Switzerland!E13+Argentina!E13+Brazil!E13+Chile!E13+Colombia!E13+Mexico!E13</f>
        <v>397281.55770933809</v>
      </c>
      <c r="F13" s="17">
        <f t="shared" si="4"/>
        <v>382180.13078456558</v>
      </c>
      <c r="G13" s="17">
        <f>USA!F13+GB!F13+Australia!F13+France!F13+Germany!F13+Switzerland!F13+Argentina!F13+Brazil!F13+Chile!F13+Colombia!F13+Mexico!F13</f>
        <v>1057793.1750338047</v>
      </c>
      <c r="H13" s="12">
        <f>USA!L13+GB!L13+Germany!L13+Australia!L13+France!L13+Switzerland!L13+Argentina!L13+Brazil!L13+Chile!L13+Colombia!L13+Mexico!L13</f>
        <v>297.05267126740705</v>
      </c>
      <c r="I13">
        <f t="shared" si="5"/>
        <v>509.23809001985484</v>
      </c>
      <c r="J13">
        <f t="shared" si="6"/>
        <v>428.27319662705099</v>
      </c>
      <c r="K13">
        <f t="shared" si="7"/>
        <v>479.11073617968543</v>
      </c>
      <c r="L13">
        <f t="shared" si="8"/>
        <v>1337.4111601632592</v>
      </c>
      <c r="M13">
        <f t="shared" si="9"/>
        <v>1286.5736206106246</v>
      </c>
      <c r="N13">
        <f t="shared" si="10"/>
        <v>3560.9616655545187</v>
      </c>
      <c r="O13" s="12">
        <f t="shared" si="11"/>
        <v>0.14300577704774461</v>
      </c>
      <c r="P13" s="12">
        <f t="shared" si="12"/>
        <v>0.12026897137640474</v>
      </c>
      <c r="Q13" s="12">
        <f t="shared" si="13"/>
        <v>0.13454532263409735</v>
      </c>
      <c r="R13" s="12">
        <f t="shared" si="14"/>
        <v>0.37557583758908436</v>
      </c>
      <c r="S13" s="12">
        <f t="shared" si="15"/>
        <v>0.36129948633139169</v>
      </c>
    </row>
    <row r="14" spans="1:35">
      <c r="A14">
        <v>1910</v>
      </c>
      <c r="B14" s="17">
        <f>USA!B14+GB!B14+Australia!B14+France!B14+Germany!B14+Switzerland!B14+Argentina!B14+Brazil!B14+Chile!B14+Colombia!B14+Mexico!B14</f>
        <v>114544.58852528731</v>
      </c>
      <c r="C14" s="17">
        <f>USA!C14+GB!C14+Australia!C14+France!C14+Germany!C14+Switzerland!C14+Argentina!C14+Brazil!C14+Chile!C14+Colombia!C14+Mexico!C14</f>
        <v>88893.436692118048</v>
      </c>
      <c r="D14" s="17">
        <f>USA!D14+GB!D14+Australia!D14+France!D14+Germany!D14+Switzerland!D14+Argentina!D14+Brazil!D14+Chile!D14+Colombia!D14+Mexico!D14</f>
        <v>104589.53935125576</v>
      </c>
      <c r="E14" s="17">
        <f>USA!E14+GB!E14+Australia!E14+France!E14+Germany!E14+Switzerland!E14+Argentina!E14+Brazil!E14+Chile!E14+Colombia!E14+Mexico!E14</f>
        <v>365233.60972911213</v>
      </c>
      <c r="F14" s="17">
        <f t="shared" si="4"/>
        <v>349537.50706997444</v>
      </c>
      <c r="G14" s="17">
        <f>USA!F14+GB!F14+Australia!F14+France!F14+Germany!F14+Switzerland!F14+Argentina!F14+Brazil!F14+Chile!F14+Colombia!F14+Mexico!F14</f>
        <v>1078806.5208291595</v>
      </c>
      <c r="H14" s="12">
        <f>USA!L14+GB!L14+Germany!L14+Australia!L14+France!L14+Switzerland!L14+Argentina!L14+Brazil!L14+Chile!L14+Colombia!L14+Mexico!L14</f>
        <v>301.8161296663244</v>
      </c>
      <c r="I14">
        <f t="shared" si="5"/>
        <v>379.51778339985719</v>
      </c>
      <c r="J14">
        <f t="shared" si="6"/>
        <v>294.52844945826786</v>
      </c>
      <c r="K14">
        <f t="shared" si="7"/>
        <v>346.53396247207098</v>
      </c>
      <c r="L14">
        <f t="shared" si="8"/>
        <v>1210.1195855002829</v>
      </c>
      <c r="M14">
        <f t="shared" si="9"/>
        <v>1158.1140724864799</v>
      </c>
      <c r="N14">
        <f t="shared" si="10"/>
        <v>3574.3832578525344</v>
      </c>
      <c r="O14" s="12">
        <f t="shared" si="11"/>
        <v>0.10617713771070787</v>
      </c>
      <c r="P14" s="12">
        <f t="shared" si="12"/>
        <v>8.2399795492333019E-2</v>
      </c>
      <c r="Q14" s="12">
        <f t="shared" si="13"/>
        <v>9.6949302151853267E-2</v>
      </c>
      <c r="R14" s="12">
        <f t="shared" si="14"/>
        <v>0.33855339458682299</v>
      </c>
      <c r="S14" s="12">
        <f t="shared" si="15"/>
        <v>0.32400388792730278</v>
      </c>
    </row>
    <row r="15" spans="1:35">
      <c r="A15">
        <v>1911</v>
      </c>
      <c r="B15" s="17">
        <f>USA!B15+GB!B15+Australia!B15+France!B15+Germany!B15+Switzerland!B15+Argentina!B15+Brazil!B15+Chile!B15+Colombia!B15+Mexico!B15</f>
        <v>118927.57778549365</v>
      </c>
      <c r="C15" s="17">
        <f>USA!C15+GB!C15+Australia!C15+France!C15+Germany!C15+Switzerland!C15+Argentina!C15+Brazil!C15+Chile!C15+Colombia!C15+Mexico!C15</f>
        <v>91583.563924602975</v>
      </c>
      <c r="D15" s="17">
        <f>USA!D15+GB!D15+Australia!D15+France!D15+Germany!D15+Switzerland!D15+Argentina!D15+Brazil!D15+Chile!D15+Colombia!D15+Mexico!D15</f>
        <v>108371.12594395074</v>
      </c>
      <c r="E15" s="17">
        <f>USA!E15+GB!E15+Australia!E15+France!E15+Germany!E15+Switzerland!E15+Argentina!E15+Brazil!E15+Chile!E15+Colombia!E15+Mexico!E15</f>
        <v>379640.14121005766</v>
      </c>
      <c r="F15" s="17">
        <f t="shared" si="4"/>
        <v>362852.57919070986</v>
      </c>
      <c r="G15" s="17">
        <f>USA!F15+GB!F15+Australia!F15+France!F15+Germany!F15+Switzerland!F15+Argentina!F15+Brazil!F15+Chile!F15+Colombia!F15+Mexico!F15</f>
        <v>1112781.592912873</v>
      </c>
      <c r="H15" s="12">
        <f>USA!L15+GB!L15+Germany!L15+Australia!L15+France!L15+Switzerland!L15+Argentina!L15+Brazil!L15+Chile!L15+Colombia!L15+Mexico!L15</f>
        <v>305.97753048461408</v>
      </c>
      <c r="I15">
        <f t="shared" si="5"/>
        <v>388.680755731094</v>
      </c>
      <c r="J15">
        <f t="shared" si="6"/>
        <v>299.31467117716414</v>
      </c>
      <c r="K15">
        <f t="shared" si="7"/>
        <v>354.18001371639974</v>
      </c>
      <c r="L15">
        <f t="shared" si="8"/>
        <v>1240.7451638974112</v>
      </c>
      <c r="M15">
        <f t="shared" si="9"/>
        <v>1185.8798213581756</v>
      </c>
      <c r="N15">
        <f t="shared" si="10"/>
        <v>3636.8082033684777</v>
      </c>
      <c r="O15" s="12">
        <f t="shared" si="11"/>
        <v>0.1068741418288407</v>
      </c>
      <c r="P15" s="12">
        <f t="shared" si="12"/>
        <v>8.2301472730932981E-2</v>
      </c>
      <c r="Q15" s="12">
        <f t="shared" si="13"/>
        <v>9.7387597561056916E-2</v>
      </c>
      <c r="R15" s="12">
        <f t="shared" si="14"/>
        <v>0.34116321084741574</v>
      </c>
      <c r="S15" s="12">
        <f t="shared" si="15"/>
        <v>0.3260770860172918</v>
      </c>
    </row>
    <row r="16" spans="1:35">
      <c r="A16">
        <v>1912</v>
      </c>
      <c r="B16" s="17">
        <f>USA!B16+GB!B16+Australia!B16+France!B16+Germany!B16+Switzerland!B16+Argentina!B16+Brazil!B16+Chile!B16+Colombia!B16+Mexico!B16</f>
        <v>131472.9996046809</v>
      </c>
      <c r="C16" s="17">
        <f>USA!C16+GB!C16+Australia!C16+France!C16+Germany!C16+Switzerland!C16+Argentina!C16+Brazil!C16+Chile!C16+Colombia!C16+Mexico!C16</f>
        <v>102633.96520675604</v>
      </c>
      <c r="D16" s="17">
        <f>USA!D16+GB!D16+Australia!D16+France!D16+Germany!D16+Switzerland!D16+Argentina!D16+Brazil!D16+Chile!D16+Colombia!D16+Mexico!D16</f>
        <v>119241.31770680098</v>
      </c>
      <c r="E16" s="17">
        <f>USA!E16+GB!E16+Australia!E16+France!E16+Germany!E16+Switzerland!E16+Argentina!E16+Brazil!E16+Chile!E16+Colombia!E16+Mexico!E16</f>
        <v>399750.06038754998</v>
      </c>
      <c r="F16" s="17">
        <f t="shared" si="4"/>
        <v>383142.70788750506</v>
      </c>
      <c r="G16" s="17">
        <f>USA!F16+GB!F16+Australia!F16+France!F16+Germany!F16+Switzerland!F16+Argentina!F16+Brazil!F16+Chile!F16+Colombia!F16+Mexico!F16</f>
        <v>1142031.1732421932</v>
      </c>
      <c r="H16" s="12">
        <f>USA!L16+GB!L16+Germany!L16+Australia!L16+France!L16+Switzerland!L16+Argentina!L16+Brazil!L16+Chile!L16+Colombia!L16+Mexico!L16</f>
        <v>309.58975821848776</v>
      </c>
      <c r="I16">
        <f t="shared" si="5"/>
        <v>424.66843981284433</v>
      </c>
      <c r="J16">
        <f t="shared" si="6"/>
        <v>331.51602235602331</v>
      </c>
      <c r="K16">
        <f t="shared" si="7"/>
        <v>385.15911635115663</v>
      </c>
      <c r="L16">
        <f t="shared" si="8"/>
        <v>1291.2250802089943</v>
      </c>
      <c r="M16">
        <f t="shared" si="9"/>
        <v>1237.581986213861</v>
      </c>
      <c r="N16">
        <f t="shared" si="10"/>
        <v>3688.8532095309947</v>
      </c>
      <c r="O16" s="12">
        <f t="shared" si="11"/>
        <v>0.11512207607383683</v>
      </c>
      <c r="P16" s="12">
        <f t="shared" si="12"/>
        <v>8.9869670470886717E-2</v>
      </c>
      <c r="Q16" s="12">
        <f t="shared" si="13"/>
        <v>0.10441161371127755</v>
      </c>
      <c r="R16" s="12">
        <f t="shared" si="14"/>
        <v>0.35003428080922805</v>
      </c>
      <c r="S16" s="12">
        <f t="shared" si="15"/>
        <v>0.33549233756883717</v>
      </c>
    </row>
    <row r="17" spans="1:19">
      <c r="A17">
        <v>1913</v>
      </c>
      <c r="B17" s="17">
        <f>USA!B17+GB!B17+Australia!B17+France!B17+Germany!B17+Switzerland!B17+Argentina!B17+Brazil!B17+Chile!B17+Colombia!B17+Mexico!B17</f>
        <v>148141.34731880971</v>
      </c>
      <c r="C17" s="17">
        <f>USA!C17+GB!C17+Australia!C17+France!C17+Germany!C17+Switzerland!C17+Argentina!C17+Brazil!C17+Chile!C17+Colombia!C17+Mexico!C17</f>
        <v>116182.63290237133</v>
      </c>
      <c r="D17" s="17">
        <f>USA!D17+GB!D17+Australia!D17+France!D17+Germany!D17+Switzerland!D17+Argentina!D17+Brazil!D17+Chile!D17+Colombia!D17+Mexico!D17</f>
        <v>133651.01374161715</v>
      </c>
      <c r="E17" s="17">
        <f>USA!E17+GB!E17+Australia!E17+France!E17+Germany!E17+Switzerland!E17+Argentina!E17+Brazil!E17+Chile!E17+Colombia!E17+Mexico!E17</f>
        <v>424652.66897410504</v>
      </c>
      <c r="F17" s="17">
        <f t="shared" si="4"/>
        <v>407184.28813485923</v>
      </c>
      <c r="G17" s="17">
        <f>USA!F17+GB!F17+Australia!F17+France!F17+Germany!F17+Switzerland!F17+Argentina!F17+Brazil!F17+Chile!F17+Colombia!F17+Mexico!F17</f>
        <v>1178429.8717794693</v>
      </c>
      <c r="H17" s="12">
        <f>USA!L17+GB!L17+Germany!L17+Australia!L17+France!L17+Switzerland!L17+Argentina!L17+Brazil!L17+Chile!L17+Colombia!L17+Mexico!L17</f>
        <v>313.71860179042096</v>
      </c>
      <c r="I17">
        <f t="shared" si="5"/>
        <v>472.21091281598666</v>
      </c>
      <c r="J17">
        <f t="shared" si="6"/>
        <v>370.34027386105362</v>
      </c>
      <c r="K17">
        <f t="shared" si="7"/>
        <v>426.02196037741624</v>
      </c>
      <c r="L17">
        <f t="shared" si="8"/>
        <v>1353.6101032918455</v>
      </c>
      <c r="M17">
        <f t="shared" si="9"/>
        <v>1297.9284167754829</v>
      </c>
      <c r="N17">
        <f t="shared" si="10"/>
        <v>3756.3276932067829</v>
      </c>
      <c r="O17" s="12">
        <f t="shared" si="11"/>
        <v>0.12571078760513021</v>
      </c>
      <c r="P17" s="12">
        <f t="shared" si="12"/>
        <v>9.859104532621156E-2</v>
      </c>
      <c r="Q17" s="12">
        <f t="shared" si="13"/>
        <v>0.11341448222099085</v>
      </c>
      <c r="R17" s="12">
        <f t="shared" si="14"/>
        <v>0.36035463725377653</v>
      </c>
      <c r="S17" s="12">
        <f t="shared" si="15"/>
        <v>0.34553120035899726</v>
      </c>
    </row>
    <row r="18" spans="1:19">
      <c r="A18">
        <v>1914</v>
      </c>
      <c r="B18" s="17">
        <f>USA!B18+GB!B18+Australia!B18+France!B18+Germany!B18+Switzerland!B18+Argentina!B18+Brazil!B18+Chile!B18+Colombia!B18+Mexico!B18</f>
        <v>77360.622628280107</v>
      </c>
      <c r="C18" s="17">
        <f>USA!C18+GB!C18+Australia!C18+France!C18+Germany!C18+Switzerland!C18+Argentina!C18+Brazil!C18+Chile!C18+Colombia!C18+Mexico!C18</f>
        <v>42356.665346245274</v>
      </c>
      <c r="D18" s="17">
        <f>USA!D18+GB!D18+Australia!D18+France!D18+Germany!D18+Switzerland!D18+Argentina!D18+Brazil!D18+Chile!D18+Colombia!D18+Mexico!D18</f>
        <v>60222.64587295433</v>
      </c>
      <c r="E18" s="17">
        <f>USA!E18+GB!E18+Australia!E18+France!E18+Germany!E18+Switzerland!E18+Argentina!E18+Brazil!E18+Chile!E18+Colombia!E18+Mexico!E18</f>
        <v>335709.45548016531</v>
      </c>
      <c r="F18" s="17">
        <f t="shared" si="4"/>
        <v>317843.47495345626</v>
      </c>
      <c r="G18" s="17">
        <f>USA!F18+GB!F18+Australia!F18+France!F18+Germany!F18+Switzerland!F18+Argentina!F18+Brazil!F18+Chile!F18+Colombia!F18+Mexico!F18</f>
        <v>1117059.7615631381</v>
      </c>
      <c r="H18" s="12">
        <f>USA!L18+GB!L18+Germany!L18+Australia!L18+France!L18+Switzerland!L18+Argentina!L18+Brazil!L18+Chile!L18+Colombia!L18+Mexico!L18</f>
        <v>318.33186617682838</v>
      </c>
      <c r="I18">
        <f t="shared" si="5"/>
        <v>243.01878274827658</v>
      </c>
      <c r="J18">
        <f t="shared" si="6"/>
        <v>133.05820072287958</v>
      </c>
      <c r="K18">
        <f t="shared" si="7"/>
        <v>189.18195842668666</v>
      </c>
      <c r="L18">
        <f t="shared" si="8"/>
        <v>1054.5895373656497</v>
      </c>
      <c r="M18">
        <f t="shared" si="9"/>
        <v>998.46577966184248</v>
      </c>
      <c r="N18">
        <f t="shared" si="10"/>
        <v>3509.1044292205065</v>
      </c>
      <c r="O18" s="12">
        <f t="shared" si="11"/>
        <v>6.9253790432865364E-2</v>
      </c>
      <c r="P18" s="12">
        <f t="shared" si="12"/>
        <v>3.791799400864123E-2</v>
      </c>
      <c r="Q18" s="12">
        <f t="shared" si="13"/>
        <v>5.3911749348739248E-2</v>
      </c>
      <c r="R18" s="12">
        <f t="shared" si="14"/>
        <v>0.30052953927048287</v>
      </c>
      <c r="S18" s="12">
        <f t="shared" si="15"/>
        <v>0.28453578393038487</v>
      </c>
    </row>
    <row r="19" spans="1:19">
      <c r="A19">
        <v>1915</v>
      </c>
      <c r="B19" s="17">
        <f>USA!B19+GB!B19+Australia!B19+France!B19+Germany!B19+Switzerland!B19+Argentina!B19+Brazil!B19+Chile!B19+Colombia!B19+Mexico!B19</f>
        <v>77901.413370879513</v>
      </c>
      <c r="C19" s="17">
        <f>USA!C19+GB!C19+Australia!C19+France!C19+Germany!C19+Switzerland!C19+Argentina!C19+Brazil!C19+Chile!C19+Colombia!C19+Mexico!C19</f>
        <v>41337.399179031025</v>
      </c>
      <c r="D19" s="17">
        <f>USA!D19+GB!D19+Australia!D19+France!D19+Germany!D19+Switzerland!D19+Argentina!D19+Brazil!D19+Chile!D19+Colombia!D19+Mexico!D19</f>
        <v>58386.80278010403</v>
      </c>
      <c r="E19" s="17">
        <f>USA!E19+GB!E19+Australia!E19+France!E19+Germany!E19+Switzerland!E19+Argentina!E19+Brazil!E19+Chile!E19+Colombia!E19+Mexico!E19</f>
        <v>325098.60133636871</v>
      </c>
      <c r="F19" s="17">
        <f t="shared" si="4"/>
        <v>308049.19773529569</v>
      </c>
      <c r="G19" s="17">
        <f>USA!F19+GB!F19+Australia!F19+France!F19+Germany!F19+Switzerland!F19+Argentina!F19+Brazil!F19+Chile!F19+Colombia!F19+Mexico!F19</f>
        <v>1084843.1685187253</v>
      </c>
      <c r="H19" s="12">
        <f>USA!L19+GB!L19+Germany!L19+Australia!L19+France!L19+Switzerland!L19+Argentina!L19+Brazil!L19+Chile!L19+Colombia!L19+Mexico!L19</f>
        <v>320.44796342208781</v>
      </c>
      <c r="I19">
        <f t="shared" si="5"/>
        <v>243.1016023287041</v>
      </c>
      <c r="J19">
        <f t="shared" si="6"/>
        <v>128.99878887537884</v>
      </c>
      <c r="K19">
        <f t="shared" si="7"/>
        <v>182.20369434271632</v>
      </c>
      <c r="L19">
        <f t="shared" si="8"/>
        <v>1014.5129270431817</v>
      </c>
      <c r="M19">
        <f t="shared" si="9"/>
        <v>961.30802157584412</v>
      </c>
      <c r="N19">
        <f t="shared" si="10"/>
        <v>3385.3957345635899</v>
      </c>
      <c r="O19" s="12">
        <f t="shared" si="11"/>
        <v>7.1808917299307176E-2</v>
      </c>
      <c r="P19" s="12">
        <f t="shared" si="12"/>
        <v>3.8104493237925113E-2</v>
      </c>
      <c r="Q19" s="12">
        <f t="shared" si="13"/>
        <v>5.3820500948378529E-2</v>
      </c>
      <c r="R19" s="12">
        <f t="shared" si="14"/>
        <v>0.29967336364413599</v>
      </c>
      <c r="S19" s="12">
        <f t="shared" si="15"/>
        <v>0.2839573559336826</v>
      </c>
    </row>
    <row r="20" spans="1:19">
      <c r="A20">
        <v>1916</v>
      </c>
      <c r="B20" s="17">
        <f>USA!B20+GB!B20+Australia!B20+France!B20+Germany!B20+Switzerland!B20+Argentina!B20+Brazil!B20+Chile!B20+Colombia!B20+Mexico!B20</f>
        <v>127833.99020553293</v>
      </c>
      <c r="C20" s="17">
        <f>USA!C20+GB!C20+Australia!C20+France!C20+Germany!C20+Switzerland!C20+Argentina!C20+Brazil!C20+Chile!C20+Colombia!C20+Mexico!C20</f>
        <v>84588.157138533061</v>
      </c>
      <c r="D20" s="17">
        <f>USA!D20+GB!D20+Australia!D20+France!D20+Germany!D20+Switzerland!D20+Argentina!D20+Brazil!D20+Chile!D20+Colombia!D20+Mexico!D20</f>
        <v>100039.7535847298</v>
      </c>
      <c r="E20" s="17">
        <f>USA!E20+GB!E20+Australia!E20+France!E20+Germany!E20+Switzerland!E20+Argentina!E20+Brazil!E20+Chile!E20+Colombia!E20+Mexico!E20</f>
        <v>397956.20707081282</v>
      </c>
      <c r="F20" s="17">
        <f t="shared" si="4"/>
        <v>382504.61062461609</v>
      </c>
      <c r="G20" s="17">
        <f>USA!F20+GB!F20+Australia!F20+France!F20+Germany!F20+Switzerland!F20+Argentina!F20+Brazil!F20+Chile!F20+Colombia!F20+Mexico!F20</f>
        <v>1186362.6956324163</v>
      </c>
      <c r="H20" s="12">
        <f>USA!L20+GB!L20+Germany!L20+Australia!L20+France!L20+Switzerland!L20+Argentina!L20+Brazil!L20+Chile!L20+Colombia!L20+Mexico!L20</f>
        <v>322.29793812799738</v>
      </c>
      <c r="I20">
        <f t="shared" si="5"/>
        <v>396.6329755257849</v>
      </c>
      <c r="J20">
        <f t="shared" si="6"/>
        <v>262.45329904946436</v>
      </c>
      <c r="K20">
        <f t="shared" si="7"/>
        <v>310.39526397776712</v>
      </c>
      <c r="L20">
        <f t="shared" si="8"/>
        <v>1234.7463635115423</v>
      </c>
      <c r="M20">
        <f t="shared" si="9"/>
        <v>1186.8043985832396</v>
      </c>
      <c r="N20">
        <f t="shared" si="10"/>
        <v>3680.9503111411909</v>
      </c>
      <c r="O20" s="12">
        <f t="shared" si="11"/>
        <v>0.10775287412201397</v>
      </c>
      <c r="P20" s="12">
        <f t="shared" si="12"/>
        <v>7.1300418876911423E-2</v>
      </c>
      <c r="Q20" s="12">
        <f t="shared" si="13"/>
        <v>8.4324763373819209E-2</v>
      </c>
      <c r="R20" s="12">
        <f t="shared" si="14"/>
        <v>0.33544227961304335</v>
      </c>
      <c r="S20" s="12">
        <f t="shared" si="15"/>
        <v>0.32241793511613559</v>
      </c>
    </row>
    <row r="21" spans="1:19">
      <c r="A21">
        <v>1917</v>
      </c>
      <c r="B21" s="17">
        <f>USA!B21+GB!B21+Australia!B21+France!B21+Germany!B21+Switzerland!B21+Argentina!B21+Brazil!B21+Chile!B21+Colombia!B21+Mexico!B21</f>
        <v>105172.60732554579</v>
      </c>
      <c r="C21" s="17">
        <f>USA!C21+GB!C21+Australia!C21+France!C21+Germany!C21+Switzerland!C21+Argentina!C21+Brazil!C21+Chile!C21+Colombia!C21+Mexico!C21</f>
        <v>58575.243438644553</v>
      </c>
      <c r="D21" s="17">
        <f>USA!D21+GB!D21+Australia!D21+France!D21+Germany!D21+Switzerland!D21+Argentina!D21+Brazil!D21+Chile!D21+Colombia!D21+Mexico!D21</f>
        <v>72373.273683507112</v>
      </c>
      <c r="E21" s="17">
        <f>USA!E21+GB!E21+Australia!E21+France!E21+Germany!E21+Switzerland!E21+Argentina!E21+Brazil!E21+Chile!E21+Colombia!E21+Mexico!E21</f>
        <v>368129.49134234368</v>
      </c>
      <c r="F21" s="17">
        <f t="shared" si="4"/>
        <v>354331.46109748114</v>
      </c>
      <c r="G21" s="17">
        <f>USA!F21+GB!F21+Australia!F21+France!F21+Germany!F21+Switzerland!F21+Argentina!F21+Brazil!F21+Chile!F21+Colombia!F21+Mexico!F21</f>
        <v>1169809.9655596181</v>
      </c>
      <c r="H21" s="12">
        <f>USA!L21+GB!L21+Germany!L21+Australia!L21+France!L21+Switzerland!L21+Argentina!L21+Brazil!L21+Chile!L21+Colombia!L21+Mexico!L21</f>
        <v>324.08206922541905</v>
      </c>
      <c r="I21">
        <f t="shared" si="5"/>
        <v>324.5246106238348</v>
      </c>
      <c r="J21">
        <f t="shared" si="6"/>
        <v>180.74200642647051</v>
      </c>
      <c r="K21">
        <f t="shared" si="7"/>
        <v>223.31773509248683</v>
      </c>
      <c r="L21">
        <f t="shared" si="8"/>
        <v>1135.9144065643661</v>
      </c>
      <c r="M21">
        <f t="shared" si="9"/>
        <v>1093.3386778983497</v>
      </c>
      <c r="N21">
        <f t="shared" si="10"/>
        <v>3609.6102704958453</v>
      </c>
      <c r="O21" s="12">
        <f t="shared" si="11"/>
        <v>8.9905720092949393E-2</v>
      </c>
      <c r="P21" s="12">
        <f t="shared" si="12"/>
        <v>5.0072443527717003E-2</v>
      </c>
      <c r="Q21" s="12">
        <f t="shared" si="13"/>
        <v>6.1867547562637584E-2</v>
      </c>
      <c r="R21" s="12">
        <f t="shared" si="14"/>
        <v>0.3146917039352084</v>
      </c>
      <c r="S21" s="12">
        <f t="shared" si="15"/>
        <v>0.30289659990028783</v>
      </c>
    </row>
    <row r="22" spans="1:19">
      <c r="A22">
        <v>1918</v>
      </c>
      <c r="B22" s="17">
        <f>USA!B22+GB!B22+Australia!B22+France!B22+Germany!B22+Switzerland!B22+Argentina!B22+Brazil!B22+Chile!B22+Colombia!B22+Mexico!B22</f>
        <v>70952.890791901402</v>
      </c>
      <c r="C22" s="17">
        <f>USA!C22+GB!C22+Australia!C22+France!C22+Germany!C22+Switzerland!C22+Argentina!C22+Brazil!C22+Chile!C22+Colombia!C22+Mexico!C22</f>
        <v>29881.36839410448</v>
      </c>
      <c r="D22" s="17">
        <f>USA!D22+GB!D22+Australia!D22+France!D22+Germany!D22+Switzerland!D22+Argentina!D22+Brazil!D22+Chile!D22+Colombia!D22+Mexico!D22</f>
        <v>41848.444206102264</v>
      </c>
      <c r="E22" s="17">
        <f>USA!E22+GB!E22+Australia!E22+France!E22+Germany!E22+Switzerland!E22+Argentina!E22+Brazil!E22+Chile!E22+Colombia!E22+Mexico!E22</f>
        <v>351133.16993925464</v>
      </c>
      <c r="F22" s="17">
        <f t="shared" si="4"/>
        <v>339166.09412725689</v>
      </c>
      <c r="G22" s="17">
        <f>USA!F22+GB!F22+Australia!F22+France!F22+Germany!F22+Switzerland!F22+Argentina!F22+Brazil!F22+Chile!F22+Colombia!F22+Mexico!F22</f>
        <v>1199002.0727078153</v>
      </c>
      <c r="H22" s="12">
        <f>USA!L22+GB!L22+Germany!L22+Australia!L22+France!L22+Switzerland!L22+Argentina!L22+Brazil!L22+Chile!L22+Colombia!L22+Mexico!L22</f>
        <v>325.08842688735291</v>
      </c>
      <c r="I22">
        <f t="shared" si="5"/>
        <v>218.25720303629092</v>
      </c>
      <c r="J22">
        <f t="shared" si="6"/>
        <v>91.917662773208278</v>
      </c>
      <c r="K22">
        <f t="shared" si="7"/>
        <v>128.72941865938296</v>
      </c>
      <c r="L22">
        <f t="shared" si="8"/>
        <v>1080.1158727835198</v>
      </c>
      <c r="M22">
        <f t="shared" si="9"/>
        <v>1043.3041168973452</v>
      </c>
      <c r="N22">
        <f t="shared" si="10"/>
        <v>3688.2336421138857</v>
      </c>
      <c r="O22" s="12">
        <f t="shared" si="11"/>
        <v>5.9176620630573259E-2</v>
      </c>
      <c r="P22" s="12">
        <f t="shared" si="12"/>
        <v>2.4921865503218583E-2</v>
      </c>
      <c r="Q22" s="12">
        <f t="shared" si="13"/>
        <v>3.4902728826474938E-2</v>
      </c>
      <c r="R22" s="12">
        <f t="shared" si="14"/>
        <v>0.29285451454329742</v>
      </c>
      <c r="S22" s="12">
        <f t="shared" si="15"/>
        <v>0.2828736512200411</v>
      </c>
    </row>
    <row r="23" spans="1:19">
      <c r="A23">
        <v>1919</v>
      </c>
      <c r="B23" s="17">
        <f>USA!B23+GB!B23+Australia!B23+France!B23+Germany!B23+Switzerland!B23+Argentina!B23+Brazil!B23+Chile!B23+Colombia!B23+Mexico!B23</f>
        <v>131384.92229285618</v>
      </c>
      <c r="C23" s="17">
        <f>USA!C23+GB!C23+Australia!C23+France!C23+Germany!C23+Switzerland!C23+Argentina!C23+Brazil!C23+Chile!C23+Colombia!C23+Mexico!C23</f>
        <v>99386.82514158939</v>
      </c>
      <c r="D23" s="17">
        <f>USA!D23+GB!D23+Australia!D23+France!D23+Germany!D23+Switzerland!D23+Argentina!D23+Brazil!D23+Chile!D23+Colombia!D23+Mexico!D23</f>
        <v>112185.06473610859</v>
      </c>
      <c r="E23" s="17">
        <f>USA!E23+GB!E23+Australia!E23+France!E23+Germany!E23+Switzerland!E23+Argentina!E23+Brazil!E23+Chile!E23+Colombia!E23+Mexico!E23</f>
        <v>420363.60922747361</v>
      </c>
      <c r="F23" s="17">
        <f t="shared" si="4"/>
        <v>407565.36963295442</v>
      </c>
      <c r="G23" s="17">
        <f>USA!F23+GB!F23+Australia!F23+France!F23+Germany!F23+Switzerland!F23+Argentina!F23+Brazil!F23+Chile!F23+Colombia!F23+Mexico!F23</f>
        <v>1170180.4051205732</v>
      </c>
      <c r="H23" s="12">
        <f>USA!L23+GB!L23+Germany!L23+Australia!L23+France!L23+Switzerland!L23+Argentina!L23+Brazil!L23+Chile!L23+Colombia!L23+Mexico!L23</f>
        <v>322.27977227156379</v>
      </c>
      <c r="I23">
        <f t="shared" si="5"/>
        <v>407.67349860898753</v>
      </c>
      <c r="J23">
        <f t="shared" si="6"/>
        <v>308.38679213736907</v>
      </c>
      <c r="K23">
        <f t="shared" si="7"/>
        <v>348.09837410949166</v>
      </c>
      <c r="L23">
        <f t="shared" si="8"/>
        <v>1304.3437577995467</v>
      </c>
      <c r="M23">
        <f t="shared" si="9"/>
        <v>1264.6321758274239</v>
      </c>
      <c r="N23">
        <f t="shared" si="10"/>
        <v>3630.9458607117913</v>
      </c>
      <c r="O23" s="12">
        <f t="shared" si="11"/>
        <v>0.11227749304118498</v>
      </c>
      <c r="P23" s="12">
        <f t="shared" si="12"/>
        <v>8.4932908384625319E-2</v>
      </c>
      <c r="Q23" s="12">
        <f t="shared" si="13"/>
        <v>9.586988830542692E-2</v>
      </c>
      <c r="R23" s="12">
        <f t="shared" si="14"/>
        <v>0.35922974559137327</v>
      </c>
      <c r="S23" s="12">
        <f t="shared" si="15"/>
        <v>0.3482927656705716</v>
      </c>
    </row>
    <row r="24" spans="1:19">
      <c r="A24">
        <v>1920</v>
      </c>
      <c r="B24" s="17">
        <f>USA!B24+GB!B24+Australia!B24+France!B24+Germany!B24+Switzerland!B24+Argentina!B24+Brazil!B24+Chile!B24+Colombia!B24+Mexico!B24</f>
        <v>179435.07450803975</v>
      </c>
      <c r="C24" s="17">
        <f>USA!C24+GB!C24+Australia!C24+France!C24+Germany!C24+Switzerland!C24+Argentina!C24+Brazil!C24+Chile!C24+Colombia!C24+Mexico!C24</f>
        <v>126942.70362775611</v>
      </c>
      <c r="D24" s="17">
        <f>USA!D24+GB!D24+Australia!D24+France!D24+Germany!D24+Switzerland!D24+Argentina!D24+Brazil!D24+Chile!D24+Colombia!D24+Mexico!D24</f>
        <v>138018.28027146147</v>
      </c>
      <c r="E24" s="17">
        <f>USA!E24+GB!E24+Australia!E24+France!E24+Germany!E24+Switzerland!E24+Argentina!E24+Brazil!E24+Chile!E24+Colombia!E24+Mexico!E24</f>
        <v>462508.33134425088</v>
      </c>
      <c r="F24" s="17">
        <f t="shared" si="4"/>
        <v>451432.75470054551</v>
      </c>
      <c r="G24" s="17">
        <f>USA!F24+GB!F24+Australia!F24+France!F24+Germany!F24+Switzerland!F24+Argentina!F24+Brazil!F24+Chile!F24+Colombia!F24+Mexico!F24</f>
        <v>1212722.6824594627</v>
      </c>
      <c r="H24" s="12">
        <f>USA!L24+GB!L24+Germany!L24+Australia!L24+France!L24+Switzerland!L24+Argentina!L24+Brazil!L24+Chile!L24+Colombia!L24+Mexico!L24</f>
        <v>325.86473472183638</v>
      </c>
      <c r="I24">
        <f t="shared" si="5"/>
        <v>550.64281399215702</v>
      </c>
      <c r="J24">
        <f t="shared" si="6"/>
        <v>389.55643278219884</v>
      </c>
      <c r="K24">
        <f t="shared" si="7"/>
        <v>423.54469681807143</v>
      </c>
      <c r="L24">
        <f t="shared" si="8"/>
        <v>1419.3261254215058</v>
      </c>
      <c r="M24">
        <f t="shared" si="9"/>
        <v>1385.3378613856332</v>
      </c>
      <c r="N24">
        <f t="shared" si="10"/>
        <v>3721.5523904256261</v>
      </c>
      <c r="O24" s="12">
        <f t="shared" si="11"/>
        <v>0.14796051653304312</v>
      </c>
      <c r="P24" s="12">
        <f t="shared" si="12"/>
        <v>0.10467578900256892</v>
      </c>
      <c r="Q24" s="12">
        <f t="shared" si="13"/>
        <v>0.11380860790989202</v>
      </c>
      <c r="R24" s="12">
        <f t="shared" si="14"/>
        <v>0.38138012757068307</v>
      </c>
      <c r="S24" s="12">
        <f t="shared" si="15"/>
        <v>0.37224730866335998</v>
      </c>
    </row>
    <row r="25" spans="1:19">
      <c r="A25">
        <v>1921</v>
      </c>
      <c r="B25" s="17">
        <f>USA!B25+GB!B25+Australia!B25+France!B25+Germany!B25+Switzerland!B25+Argentina!B25+Brazil!B25+Chile!B25+Colombia!B25+Mexico!B25</f>
        <v>101100.05622887386</v>
      </c>
      <c r="C25" s="17">
        <f>USA!C25+GB!C25+Australia!C25+France!C25+Germany!C25+Switzerland!C25+Argentina!C25+Brazil!C25+Chile!C25+Colombia!C25+Mexico!C25</f>
        <v>70683.956716406028</v>
      </c>
      <c r="D25" s="17">
        <f>USA!D25+GB!D25+Australia!D25+France!D25+Germany!D25+Switzerland!D25+Argentina!D25+Brazil!D25+Chile!D25+Colombia!D25+Mexico!D25</f>
        <v>87682.418510774776</v>
      </c>
      <c r="E25" s="17">
        <f>USA!E25+GB!E25+Australia!E25+France!E25+Germany!E25+Switzerland!E25+Argentina!E25+Brazil!E25+Chile!E25+Colombia!E25+Mexico!E25</f>
        <v>412463.0975804638</v>
      </c>
      <c r="F25" s="17">
        <f t="shared" si="4"/>
        <v>395464.63578609505</v>
      </c>
      <c r="G25" s="17">
        <f>USA!F25+GB!F25+Australia!F25+France!F25+Germany!F25+Switzerland!F25+Argentina!F25+Brazil!F25+Chile!F25+Colombia!F25+Mexico!F25</f>
        <v>1178302.5394560248</v>
      </c>
      <c r="H25" s="12">
        <f>USA!L25+GB!L25+Germany!L25+Australia!L25+France!L25+Switzerland!L25+Argentina!L25+Brazil!L25+Chile!L25+Colombia!L25+Mexico!L25</f>
        <v>330.01515706408645</v>
      </c>
      <c r="I25">
        <f t="shared" si="5"/>
        <v>306.34973595846384</v>
      </c>
      <c r="J25">
        <f t="shared" si="6"/>
        <v>214.18397065526216</v>
      </c>
      <c r="K25">
        <f t="shared" si="7"/>
        <v>265.6920951474587</v>
      </c>
      <c r="L25">
        <f t="shared" si="8"/>
        <v>1249.8307691375719</v>
      </c>
      <c r="M25">
        <f t="shared" si="9"/>
        <v>1198.3226446453755</v>
      </c>
      <c r="N25">
        <f t="shared" si="10"/>
        <v>3570.4497633943743</v>
      </c>
      <c r="O25" s="12">
        <f t="shared" si="11"/>
        <v>8.5801441347608157E-2</v>
      </c>
      <c r="P25" s="12">
        <f t="shared" si="12"/>
        <v>5.9987952456622889E-2</v>
      </c>
      <c r="Q25" s="12">
        <f t="shared" si="13"/>
        <v>7.4414181056805889E-2</v>
      </c>
      <c r="R25" s="12">
        <f t="shared" si="14"/>
        <v>0.3500485518522955</v>
      </c>
      <c r="S25" s="12">
        <f t="shared" si="15"/>
        <v>0.33562232325211255</v>
      </c>
    </row>
    <row r="26" spans="1:19">
      <c r="A26">
        <v>1922</v>
      </c>
      <c r="B26" s="17">
        <f>USA!B26+GB!B26+Australia!B26+France!B26+Germany!B26+Switzerland!B26+Argentina!B26+Brazil!B26+Chile!B26+Colombia!B26+Mexico!B26</f>
        <v>112459.42157946387</v>
      </c>
      <c r="C26" s="17">
        <f>USA!C26+GB!C26+Australia!C26+France!C26+Germany!C26+Switzerland!C26+Argentina!C26+Brazil!C26+Chile!C26+Colombia!C26+Mexico!C26</f>
        <v>71935.680676102842</v>
      </c>
      <c r="D26" s="17">
        <f>USA!D26+GB!D26+Australia!D26+France!D26+Germany!D26+Switzerland!D26+Argentina!D26+Brazil!D26+Chile!D26+Colombia!D26+Mexico!D26</f>
        <v>90904.424594543379</v>
      </c>
      <c r="E26" s="17">
        <f>USA!E26+GB!E26+Australia!E26+France!E26+Germany!E26+Switzerland!E26+Argentina!E26+Brazil!E26+Chile!E26+Colombia!E26+Mexico!E26</f>
        <v>440462.93456015381</v>
      </c>
      <c r="F26" s="17">
        <f t="shared" si="4"/>
        <v>421494.19064171327</v>
      </c>
      <c r="G26" s="17">
        <f>USA!F26+GB!F26+Australia!F26+France!F26+Germany!F26+Switzerland!F26+Argentina!F26+Brazil!F26+Chile!F26+Colombia!F26+Mexico!F26</f>
        <v>1265088.0801834858</v>
      </c>
      <c r="H26" s="12">
        <f>USA!L26+GB!L26+Germany!L26+Australia!L26+France!L26+Switzerland!L26+Argentina!L26+Brazil!L26+Chile!L26+Colombia!L26+Mexico!L26</f>
        <v>333.69725752695098</v>
      </c>
      <c r="I26">
        <f t="shared" si="5"/>
        <v>337.01032610488602</v>
      </c>
      <c r="J26">
        <f t="shared" si="6"/>
        <v>215.5716867714832</v>
      </c>
      <c r="K26">
        <f t="shared" si="7"/>
        <v>272.41585761969145</v>
      </c>
      <c r="L26">
        <f t="shared" si="8"/>
        <v>1319.9477209505683</v>
      </c>
      <c r="M26">
        <f t="shared" si="9"/>
        <v>1263.10355010236</v>
      </c>
      <c r="N26">
        <f t="shared" si="10"/>
        <v>3791.1251940130533</v>
      </c>
      <c r="O26" s="12">
        <f t="shared" si="11"/>
        <v>8.8894538918707536E-2</v>
      </c>
      <c r="P26" s="12">
        <f t="shared" si="12"/>
        <v>5.686219149710859E-2</v>
      </c>
      <c r="Q26" s="12">
        <f t="shared" si="13"/>
        <v>7.1856201966078753E-2</v>
      </c>
      <c r="R26" s="12">
        <f t="shared" si="14"/>
        <v>0.3481678006927944</v>
      </c>
      <c r="S26" s="12">
        <f t="shared" si="15"/>
        <v>0.33317379022382426</v>
      </c>
    </row>
    <row r="27" spans="1:19">
      <c r="A27">
        <v>1923</v>
      </c>
      <c r="B27" s="17">
        <f>USA!B27+GB!B27+Australia!B27+France!B27+Germany!B27+Switzerland!B27+Argentina!B27+Brazil!B27+Chile!B27+Colombia!B27+Mexico!B27</f>
        <v>147118.10408493257</v>
      </c>
      <c r="C27" s="17">
        <f>USA!C27+GB!C27+Australia!C27+France!C27+Germany!C27+Switzerland!C27+Argentina!C27+Brazil!C27+Chile!C27+Colombia!C27+Mexico!C27</f>
        <v>106439.44505664858</v>
      </c>
      <c r="D27" s="17">
        <f>USA!D27+GB!D27+Australia!D27+France!D27+Germany!D27+Switzerland!D27+Argentina!D27+Brazil!D27+Chile!D27+Colombia!D27+Mexico!D27</f>
        <v>126830.34797502843</v>
      </c>
      <c r="E27" s="17">
        <f>USA!E27+GB!E27+Australia!E27+France!E27+Germany!E27+Switzerland!E27+Argentina!E27+Brazil!E27+Chile!E27+Colombia!E27+Mexico!E27</f>
        <v>492013.01208930451</v>
      </c>
      <c r="F27" s="17">
        <f t="shared" si="4"/>
        <v>471622.10917092464</v>
      </c>
      <c r="G27" s="17">
        <f>USA!F27+GB!F27+Australia!F27+France!F27+Germany!F27+Switzerland!F27+Argentina!F27+Brazil!F27+Chile!F27+Colombia!F27+Mexico!F27</f>
        <v>1334043.2643108228</v>
      </c>
      <c r="H27" s="12">
        <f>USA!L27+GB!L27+Germany!L27+Australia!L27+France!L27+Switzerland!L27+Argentina!L27+Brazil!L27+Chile!L27+Colombia!L27+Mexico!L27</f>
        <v>338.07740390342769</v>
      </c>
      <c r="I27">
        <f t="shared" si="5"/>
        <v>435.16100865160769</v>
      </c>
      <c r="J27">
        <f t="shared" si="6"/>
        <v>314.83750119855142</v>
      </c>
      <c r="K27">
        <f t="shared" si="7"/>
        <v>375.1518040266829</v>
      </c>
      <c r="L27">
        <f t="shared" si="8"/>
        <v>1455.3265211118598</v>
      </c>
      <c r="M27">
        <f t="shared" si="9"/>
        <v>1395.0122182837283</v>
      </c>
      <c r="N27">
        <f t="shared" si="10"/>
        <v>3945.969913718026</v>
      </c>
      <c r="O27" s="12">
        <f t="shared" si="11"/>
        <v>0.11027985974722861</v>
      </c>
      <c r="P27" s="12">
        <f t="shared" si="12"/>
        <v>7.9787101291378296E-2</v>
      </c>
      <c r="Q27" s="12">
        <f t="shared" si="13"/>
        <v>9.5072139988315874E-2</v>
      </c>
      <c r="R27" s="12">
        <f t="shared" si="14"/>
        <v>0.3688133850317683</v>
      </c>
      <c r="S27" s="12">
        <f t="shared" si="15"/>
        <v>0.35352834633483071</v>
      </c>
    </row>
    <row r="28" spans="1:19">
      <c r="A28">
        <v>1924</v>
      </c>
      <c r="B28" s="17">
        <f>USA!B28+GB!B28+Australia!B28+France!B28+Germany!B28+Switzerland!B28+Argentina!B28+Brazil!B28+Chile!B28+Colombia!B28+Mexico!B28</f>
        <v>107109.7894706607</v>
      </c>
      <c r="C28" s="17">
        <f>USA!C28+GB!C28+Australia!C28+France!C28+Germany!C28+Switzerland!C28+Argentina!C28+Brazil!C28+Chile!C28+Colombia!C28+Mexico!C28</f>
        <v>62344.3984411438</v>
      </c>
      <c r="D28" s="17">
        <f>USA!D28+GB!D28+Australia!D28+France!D28+Germany!D28+Switzerland!D28+Argentina!D28+Brazil!D28+Chile!D28+Colombia!D28+Mexico!D28</f>
        <v>82560.66046614229</v>
      </c>
      <c r="E28" s="17">
        <f>USA!E28+GB!E28+Australia!E28+France!E28+Germany!E28+Switzerland!E28+Argentina!E28+Brazil!E28+Chile!E28+Colombia!E28+Mexico!E28</f>
        <v>468000.86774131097</v>
      </c>
      <c r="F28" s="17">
        <f t="shared" si="4"/>
        <v>447784.60571631248</v>
      </c>
      <c r="G28" s="17">
        <f>USA!F28+GB!F28+Australia!F28+France!F28+Germany!F28+Switzerland!F28+Argentina!F28+Brazil!F28+Chile!F28+Colombia!F28+Mexico!F28</f>
        <v>1399043.6544204617</v>
      </c>
      <c r="H28" s="12">
        <f>USA!L28+GB!L28+Germany!L28+Australia!L28+France!L28+Switzerland!L28+Argentina!L28+Brazil!L28+Chile!L28+Colombia!L28+Mexico!L28</f>
        <v>342.79079533813899</v>
      </c>
      <c r="I28">
        <f t="shared" si="5"/>
        <v>312.46401865897371</v>
      </c>
      <c r="J28">
        <f t="shared" si="6"/>
        <v>181.87302368969807</v>
      </c>
      <c r="K28">
        <f t="shared" si="7"/>
        <v>240.84853382571725</v>
      </c>
      <c r="L28">
        <f t="shared" si="8"/>
        <v>1365.2667285877997</v>
      </c>
      <c r="M28">
        <f t="shared" si="9"/>
        <v>1306.2912184517804</v>
      </c>
      <c r="N28">
        <f t="shared" si="10"/>
        <v>4081.3337856414832</v>
      </c>
      <c r="O28" s="12">
        <f t="shared" si="11"/>
        <v>7.6559290435458033E-2</v>
      </c>
      <c r="P28" s="12">
        <f t="shared" si="12"/>
        <v>4.4562153757074341E-2</v>
      </c>
      <c r="Q28" s="12">
        <f t="shared" si="13"/>
        <v>5.9012211810032564E-2</v>
      </c>
      <c r="R28" s="12">
        <f t="shared" si="14"/>
        <v>0.33451484252303415</v>
      </c>
      <c r="S28" s="12">
        <f t="shared" si="15"/>
        <v>0.32006478447007591</v>
      </c>
    </row>
    <row r="29" spans="1:19">
      <c r="A29">
        <v>1925</v>
      </c>
      <c r="B29" s="17">
        <f>USA!B29+GB!B29+Australia!B29+France!B29+Germany!B29+Switzerland!B29+Argentina!B29+Brazil!B29+Chile!B29+Colombia!B29+Mexico!B29</f>
        <v>153613.8448129218</v>
      </c>
      <c r="C29" s="17">
        <f>USA!C29+GB!C29+Australia!C29+France!C29+Germany!C29+Switzerland!C29+Argentina!C29+Brazil!C29+Chile!C29+Colombia!C29+Mexico!C29</f>
        <v>112998.65140961735</v>
      </c>
      <c r="D29" s="17">
        <f>USA!D29+GB!D29+Australia!D29+France!D29+Germany!D29+Switzerland!D29+Argentina!D29+Brazil!D29+Chile!D29+Colombia!D29+Mexico!D29</f>
        <v>139528.54404628515</v>
      </c>
      <c r="E29" s="17">
        <f>USA!E29+GB!E29+Australia!E29+France!E29+Germany!E29+Switzerland!E29+Argentina!E29+Brazil!E29+Chile!E29+Colombia!E29+Mexico!E29</f>
        <v>510434.24870022992</v>
      </c>
      <c r="F29" s="17">
        <f t="shared" si="4"/>
        <v>483904.3560635621</v>
      </c>
      <c r="G29" s="17">
        <f>USA!F29+GB!F29+Australia!F29+France!F29+Germany!F29+Switzerland!F29+Argentina!F29+Brazil!F29+Chile!F29+Colombia!F29+Mexico!F29</f>
        <v>1377959.2683389259</v>
      </c>
      <c r="H29" s="12">
        <f>USA!L29+GB!L29+Germany!L29+Australia!L29+France!L29+Switzerland!L29+Argentina!L29+Brazil!L29+Chile!L29+Colombia!L29+Mexico!L29</f>
        <v>346.85271499657216</v>
      </c>
      <c r="I29">
        <f t="shared" si="5"/>
        <v>442.87917658202537</v>
      </c>
      <c r="J29">
        <f t="shared" si="6"/>
        <v>325.78280787202164</v>
      </c>
      <c r="K29">
        <f t="shared" si="7"/>
        <v>402.27029518181536</v>
      </c>
      <c r="L29">
        <f t="shared" si="8"/>
        <v>1471.6167025109617</v>
      </c>
      <c r="M29">
        <f t="shared" si="9"/>
        <v>1395.1292152011679</v>
      </c>
      <c r="N29">
        <f t="shared" si="10"/>
        <v>3972.7504175728996</v>
      </c>
      <c r="O29" s="12">
        <f t="shared" si="11"/>
        <v>0.11147923479486956</v>
      </c>
      <c r="P29" s="12">
        <f t="shared" si="12"/>
        <v>8.2004348028249519E-2</v>
      </c>
      <c r="Q29" s="12">
        <f t="shared" si="13"/>
        <v>0.10125737912012535</v>
      </c>
      <c r="R29" s="12">
        <f t="shared" si="14"/>
        <v>0.37042767549692357</v>
      </c>
      <c r="S29" s="12">
        <f t="shared" si="15"/>
        <v>0.35117464440504775</v>
      </c>
    </row>
    <row r="30" spans="1:19">
      <c r="A30">
        <v>1926</v>
      </c>
      <c r="B30" s="17">
        <f>USA!B30+GB!B30+Australia!B30+France!B30+Germany!B30+Switzerland!B30+Argentina!B30+Brazil!B30+Chile!B30+Colombia!B30+Mexico!B30</f>
        <v>131386.81341779322</v>
      </c>
      <c r="C30" s="17">
        <f>USA!C30+GB!C30+Australia!C30+France!C30+Germany!C30+Switzerland!C30+Argentina!C30+Brazil!C30+Chile!C30+Colombia!C30+Mexico!C30</f>
        <v>89218.51006867383</v>
      </c>
      <c r="D30" s="17">
        <f>USA!D30+GB!D30+Australia!D30+France!D30+Germany!D30+Switzerland!D30+Argentina!D30+Brazil!D30+Chile!D30+Colombia!D30+Mexico!D30</f>
        <v>116426.99187019111</v>
      </c>
      <c r="E30" s="17">
        <f>USA!E30+GB!E30+Australia!E30+France!E30+Germany!E30+Switzerland!E30+Argentina!E30+Brazil!E30+Chile!E30+Colombia!E30+Mexico!E30</f>
        <v>508764.85737422848</v>
      </c>
      <c r="F30" s="17">
        <f t="shared" si="4"/>
        <v>481556.37557271123</v>
      </c>
      <c r="G30" s="17">
        <f>USA!F30+GB!F30+Australia!F30+France!F30+Germany!F30+Switzerland!F30+Argentina!F30+Brazil!F30+Chile!F30+Colombia!F30+Mexico!F30</f>
        <v>1428759.6779363127</v>
      </c>
      <c r="H30" s="12">
        <f>USA!L30+GB!L30+Germany!L30+Australia!L30+France!L30+Switzerland!L30+Argentina!L30+Brazil!L30+Chile!L30+Colombia!L30+Mexico!L30</f>
        <v>350.64852139796147</v>
      </c>
      <c r="I30">
        <f t="shared" si="5"/>
        <v>374.69661327525864</v>
      </c>
      <c r="J30">
        <f t="shared" si="6"/>
        <v>254.43857488113312</v>
      </c>
      <c r="K30">
        <f t="shared" si="7"/>
        <v>332.03331759683834</v>
      </c>
      <c r="L30">
        <f t="shared" si="8"/>
        <v>1450.925431956452</v>
      </c>
      <c r="M30">
        <f t="shared" si="9"/>
        <v>1373.330689240747</v>
      </c>
      <c r="N30">
        <f t="shared" si="10"/>
        <v>4074.6205694527107</v>
      </c>
      <c r="O30" s="12">
        <f t="shared" si="11"/>
        <v>9.195865158202611E-2</v>
      </c>
      <c r="P30" s="12">
        <f t="shared" si="12"/>
        <v>6.244472842174565E-2</v>
      </c>
      <c r="Q30" s="12">
        <f t="shared" si="13"/>
        <v>8.1488156243572862E-2</v>
      </c>
      <c r="R30" s="12">
        <f t="shared" si="14"/>
        <v>0.35608847676124489</v>
      </c>
      <c r="S30" s="12">
        <f t="shared" si="15"/>
        <v>0.33704504893941772</v>
      </c>
    </row>
    <row r="31" spans="1:19">
      <c r="A31">
        <v>1927</v>
      </c>
      <c r="B31" s="17">
        <f>USA!B31+GB!B31+Australia!B31+France!B31+Germany!B31+Switzerland!B31+Argentina!B31+Brazil!B31+Chile!B31+Colombia!B31+Mexico!B31</f>
        <v>137491.44538219468</v>
      </c>
      <c r="C31" s="17">
        <f>USA!C31+GB!C31+Australia!C31+France!C31+Germany!C31+Switzerland!C31+Argentina!C31+Brazil!C31+Chile!C31+Colombia!C31+Mexico!C31</f>
        <v>101277.69038764421</v>
      </c>
      <c r="D31" s="17">
        <f>USA!D31+GB!D31+Australia!D31+France!D31+Germany!D31+Switzerland!D31+Argentina!D31+Brazil!D31+Chile!D31+Colombia!D31+Mexico!D31</f>
        <v>130895.91340311365</v>
      </c>
      <c r="E31" s="17">
        <f>USA!E31+GB!E31+Australia!E31+France!E31+Germany!E31+Switzerland!E31+Argentina!E31+Brazil!E31+Chile!E31+Colombia!E31+Mexico!E31</f>
        <v>536031.07773523126</v>
      </c>
      <c r="F31" s="17">
        <f t="shared" si="4"/>
        <v>506412.85471976182</v>
      </c>
      <c r="G31" s="17">
        <f>USA!F31+GB!F31+Australia!F31+France!F31+Germany!F31+Switzerland!F31+Argentina!F31+Brazil!F31+Chile!F31+Colombia!F31+Mexico!F31</f>
        <v>1455265.6122535188</v>
      </c>
      <c r="H31" s="12">
        <f>USA!L31+GB!L31+Germany!L31+Australia!L31+France!L31+Switzerland!L31+Argentina!L31+Brazil!L31+Chile!L31+Colombia!L31+Mexico!L31</f>
        <v>354.358859888106</v>
      </c>
      <c r="I31">
        <f t="shared" si="5"/>
        <v>388.00058625769827</v>
      </c>
      <c r="J31">
        <f t="shared" si="6"/>
        <v>285.80544146581838</v>
      </c>
      <c r="K31">
        <f t="shared" si="7"/>
        <v>369.38800809000782</v>
      </c>
      <c r="L31">
        <f t="shared" si="8"/>
        <v>1512.6786385544049</v>
      </c>
      <c r="M31">
        <f t="shared" si="9"/>
        <v>1429.0960719302152</v>
      </c>
      <c r="N31">
        <f t="shared" si="10"/>
        <v>4106.7566723547998</v>
      </c>
      <c r="O31" s="12">
        <f t="shared" si="11"/>
        <v>9.447859155366517E-2</v>
      </c>
      <c r="P31" s="12">
        <f t="shared" si="12"/>
        <v>6.9593955587813908E-2</v>
      </c>
      <c r="Q31" s="12">
        <f t="shared" si="13"/>
        <v>8.9946407240680773E-2</v>
      </c>
      <c r="R31" s="12">
        <f t="shared" si="14"/>
        <v>0.36833899820196558</v>
      </c>
      <c r="S31" s="12">
        <f t="shared" si="15"/>
        <v>0.34798654654909872</v>
      </c>
    </row>
    <row r="32" spans="1:19">
      <c r="A32">
        <v>1928</v>
      </c>
      <c r="B32" s="17">
        <f>USA!B32+GB!B32+Australia!B32+France!B32+Germany!B32+Switzerland!B32+Argentina!B32+Brazil!B32+Chile!B32+Colombia!B32+Mexico!B32</f>
        <v>131572.11558395607</v>
      </c>
      <c r="C32" s="17">
        <f>USA!C32+GB!C32+Australia!C32+France!C32+Germany!C32+Switzerland!C32+Argentina!C32+Brazil!C32+Chile!C32+Colombia!C32+Mexico!C32</f>
        <v>97583.479006640977</v>
      </c>
      <c r="D32" s="17">
        <f>USA!D32+GB!D32+Australia!D32+France!D32+Germany!D32+Switzerland!D32+Argentina!D32+Brazil!D32+Chile!D32+Colombia!D32+Mexico!D32</f>
        <v>128013.62872448575</v>
      </c>
      <c r="E32" s="17">
        <f>USA!E32+GB!E32+Australia!E32+France!E32+Germany!E32+Switzerland!E32+Argentina!E32+Brazil!E32+Chile!E32+Colombia!E32+Mexico!E32</f>
        <v>547829.19859145849</v>
      </c>
      <c r="F32" s="17">
        <f t="shared" si="4"/>
        <v>517399.0488736137</v>
      </c>
      <c r="G32" s="17">
        <f>USA!F32+GB!F32+Australia!F32+France!F32+Germany!F32+Switzerland!F32+Argentina!F32+Brazil!F32+Chile!F32+Colombia!F32+Mexico!F32</f>
        <v>1495786.8869832789</v>
      </c>
      <c r="H32" s="12">
        <f>USA!L32+GB!L32+Germany!L32+Australia!L32+France!L32+Switzerland!L32+Argentina!L32+Brazil!L32+Chile!L32+Colombia!L32+Mexico!L32</f>
        <v>357.94401022243937</v>
      </c>
      <c r="I32">
        <f t="shared" si="5"/>
        <v>367.57736357200776</v>
      </c>
      <c r="J32">
        <f t="shared" si="6"/>
        <v>272.62218732476924</v>
      </c>
      <c r="K32">
        <f t="shared" si="7"/>
        <v>357.6359013381267</v>
      </c>
      <c r="L32">
        <f t="shared" si="8"/>
        <v>1530.4885204002089</v>
      </c>
      <c r="M32">
        <f t="shared" si="9"/>
        <v>1445.4748063868515</v>
      </c>
      <c r="N32">
        <f t="shared" si="10"/>
        <v>4178.8292142498567</v>
      </c>
      <c r="O32" s="12">
        <f t="shared" si="11"/>
        <v>8.796180574180075E-2</v>
      </c>
      <c r="P32" s="12">
        <f t="shared" si="12"/>
        <v>6.5238891887499109E-2</v>
      </c>
      <c r="Q32" s="12">
        <f t="shared" si="13"/>
        <v>8.5582799153069974E-2</v>
      </c>
      <c r="R32" s="12">
        <f t="shared" si="14"/>
        <v>0.36624816232767426</v>
      </c>
      <c r="S32" s="12">
        <f t="shared" si="15"/>
        <v>0.34590425506210337</v>
      </c>
    </row>
    <row r="33" spans="1:19">
      <c r="A33">
        <v>1929</v>
      </c>
      <c r="B33" s="17">
        <f>USA!B33+GB!B33+Australia!B33+France!B33+Germany!B33+Switzerland!B33+Argentina!B33+Brazil!B33+Chile!B33+Colombia!B33+Mexico!B33</f>
        <v>121140.06059566619</v>
      </c>
      <c r="C33" s="17">
        <f>USA!C33+GB!C33+Australia!C33+France!C33+Germany!C33+Switzerland!C33+Argentina!C33+Brazil!C33+Chile!C33+Colombia!C33+Mexico!C33</f>
        <v>82721.019628179638</v>
      </c>
      <c r="D33" s="17">
        <f>USA!D33+GB!D33+Australia!D33+France!D33+Germany!D33+Switzerland!D33+Argentina!D33+Brazil!D33+Chile!D33+Colombia!D33+Mexico!D33</f>
        <v>118402.42207124048</v>
      </c>
      <c r="E33" s="17">
        <f>USA!E33+GB!E33+Australia!E33+France!E33+Germany!E33+Switzerland!E33+Argentina!E33+Brazil!E33+Chile!E33+Colombia!E33+Mexico!E33</f>
        <v>560598.10593319847</v>
      </c>
      <c r="F33" s="17">
        <f t="shared" si="4"/>
        <v>524916.70349013759</v>
      </c>
      <c r="G33" s="17">
        <f>USA!F33+GB!F33+Australia!F33+France!F33+Germany!F33+Switzerland!F33+Argentina!F33+Brazil!F33+Chile!F33+Colombia!F33+Mexico!F33</f>
        <v>1548693.6798991824</v>
      </c>
      <c r="H33" s="12">
        <f>USA!L33+GB!L33+Germany!L33+Australia!L33+France!L33+Switzerland!L33+Argentina!L33+Brazil!L33+Chile!L33+Colombia!L33+Mexico!L33</f>
        <v>361.28581646523719</v>
      </c>
      <c r="I33">
        <f t="shared" si="5"/>
        <v>335.30256399457147</v>
      </c>
      <c r="J33">
        <f t="shared" si="6"/>
        <v>228.96282073154407</v>
      </c>
      <c r="K33">
        <f t="shared" si="7"/>
        <v>327.72507714161299</v>
      </c>
      <c r="L33">
        <f t="shared" si="8"/>
        <v>1551.6748247080413</v>
      </c>
      <c r="M33">
        <f t="shared" si="9"/>
        <v>1452.9125682979723</v>
      </c>
      <c r="N33">
        <f t="shared" si="10"/>
        <v>4286.6163279016992</v>
      </c>
      <c r="O33" s="12">
        <f t="shared" si="11"/>
        <v>7.8220801290770581E-2</v>
      </c>
      <c r="P33" s="12">
        <f t="shared" si="12"/>
        <v>5.3413415901306355E-2</v>
      </c>
      <c r="Q33" s="12">
        <f t="shared" si="13"/>
        <v>7.6453093086134571E-2</v>
      </c>
      <c r="R33" s="12">
        <f t="shared" si="14"/>
        <v>0.36198127054389001</v>
      </c>
      <c r="S33" s="12">
        <f t="shared" si="15"/>
        <v>0.33894159335906177</v>
      </c>
    </row>
    <row r="34" spans="1:19">
      <c r="A34">
        <v>1930</v>
      </c>
      <c r="B34" s="17">
        <f>USA!B34+GB!B34+Australia!B34+France!B34+Germany!B34+Switzerland!B34+Argentina!B34+Brazil!B34+Chile!B34+Colombia!B34+Mexico!B34</f>
        <v>61811.231212725543</v>
      </c>
      <c r="C34" s="17">
        <f>USA!C34+GB!C34+Australia!C34+France!C34+Germany!C34+Switzerland!C34+Argentina!C34+Brazil!C34+Chile!C34+Colombia!C34+Mexico!C34</f>
        <v>30247.033784949595</v>
      </c>
      <c r="D34" s="17">
        <f>USA!D34+GB!D34+Australia!D34+France!D34+Germany!D34+Switzerland!D34+Argentina!D34+Brazil!D34+Chile!D34+Colombia!D34+Mexico!D34</f>
        <v>67337.368320312758</v>
      </c>
      <c r="E34" s="17">
        <f>USA!E34+GB!E34+Australia!E34+France!E34+Germany!E34+Switzerland!E34+Argentina!E34+Brazil!E34+Chile!E34+Colombia!E34+Mexico!E34</f>
        <v>490937.91891543422</v>
      </c>
      <c r="F34" s="17">
        <f t="shared" si="4"/>
        <v>453847.58438007103</v>
      </c>
      <c r="G34" s="17">
        <f>USA!F34+GB!F34+Australia!F34+France!F34+Germany!F34+Switzerland!F34+Argentina!F34+Brazil!F34+Chile!F34+Colombia!F34+Mexico!F34</f>
        <v>1471745.6519456655</v>
      </c>
      <c r="H34" s="12">
        <f>USA!L34+GB!L34+Germany!L34+Australia!L34+France!L34+Switzerland!L34+Argentina!L34+Brazil!L34+Chile!L34+Colombia!L34+Mexico!L34</f>
        <v>365.08532777922363</v>
      </c>
      <c r="I34">
        <f t="shared" si="5"/>
        <v>169.30625941260604</v>
      </c>
      <c r="J34">
        <f t="shared" si="6"/>
        <v>82.849217658072376</v>
      </c>
      <c r="K34">
        <f t="shared" si="7"/>
        <v>184.44282253115736</v>
      </c>
      <c r="L34">
        <f t="shared" si="8"/>
        <v>1344.7210324823484</v>
      </c>
      <c r="M34">
        <f t="shared" si="9"/>
        <v>1243.1274276092633</v>
      </c>
      <c r="N34">
        <f t="shared" si="10"/>
        <v>4031.2374668632738</v>
      </c>
      <c r="O34" s="12">
        <f t="shared" si="11"/>
        <v>4.1998582520702779E-2</v>
      </c>
      <c r="P34" s="12">
        <f t="shared" si="12"/>
        <v>2.0551807810651693E-2</v>
      </c>
      <c r="Q34" s="12">
        <f t="shared" si="13"/>
        <v>4.5753400549403321E-2</v>
      </c>
      <c r="R34" s="12">
        <f t="shared" si="14"/>
        <v>0.33357524669185085</v>
      </c>
      <c r="S34" s="12">
        <f t="shared" si="15"/>
        <v>0.30837365395309918</v>
      </c>
    </row>
    <row r="35" spans="1:19">
      <c r="A35">
        <v>1931</v>
      </c>
      <c r="B35" s="17">
        <f>USA!B35+GB!B35+Australia!B35+France!B35+Germany!B35+Switzerland!B35+Argentina!B35+Brazil!B35+Chile!B35+Colombia!B35+Mexico!B35</f>
        <v>-14217.926369183482</v>
      </c>
      <c r="C35" s="17">
        <f>USA!C35+GB!C35+Australia!C35+France!C35+Germany!C35+Switzerland!C35+Argentina!C35+Brazil!C35+Chile!C35+Colombia!C35+Mexico!C35</f>
        <v>-36812.668651287328</v>
      </c>
      <c r="D35" s="17">
        <f>USA!D35+GB!D35+Australia!D35+France!D35+Germany!D35+Switzerland!D35+Argentina!D35+Brazil!D35+Chile!D35+Colombia!D35+Mexico!D35</f>
        <v>1179.4997240167156</v>
      </c>
      <c r="E35" s="17">
        <f>USA!E35+GB!E35+Australia!E35+France!E35+Germany!E35+Switzerland!E35+Argentina!E35+Brazil!E35+Chile!E35+Colombia!E35+Mexico!E35</f>
        <v>401347.98884486844</v>
      </c>
      <c r="F35" s="17">
        <f t="shared" si="4"/>
        <v>363355.82046956441</v>
      </c>
      <c r="G35" s="17">
        <f>USA!F35+GB!F35+Australia!F35+France!F35+Germany!F35+Switzerland!F35+Argentina!F35+Brazil!F35+Chile!F35+Colombia!F35+Mexico!F35</f>
        <v>1376242.9806799518</v>
      </c>
      <c r="H35" s="12">
        <f>USA!L35+GB!L35+Germany!L35+Australia!L35+France!L35+Switzerland!L35+Argentina!L35+Brazil!L35+Chile!L35+Colombia!L35+Mexico!L35</f>
        <v>368.34317930134398</v>
      </c>
      <c r="I35">
        <f t="shared" si="5"/>
        <v>-38.599673261634372</v>
      </c>
      <c r="J35">
        <f t="shared" si="6"/>
        <v>-99.941225248454074</v>
      </c>
      <c r="K35">
        <f t="shared" si="7"/>
        <v>3.2021760963619177</v>
      </c>
      <c r="L35">
        <f t="shared" si="8"/>
        <v>1089.6034225640512</v>
      </c>
      <c r="M35">
        <f t="shared" si="9"/>
        <v>986.46002121923539</v>
      </c>
      <c r="N35">
        <f t="shared" si="10"/>
        <v>3736.306406678535</v>
      </c>
      <c r="O35" s="12">
        <f t="shared" si="11"/>
        <v>-1.0330971034024035E-2</v>
      </c>
      <c r="P35" s="12">
        <f t="shared" si="12"/>
        <v>-2.674866950681886E-2</v>
      </c>
      <c r="Q35" s="12">
        <f t="shared" si="13"/>
        <v>8.57043226068966E-4</v>
      </c>
      <c r="R35" s="12">
        <f t="shared" si="14"/>
        <v>0.29162582078825711</v>
      </c>
      <c r="S35" s="12">
        <f t="shared" si="15"/>
        <v>0.2640201080553693</v>
      </c>
    </row>
    <row r="36" spans="1:19">
      <c r="A36">
        <v>1932</v>
      </c>
      <c r="B36" s="17">
        <f>USA!B36+GB!B36+Australia!B36+France!B36+Germany!B36+Switzerland!B36+Argentina!B36+Brazil!B36+Chile!B36+Colombia!B36+Mexico!B36</f>
        <v>-51355.063566669982</v>
      </c>
      <c r="C36" s="17">
        <f>USA!C36+GB!C36+Australia!C36+France!C36+Germany!C36+Switzerland!C36+Argentina!C36+Brazil!C36+Chile!C36+Colombia!C36+Mexico!C36</f>
        <v>-72867.889035652523</v>
      </c>
      <c r="D36" s="17">
        <f>USA!D36+GB!D36+Australia!D36+France!D36+Germany!D36+Switzerland!D36+Argentina!D36+Brazil!D36+Chile!D36+Colombia!D36+Mexico!D36</f>
        <v>-32141.758423008316</v>
      </c>
      <c r="E36" s="17">
        <f>USA!E36+GB!E36+Australia!E36+France!E36+Germany!E36+Switzerland!E36+Argentina!E36+Brazil!E36+Chile!E36+Colombia!E36+Mexico!E36</f>
        <v>338023.14192147931</v>
      </c>
      <c r="F36" s="17">
        <f t="shared" si="4"/>
        <v>297297.01130883512</v>
      </c>
      <c r="G36" s="17">
        <f>USA!F36+GB!F36+Australia!F36+France!F36+Germany!F36+Switzerland!F36+Argentina!F36+Brazil!F36+Chile!F36+Colombia!F36+Mexico!F36</f>
        <v>1269111.6781170485</v>
      </c>
      <c r="H36" s="12">
        <f>USA!L36+GB!L36+Germany!L36+Australia!L36+France!L36+Switzerland!L36+Argentina!L36+Brazil!L36+Chile!L36+Colombia!L36+Mexico!L36</f>
        <v>371.10958216380328</v>
      </c>
      <c r="I36">
        <f t="shared" si="5"/>
        <v>-138.38247793882746</v>
      </c>
      <c r="J36">
        <f t="shared" si="6"/>
        <v>-196.3514081495463</v>
      </c>
      <c r="K36">
        <f t="shared" si="7"/>
        <v>-86.609885510370177</v>
      </c>
      <c r="L36">
        <f t="shared" si="8"/>
        <v>910.84455418960317</v>
      </c>
      <c r="M36">
        <f t="shared" si="9"/>
        <v>801.10303155042709</v>
      </c>
      <c r="N36">
        <f t="shared" si="10"/>
        <v>3419.7760960989626</v>
      </c>
      <c r="O36" s="12">
        <f t="shared" si="11"/>
        <v>-4.0465362073465676E-2</v>
      </c>
      <c r="P36" s="12">
        <f t="shared" si="12"/>
        <v>-5.7416451437721325E-2</v>
      </c>
      <c r="Q36" s="12">
        <f t="shared" si="13"/>
        <v>-2.5326186006495739E-2</v>
      </c>
      <c r="R36" s="12">
        <f t="shared" si="14"/>
        <v>0.26634625443128568</v>
      </c>
      <c r="S36" s="12">
        <f t="shared" si="15"/>
        <v>0.23425598900006012</v>
      </c>
    </row>
    <row r="37" spans="1:19">
      <c r="A37">
        <v>1933</v>
      </c>
      <c r="B37" s="17">
        <f>USA!B37+GB!B37+Australia!B37+France!B37+Germany!B37+Switzerland!B37+Argentina!B37+Brazil!B37+Chile!B37+Colombia!B37+Mexico!B37</f>
        <v>-27710.76255104665</v>
      </c>
      <c r="C37" s="17">
        <f>USA!C37+GB!C37+Australia!C37+France!C37+Germany!C37+Switzerland!C37+Argentina!C37+Brazil!C37+Chile!C37+Colombia!C37+Mexico!C37</f>
        <v>-50321.055509779675</v>
      </c>
      <c r="D37" s="17">
        <f>USA!D37+GB!D37+Australia!D37+France!D37+Germany!D37+Switzerland!D37+Argentina!D37+Brazil!D37+Chile!D37+Colombia!D37+Mexico!D37</f>
        <v>-13613.238951373518</v>
      </c>
      <c r="E37" s="17">
        <f>USA!E37+GB!E37+Australia!E37+France!E37+Germany!E37+Switzerland!E37+Argentina!E37+Brazil!E37+Chile!E37+Colombia!E37+Mexico!E37</f>
        <v>365808.82030012796</v>
      </c>
      <c r="F37" s="17">
        <f t="shared" si="4"/>
        <v>329101.0037417218</v>
      </c>
      <c r="G37" s="17">
        <f>USA!F37+GB!F37+Australia!F37+France!F37+Germany!F37+Switzerland!F37+Argentina!F37+Brazil!F37+Chile!F37+Colombia!F37+Mexico!F37</f>
        <v>1287119.978724296</v>
      </c>
      <c r="H37" s="12">
        <f>USA!L37+GB!L37+Germany!L37+Australia!L37+France!L37+Switzerland!L37+Argentina!L37+Brazil!L37+Chile!L37+Colombia!L37+Mexico!L37</f>
        <v>373.821544368655</v>
      </c>
      <c r="I37">
        <f t="shared" si="5"/>
        <v>-74.128318628203175</v>
      </c>
      <c r="J37">
        <f t="shared" si="6"/>
        <v>-134.61250767332473</v>
      </c>
      <c r="K37">
        <f t="shared" si="7"/>
        <v>-36.416410868894239</v>
      </c>
      <c r="L37">
        <f t="shared" si="8"/>
        <v>978.56537647646905</v>
      </c>
      <c r="M37">
        <f t="shared" si="9"/>
        <v>880.3692796720386</v>
      </c>
      <c r="N37">
        <f t="shared" si="10"/>
        <v>3443.1401777500687</v>
      </c>
      <c r="O37" s="12">
        <f t="shared" si="11"/>
        <v>-2.1529276997558248E-2</v>
      </c>
      <c r="P37" s="12">
        <f t="shared" si="12"/>
        <v>-3.909585457577499E-2</v>
      </c>
      <c r="Q37" s="12">
        <f t="shared" si="13"/>
        <v>-1.0576511262661011E-2</v>
      </c>
      <c r="R37" s="12">
        <f t="shared" si="14"/>
        <v>0.28420724279541704</v>
      </c>
      <c r="S37" s="12">
        <f t="shared" si="15"/>
        <v>0.25568789948230303</v>
      </c>
    </row>
    <row r="38" spans="1:19">
      <c r="A38">
        <v>1934</v>
      </c>
      <c r="B38" s="17">
        <f>USA!B38+GB!B38+Australia!B38+France!B38+Germany!B38+Switzerland!B38+Argentina!B38+Brazil!B38+Chile!B38+Colombia!B38+Mexico!B38</f>
        <v>8098.933298100088</v>
      </c>
      <c r="C38" s="17">
        <f>USA!C38+GB!C38+Australia!C38+France!C38+Germany!C38+Switzerland!C38+Argentina!C38+Brazil!C38+Chile!C38+Colombia!C38+Mexico!C38</f>
        <v>-21476.163170612021</v>
      </c>
      <c r="D38" s="17">
        <f>USA!D38+GB!D38+Australia!D38+France!D38+Germany!D38+Switzerland!D38+Argentina!D38+Brazil!D38+Chile!D38+Colombia!D38+Mexico!D38</f>
        <v>15428.884674509212</v>
      </c>
      <c r="E38" s="17">
        <f>USA!E38+GB!E38+Australia!E38+France!E38+Germany!E38+Switzerland!E38+Argentina!E38+Brazil!E38+Chile!E38+Colombia!E38+Mexico!E38</f>
        <v>431175.0727404941</v>
      </c>
      <c r="F38" s="17">
        <f t="shared" si="4"/>
        <v>394270.02489537286</v>
      </c>
      <c r="G38" s="17">
        <f>USA!F38+GB!F38+Australia!F38+France!F38+Germany!F38+Switzerland!F38+Argentina!F38+Brazil!F38+Chile!F38+Colombia!F38+Mexico!F38</f>
        <v>1386754.2687944861</v>
      </c>
      <c r="H38" s="12">
        <f>USA!L38+GB!L38+Germany!L38+Australia!L38+France!L38+Switzerland!L38+Argentina!L38+Brazil!L38+Chile!L38+Colombia!L38+Mexico!L38</f>
        <v>376.66758486293787</v>
      </c>
      <c r="I38">
        <f t="shared" si="5"/>
        <v>21.50154041274121</v>
      </c>
      <c r="J38">
        <f t="shared" si="6"/>
        <v>-57.016223412021994</v>
      </c>
      <c r="K38">
        <f t="shared" si="7"/>
        <v>40.96154087727907</v>
      </c>
      <c r="L38">
        <f t="shared" si="8"/>
        <v>1144.7097920501719</v>
      </c>
      <c r="M38">
        <f t="shared" si="9"/>
        <v>1046.7320277608708</v>
      </c>
      <c r="N38">
        <f t="shared" si="10"/>
        <v>3681.6395265313299</v>
      </c>
      <c r="O38" s="12">
        <f t="shared" si="11"/>
        <v>5.8402079448008765E-3</v>
      </c>
      <c r="P38" s="12">
        <f t="shared" si="12"/>
        <v>-1.5486639308694091E-2</v>
      </c>
      <c r="Q38" s="12">
        <f t="shared" si="13"/>
        <v>1.1125896650688976E-2</v>
      </c>
      <c r="R38" s="12">
        <f t="shared" si="14"/>
        <v>0.31092391957467502</v>
      </c>
      <c r="S38" s="12">
        <f t="shared" si="15"/>
        <v>0.28431138361529196</v>
      </c>
    </row>
    <row r="39" spans="1:19">
      <c r="A39">
        <v>1935</v>
      </c>
      <c r="B39" s="17">
        <f>USA!B39+GB!B39+Australia!B39+France!B39+Germany!B39+Switzerland!B39+Argentina!B39+Brazil!B39+Chile!B39+Colombia!B39+Mexico!B39</f>
        <v>47055.545814544326</v>
      </c>
      <c r="C39" s="17">
        <f>USA!C39+GB!C39+Australia!C39+France!C39+Germany!C39+Switzerland!C39+Argentina!C39+Brazil!C39+Chile!C39+Colombia!C39+Mexico!C39</f>
        <v>17391.899207427359</v>
      </c>
      <c r="D39" s="17">
        <f>USA!D39+GB!D39+Australia!D39+France!D39+Germany!D39+Switzerland!D39+Argentina!D39+Brazil!D39+Chile!D39+Colombia!D39+Mexico!D39</f>
        <v>56445.340830513036</v>
      </c>
      <c r="E39" s="17">
        <f>USA!E39+GB!E39+Australia!E39+France!E39+Germany!E39+Switzerland!E39+Argentina!E39+Brazil!E39+Chile!E39+Colombia!E39+Mexico!E39</f>
        <v>509123.85261510906</v>
      </c>
      <c r="F39" s="17">
        <f t="shared" si="4"/>
        <v>470070.41099202342</v>
      </c>
      <c r="G39" s="17">
        <f>USA!F39+GB!F39+Australia!F39+France!F39+Germany!F39+Switzerland!F39+Argentina!F39+Brazil!F39+Chile!F39+Colombia!F39+Mexico!F39</f>
        <v>1476974.0459512598</v>
      </c>
      <c r="H39" s="12">
        <f>USA!L39+GB!L39+Germany!L39+Australia!L39+France!L39+Switzerland!L39+Argentina!L39+Brazil!L39+Chile!L39+Colombia!L39+Mexico!L39</f>
        <v>379.68056317524724</v>
      </c>
      <c r="I39">
        <f t="shared" si="5"/>
        <v>123.93456599679857</v>
      </c>
      <c r="J39">
        <f t="shared" si="6"/>
        <v>45.806661952826559</v>
      </c>
      <c r="K39">
        <f t="shared" si="7"/>
        <v>148.66534214568114</v>
      </c>
      <c r="L39">
        <f t="shared" si="8"/>
        <v>1340.9268263756639</v>
      </c>
      <c r="M39">
        <f t="shared" si="9"/>
        <v>1238.0681461828094</v>
      </c>
      <c r="N39">
        <f t="shared" si="10"/>
        <v>3890.0438663475652</v>
      </c>
      <c r="O39" s="12">
        <f t="shared" si="11"/>
        <v>3.1859426334223589E-2</v>
      </c>
      <c r="P39" s="12">
        <f t="shared" si="12"/>
        <v>1.1775358717441736E-2</v>
      </c>
      <c r="Q39" s="12">
        <f t="shared" si="13"/>
        <v>3.821688064542722E-2</v>
      </c>
      <c r="R39" s="12">
        <f t="shared" si="14"/>
        <v>0.34470737926014322</v>
      </c>
      <c r="S39" s="12">
        <f t="shared" si="15"/>
        <v>0.31826585733215773</v>
      </c>
    </row>
    <row r="40" spans="1:19">
      <c r="A40">
        <v>1936</v>
      </c>
      <c r="B40" s="17">
        <f>USA!B40+GB!B40+Australia!B40+France!B40+Germany!B40+Switzerland!B40+Argentina!B40+Brazil!B40+Chile!B40+Colombia!B40+Mexico!B40</f>
        <v>64650.533386299845</v>
      </c>
      <c r="C40" s="17">
        <f>USA!C40+GB!C40+Australia!C40+France!C40+Germany!C40+Switzerland!C40+Argentina!C40+Brazil!C40+Chile!C40+Colombia!C40+Mexico!C40</f>
        <v>27895.156272000022</v>
      </c>
      <c r="D40" s="17">
        <f>USA!D40+GB!D40+Australia!D40+France!D40+Germany!D40+Switzerland!D40+Argentina!D40+Brazil!D40+Chile!D40+Colombia!D40+Mexico!D40</f>
        <v>68497.185948327693</v>
      </c>
      <c r="E40" s="17">
        <f>USA!E40+GB!E40+Australia!E40+France!E40+Germany!E40+Switzerland!E40+Argentina!E40+Brazil!E40+Chile!E40+Colombia!E40+Mexico!E40</f>
        <v>578340.97345299821</v>
      </c>
      <c r="F40" s="17">
        <f t="shared" si="4"/>
        <v>537738.94377667049</v>
      </c>
      <c r="G40" s="17">
        <f>USA!F40+GB!F40+Australia!F40+France!F40+Germany!F40+Switzerland!F40+Argentina!F40+Brazil!F40+Chile!F40+Colombia!F40+Mexico!F40</f>
        <v>1628355.1356694715</v>
      </c>
      <c r="H40" s="12">
        <f>USA!L40+GB!L40+Germany!L40+Australia!L40+France!L40+Switzerland!L40+Argentina!L40+Brazil!L40+Chile!L40+Colombia!L40+Mexico!L40</f>
        <v>382.66157528834322</v>
      </c>
      <c r="I40">
        <f t="shared" si="5"/>
        <v>168.94963477214654</v>
      </c>
      <c r="J40">
        <f t="shared" si="6"/>
        <v>72.897719743563115</v>
      </c>
      <c r="K40">
        <f t="shared" si="7"/>
        <v>179.00199646832499</v>
      </c>
      <c r="L40">
        <f t="shared" si="8"/>
        <v>1511.3641159742956</v>
      </c>
      <c r="M40">
        <f t="shared" si="9"/>
        <v>1405.2598392495336</v>
      </c>
      <c r="N40">
        <f t="shared" si="10"/>
        <v>4255.3400728632687</v>
      </c>
      <c r="O40" s="12">
        <f t="shared" si="11"/>
        <v>3.9702968947077893E-2</v>
      </c>
      <c r="P40" s="12">
        <f t="shared" si="12"/>
        <v>1.7130879905096E-2</v>
      </c>
      <c r="Q40" s="12">
        <f t="shared" si="13"/>
        <v>4.2065262329993018E-2</v>
      </c>
      <c r="R40" s="12">
        <f t="shared" si="14"/>
        <v>0.35516882084522844</v>
      </c>
      <c r="S40" s="12">
        <f t="shared" si="15"/>
        <v>0.3302344384203314</v>
      </c>
    </row>
    <row r="41" spans="1:19">
      <c r="A41">
        <v>1937</v>
      </c>
      <c r="B41" s="17">
        <f>USA!B41+GB!B41+Australia!B41+France!B41+Germany!B41+Switzerland!B41+Argentina!B41+Brazil!B41+Chile!B41+Colombia!B41+Mexico!B41</f>
        <v>115662.84858095722</v>
      </c>
      <c r="C41" s="17">
        <f>USA!C41+GB!C41+Australia!C41+France!C41+Germany!C41+Switzerland!C41+Argentina!C41+Brazil!C41+Chile!C41+Colombia!C41+Mexico!C41</f>
        <v>72390.790870570039</v>
      </c>
      <c r="D41" s="17">
        <f>USA!D41+GB!D41+Australia!D41+France!D41+Germany!D41+Switzerland!D41+Argentina!D41+Brazil!D41+Chile!D41+Colombia!D41+Mexico!D41</f>
        <v>114402.06231331301</v>
      </c>
      <c r="E41" s="17">
        <f>USA!E41+GB!E41+Australia!E41+France!E41+Germany!E41+Switzerland!E41+Argentina!E41+Brazil!E41+Chile!E41+Colombia!E41+Mexico!E41</f>
        <v>662130.12395096046</v>
      </c>
      <c r="F41" s="17">
        <f t="shared" si="4"/>
        <v>620118.85250821745</v>
      </c>
      <c r="G41" s="17">
        <f>USA!F41+GB!F41+Australia!F41+France!F41+Germany!F41+Switzerland!F41+Argentina!F41+Brazil!F41+Chile!F41+Colombia!F41+Mexico!F41</f>
        <v>1734312.6006511988</v>
      </c>
      <c r="H41" s="12">
        <f>USA!L41+GB!L41+Germany!L41+Australia!L41+France!L41+Switzerland!L41+Argentina!L41+Brazil!L41+Chile!L41+Colombia!L41+Mexico!L41</f>
        <v>385.65338937792313</v>
      </c>
      <c r="I41">
        <f t="shared" si="5"/>
        <v>299.91399470785615</v>
      </c>
      <c r="J41">
        <f t="shared" si="6"/>
        <v>187.70946363868279</v>
      </c>
      <c r="K41">
        <f t="shared" si="7"/>
        <v>296.64477342685581</v>
      </c>
      <c r="L41">
        <f t="shared" si="8"/>
        <v>1716.9047185583074</v>
      </c>
      <c r="M41">
        <f t="shared" si="9"/>
        <v>1607.9694087701344</v>
      </c>
      <c r="N41">
        <f t="shared" si="10"/>
        <v>4497.0759973060931</v>
      </c>
      <c r="O41" s="12">
        <f t="shared" si="11"/>
        <v>6.6690888676890311E-2</v>
      </c>
      <c r="P41" s="12">
        <f t="shared" si="12"/>
        <v>4.1740336109758289E-2</v>
      </c>
      <c r="Q41" s="12">
        <f t="shared" si="13"/>
        <v>6.5963922692112931E-2</v>
      </c>
      <c r="R41" s="12">
        <f t="shared" si="14"/>
        <v>0.38178245588617887</v>
      </c>
      <c r="S41" s="12">
        <f t="shared" si="15"/>
        <v>0.35755886930382424</v>
      </c>
    </row>
    <row r="42" spans="1:19">
      <c r="A42">
        <v>1938</v>
      </c>
      <c r="B42" s="17">
        <f>USA!B42+GB!B42+Australia!B42+France!B42+Germany!B42+Switzerland!B42+Argentina!B42+Brazil!B42+Chile!B42+Colombia!B42+Mexico!B42</f>
        <v>84225.833909822089</v>
      </c>
      <c r="C42" s="17">
        <f>USA!C42+GB!C42+Australia!C42+France!C42+Germany!C42+Switzerland!C42+Argentina!C42+Brazil!C42+Chile!C42+Colombia!C42+Mexico!C42</f>
        <v>45931.072144207159</v>
      </c>
      <c r="D42" s="17">
        <f>USA!D42+GB!D42+Australia!D42+France!D42+Germany!D42+Switzerland!D42+Argentina!D42+Brazil!D42+Chile!D42+Colombia!D42+Mexico!D42</f>
        <v>89877.609196396836</v>
      </c>
      <c r="E42" s="17">
        <f>USA!E42+GB!E42+Australia!E42+France!E42+Germany!E42+Switzerland!E42+Argentina!E42+Brazil!E42+Chile!E42+Colombia!E42+Mexico!E42</f>
        <v>646707.32682845078</v>
      </c>
      <c r="F42" s="17">
        <f t="shared" si="4"/>
        <v>602760.78977626108</v>
      </c>
      <c r="G42" s="17">
        <f>USA!F42+GB!F42+Australia!F42+France!F42+Germany!F42+Switzerland!F42+Argentina!F42+Brazil!F42+Chile!F42+Colombia!F42+Mexico!F42</f>
        <v>1746652.2734326406</v>
      </c>
      <c r="H42" s="12">
        <f>USA!L42+GB!L42+Germany!L42+Australia!L42+France!L42+Switzerland!L42+Argentina!L42+Brazil!L42+Chile!L42+Colombia!L42+Mexico!L42</f>
        <v>389.15275992700413</v>
      </c>
      <c r="I42">
        <f t="shared" si="5"/>
        <v>216.43385986937588</v>
      </c>
      <c r="J42">
        <f t="shared" si="6"/>
        <v>118.02838595522937</v>
      </c>
      <c r="K42">
        <f t="shared" si="7"/>
        <v>230.95714190297855</v>
      </c>
      <c r="L42">
        <f t="shared" si="8"/>
        <v>1661.8341007006036</v>
      </c>
      <c r="M42">
        <f t="shared" si="9"/>
        <v>1548.9053447528543</v>
      </c>
      <c r="N42">
        <f t="shared" si="10"/>
        <v>4488.3461028524407</v>
      </c>
      <c r="O42" s="12">
        <f t="shared" si="11"/>
        <v>4.8221294639427981E-2</v>
      </c>
      <c r="P42" s="12">
        <f t="shared" si="12"/>
        <v>2.629663204453413E-2</v>
      </c>
      <c r="Q42" s="12">
        <f t="shared" si="13"/>
        <v>5.1457070513390289E-2</v>
      </c>
      <c r="R42" s="12">
        <f t="shared" si="14"/>
        <v>0.37025533740467836</v>
      </c>
      <c r="S42" s="12">
        <f t="shared" si="15"/>
        <v>0.34509489893582218</v>
      </c>
    </row>
    <row r="43" spans="1:19">
      <c r="A43">
        <v>1939</v>
      </c>
      <c r="B43" s="17">
        <f>USA!B43+GB!B43+Australia!B43+France!B43+Germany!B43+Switzerland!B43+Argentina!B43+Brazil!B43+Chile!B43+Colombia!B43+Mexico!B43</f>
        <v>90198.410363063929</v>
      </c>
      <c r="C43" s="17">
        <f>USA!C43+GB!C43+Australia!C43+France!C43+Germany!C43+Switzerland!C43+Argentina!C43+Brazil!C43+Chile!C43+Colombia!C43+Mexico!C43</f>
        <v>43595.61039444113</v>
      </c>
      <c r="D43" s="17">
        <f>USA!D43+GB!D43+Australia!D43+France!D43+Germany!D43+Switzerland!D43+Argentina!D43+Brazil!D43+Chile!D43+Colombia!D43+Mexico!D43</f>
        <v>88094.931589975007</v>
      </c>
      <c r="E43" s="17">
        <f>USA!E43+GB!E43+Australia!E43+France!E43+Germany!E43+Switzerland!E43+Argentina!E43+Brazil!E43+Chile!E43+Colombia!E43+Mexico!E43</f>
        <v>673938.38786987576</v>
      </c>
      <c r="F43" s="17">
        <f t="shared" si="4"/>
        <v>629439.06667434191</v>
      </c>
      <c r="G43" s="17">
        <f>USA!F43+GB!F43+Australia!F43+France!F43+Germany!F43+Switzerland!F43+Argentina!F43+Brazil!F43+Chile!F43+Colombia!F43+Mexico!F43</f>
        <v>1829895.6988697553</v>
      </c>
      <c r="H43" s="12">
        <f>USA!L43+GB!L43+Germany!L43+Australia!L43+France!L43+Switzerland!L43+Argentina!L43+Brazil!L43+Chile!L43+Colombia!L43+Mexico!L43</f>
        <v>392.94900559497353</v>
      </c>
      <c r="I43">
        <f t="shared" si="5"/>
        <v>229.54227922397297</v>
      </c>
      <c r="J43">
        <f t="shared" si="6"/>
        <v>110.94470217180464</v>
      </c>
      <c r="K43">
        <f t="shared" si="7"/>
        <v>224.18922133824555</v>
      </c>
      <c r="L43">
        <f t="shared" si="8"/>
        <v>1715.0784917993353</v>
      </c>
      <c r="M43">
        <f t="shared" si="9"/>
        <v>1601.8339726328945</v>
      </c>
      <c r="N43">
        <f t="shared" si="10"/>
        <v>4656.8274071569831</v>
      </c>
      <c r="O43" s="12">
        <f t="shared" si="11"/>
        <v>4.9291558212184138E-2</v>
      </c>
      <c r="P43" s="12">
        <f t="shared" si="12"/>
        <v>2.3824095778446928E-2</v>
      </c>
      <c r="Q43" s="12">
        <f t="shared" si="13"/>
        <v>4.8142050743322312E-2</v>
      </c>
      <c r="R43" s="12">
        <f t="shared" si="14"/>
        <v>0.36829333403326614</v>
      </c>
      <c r="S43" s="12">
        <f t="shared" si="15"/>
        <v>0.34397537906839076</v>
      </c>
    </row>
    <row r="44" spans="1:19">
      <c r="A44">
        <v>1940</v>
      </c>
      <c r="B44" s="17">
        <f>USA!B44+GB!B44+Australia!B44+France!B44+Germany!B44+Switzerland!B44+Argentina!B44+Brazil!B44+Chile!B44+Colombia!B44+Mexico!B44</f>
        <v>54946.393566118539</v>
      </c>
      <c r="C44" s="17">
        <f>USA!C44+GB!C44+Australia!C44+France!C44+Germany!C44+Switzerland!C44+Argentina!C44+Brazil!C44+Chile!C44+Colombia!C44+Mexico!C44</f>
        <v>9508.9117920618191</v>
      </c>
      <c r="D44" s="17">
        <f>USA!D44+GB!D44+Australia!D44+France!D44+Germany!D44+Switzerland!D44+Argentina!D44+Brazil!D44+Chile!D44+Colombia!D44+Mexico!D44</f>
        <v>53880.066380136785</v>
      </c>
      <c r="E44" s="17">
        <f>USA!E44+GB!E44+Australia!E44+France!E44+Germany!E44+Switzerland!E44+Argentina!E44+Brazil!E44+Chile!E44+Colombia!E44+Mexico!E44</f>
        <v>693376.80920923175</v>
      </c>
      <c r="F44" s="17">
        <f t="shared" si="4"/>
        <v>649005.65462115675</v>
      </c>
      <c r="G44" s="17">
        <f>USA!F44+GB!F44+Australia!F44+France!F44+Germany!F44+Switzerland!F44+Argentina!F44+Brazil!F44+Chile!F44+Colombia!F44+Mexico!F44</f>
        <v>1967458.3329389254</v>
      </c>
      <c r="H44" s="12">
        <f>USA!L44+GB!L44+Germany!L44+Australia!L44+France!L44+Switzerland!L44+Argentina!L44+Brazil!L44+Chile!L44+Colombia!L44+Mexico!L44</f>
        <v>395.52924757585777</v>
      </c>
      <c r="I44">
        <f t="shared" si="5"/>
        <v>138.9186612693679</v>
      </c>
      <c r="J44">
        <f t="shared" si="6"/>
        <v>24.040982684189807</v>
      </c>
      <c r="K44">
        <f t="shared" si="7"/>
        <v>136.22271098878278</v>
      </c>
      <c r="L44">
        <f t="shared" si="8"/>
        <v>1753.0354922141387</v>
      </c>
      <c r="M44">
        <f t="shared" si="9"/>
        <v>1640.8537639095457</v>
      </c>
      <c r="N44">
        <f t="shared" si="10"/>
        <v>4974.2423474299212</v>
      </c>
      <c r="O44" s="12">
        <f t="shared" si="11"/>
        <v>2.7927602148525001E-2</v>
      </c>
      <c r="P44" s="12">
        <f t="shared" si="12"/>
        <v>4.8330943699619383E-3</v>
      </c>
      <c r="Q44" s="12">
        <f t="shared" si="13"/>
        <v>2.7385620055115727E-2</v>
      </c>
      <c r="R44" s="12">
        <f t="shared" si="14"/>
        <v>0.35242261429419347</v>
      </c>
      <c r="S44" s="12">
        <f t="shared" si="15"/>
        <v>0.32987008860903971</v>
      </c>
    </row>
    <row r="45" spans="1:19">
      <c r="A45">
        <v>1941</v>
      </c>
      <c r="B45" s="17">
        <f>USA!B45+GB!B45+Australia!B45+France!B45+Germany!B45+Switzerland!B45+Argentina!B45+Brazil!B45+Chile!B45+Colombia!B45+Mexico!B45</f>
        <v>77195.466349049268</v>
      </c>
      <c r="C45" s="17">
        <f>USA!C45+GB!C45+Australia!C45+France!C45+Germany!C45+Switzerland!C45+Argentina!C45+Brazil!C45+Chile!C45+Colombia!C45+Mexico!C45</f>
        <v>29481.449807577083</v>
      </c>
      <c r="D45" s="17">
        <f>USA!D45+GB!D45+Australia!D45+France!D45+Germany!D45+Switzerland!D45+Argentina!D45+Brazil!D45+Chile!D45+Colombia!D45+Mexico!D45</f>
        <v>70861.715254007329</v>
      </c>
      <c r="E45" s="17">
        <f>USA!E45+GB!E45+Australia!E45+France!E45+Germany!E45+Switzerland!E45+Argentina!E45+Brazil!E45+Chile!E45+Colombia!E45+Mexico!E45</f>
        <v>792032.97324295237</v>
      </c>
      <c r="F45" s="17">
        <f t="shared" si="4"/>
        <v>750652.70779652218</v>
      </c>
      <c r="G45" s="17">
        <f>USA!F45+GB!F45+Australia!F45+France!F45+Germany!F45+Switzerland!F45+Argentina!F45+Brazil!F45+Chile!F45+Colombia!F45+Mexico!F45</f>
        <v>2188307.9556958438</v>
      </c>
      <c r="H45" s="12">
        <f>USA!L45+GB!L45+Germany!L45+Australia!L45+France!L45+Switzerland!L45+Argentina!L45+Brazil!L45+Chile!L45+Colombia!L45+Mexico!L45</f>
        <v>398.00628582664842</v>
      </c>
      <c r="I45">
        <f t="shared" si="5"/>
        <v>193.95539492225944</v>
      </c>
      <c r="J45">
        <f t="shared" si="6"/>
        <v>74.072824619703937</v>
      </c>
      <c r="K45">
        <f t="shared" si="7"/>
        <v>178.04169878078542</v>
      </c>
      <c r="L45">
        <f t="shared" si="8"/>
        <v>1990.0011669361479</v>
      </c>
      <c r="M45">
        <f t="shared" si="9"/>
        <v>1886.0322927750665</v>
      </c>
      <c r="N45">
        <f t="shared" si="10"/>
        <v>5498.1743596103934</v>
      </c>
      <c r="O45" s="12">
        <f t="shared" si="11"/>
        <v>3.5276326692557515E-2</v>
      </c>
      <c r="P45" s="12">
        <f t="shared" si="12"/>
        <v>1.3472258203348941E-2</v>
      </c>
      <c r="Q45" s="12">
        <f t="shared" si="13"/>
        <v>3.2381966655819487E-2</v>
      </c>
      <c r="R45" s="12">
        <f t="shared" si="14"/>
        <v>0.3619385339167675</v>
      </c>
      <c r="S45" s="12">
        <f t="shared" si="15"/>
        <v>0.34302882546429697</v>
      </c>
    </row>
    <row r="46" spans="1:19">
      <c r="A46">
        <v>1942</v>
      </c>
      <c r="B46" s="17">
        <f>USA!B46+GB!B46+Australia!B46+France!B46+Germany!B46+Switzerland!B46+Argentina!B46+Brazil!B46+Chile!B46+Colombia!B46+Mexico!B46</f>
        <v>2961.4841396799866</v>
      </c>
      <c r="C46" s="17">
        <f>USA!C46+GB!C46+Australia!C46+France!C46+Germany!C46+Switzerland!C46+Argentina!C46+Brazil!C46+Chile!C46+Colombia!C46+Mexico!C46</f>
        <v>-41014.966532822356</v>
      </c>
      <c r="D46" s="17">
        <f>USA!D46+GB!D46+Australia!D46+France!D46+Germany!D46+Switzerland!D46+Argentina!D46+Brazil!D46+Chile!D46+Colombia!D46+Mexico!D46</f>
        <v>-772.66422537288076</v>
      </c>
      <c r="E46" s="17">
        <f>USA!E46+GB!E46+Australia!E46+France!E46+Germany!E46+Switzerland!E46+Argentina!E46+Brazil!E46+Chile!E46+Colombia!E46+Mexico!E46</f>
        <v>792565.44513845746</v>
      </c>
      <c r="F46" s="17">
        <f t="shared" si="4"/>
        <v>752323.14283100795</v>
      </c>
      <c r="G46" s="17">
        <f>USA!F46+GB!F46+Australia!F46+France!F46+Germany!F46+Switzerland!F46+Argentina!F46+Brazil!F46+Chile!F46+Colombia!F46+Mexico!F46</f>
        <v>2399825.9750233535</v>
      </c>
      <c r="H46" s="12">
        <f>USA!L46+GB!L46+Germany!L46+Australia!L46+France!L46+Switzerland!L46+Argentina!L46+Brazil!L46+Chile!L46+Colombia!L46+Mexico!L46</f>
        <v>402.28005091546231</v>
      </c>
      <c r="I46">
        <f t="shared" si="5"/>
        <v>7.3617474516585757</v>
      </c>
      <c r="J46">
        <f t="shared" si="6"/>
        <v>-101.95625271371337</v>
      </c>
      <c r="K46">
        <f t="shared" si="7"/>
        <v>-1.9207122590706178</v>
      </c>
      <c r="L46">
        <f t="shared" si="8"/>
        <v>1970.1833171563662</v>
      </c>
      <c r="M46">
        <f t="shared" si="9"/>
        <v>1870.1477767017234</v>
      </c>
      <c r="N46">
        <f t="shared" si="10"/>
        <v>5965.5604834545184</v>
      </c>
      <c r="O46" s="12">
        <f t="shared" si="11"/>
        <v>1.2340412056966619E-3</v>
      </c>
      <c r="P46" s="12">
        <f t="shared" si="12"/>
        <v>-1.7090808650166069E-2</v>
      </c>
      <c r="Q46" s="12">
        <f t="shared" si="13"/>
        <v>-3.2196677318044353E-4</v>
      </c>
      <c r="R46" s="12">
        <f t="shared" si="14"/>
        <v>0.33025954939534508</v>
      </c>
      <c r="S46" s="12">
        <f t="shared" si="15"/>
        <v>0.31349070751835945</v>
      </c>
    </row>
    <row r="47" spans="1:19">
      <c r="A47">
        <v>1943</v>
      </c>
      <c r="B47" s="17">
        <f>USA!B47+GB!B47+Australia!B47+France!B47+Germany!B47+Switzerland!B47+Argentina!B47+Brazil!B47+Chile!B47+Colombia!B47+Mexico!B47</f>
        <v>-20355.465062756364</v>
      </c>
      <c r="C47" s="17">
        <f>USA!C47+GB!C47+Australia!C47+France!C47+Germany!C47+Switzerland!C47+Argentina!C47+Brazil!C47+Chile!C47+Colombia!C47+Mexico!C47</f>
        <v>-66292.348590886671</v>
      </c>
      <c r="D47" s="17">
        <f>USA!D47+GB!D47+Australia!D47+France!D47+Germany!D47+Switzerland!D47+Argentina!D47+Brazil!D47+Chile!D47+Colombia!D47+Mexico!D47</f>
        <v>-25757.842881280762</v>
      </c>
      <c r="E47" s="17">
        <f>USA!E47+GB!E47+Australia!E47+France!E47+Germany!E47+Switzerland!E47+Argentina!E47+Brazil!E47+Chile!E47+Colombia!E47+Mexico!E47</f>
        <v>847440.4944813936</v>
      </c>
      <c r="F47" s="17">
        <f t="shared" si="4"/>
        <v>806905.98877178773</v>
      </c>
      <c r="G47" s="17">
        <f>USA!F47+GB!F47+Australia!F47+France!F47+Germany!F47+Switzerland!F47+Argentina!F47+Brazil!F47+Chile!F47+Colombia!F47+Mexico!F47</f>
        <v>2636528.517052162</v>
      </c>
      <c r="H47" s="12">
        <f>USA!L47+GB!L47+Germany!L47+Australia!L47+France!L47+Switzerland!L47+Argentina!L47+Brazil!L47+Chile!L47+Colombia!L47+Mexico!L47</f>
        <v>406.03294070685934</v>
      </c>
      <c r="I47">
        <f t="shared" si="5"/>
        <v>-50.132545963683896</v>
      </c>
      <c r="J47">
        <f t="shared" si="6"/>
        <v>-163.26840003542293</v>
      </c>
      <c r="K47">
        <f t="shared" si="7"/>
        <v>-63.437815750710151</v>
      </c>
      <c r="L47">
        <f t="shared" si="8"/>
        <v>2087.1225201730963</v>
      </c>
      <c r="M47">
        <f t="shared" si="9"/>
        <v>1987.2919358883835</v>
      </c>
      <c r="N47">
        <f t="shared" si="10"/>
        <v>6493.3857643723477</v>
      </c>
      <c r="O47" s="12">
        <f t="shared" si="11"/>
        <v>-7.7205556211905916E-3</v>
      </c>
      <c r="P47" s="12">
        <f t="shared" si="12"/>
        <v>-2.514380108621261E-2</v>
      </c>
      <c r="Q47" s="12">
        <f t="shared" si="13"/>
        <v>-9.7696052649109879E-3</v>
      </c>
      <c r="R47" s="12">
        <f t="shared" si="14"/>
        <v>0.32142284409231275</v>
      </c>
      <c r="S47" s="12">
        <f t="shared" si="15"/>
        <v>0.30604864827101114</v>
      </c>
    </row>
    <row r="48" spans="1:19">
      <c r="A48">
        <v>1944</v>
      </c>
      <c r="B48" s="17">
        <f>USA!B48+GB!B48+Australia!B48+France!B48+Germany!B48+Switzerland!B48+Argentina!B48+Brazil!B48+Chile!B48+Colombia!B48+Mexico!B48</f>
        <v>-27517.128930327955</v>
      </c>
      <c r="C48" s="17">
        <f>USA!C48+GB!C48+Australia!C48+France!C48+Germany!C48+Switzerland!C48+Argentina!C48+Brazil!C48+Chile!C48+Colombia!C48+Mexico!C48</f>
        <v>-67404.779502853897</v>
      </c>
      <c r="D48" s="17">
        <f>USA!D48+GB!D48+Australia!D48+France!D48+Germany!D48+Switzerland!D48+Argentina!D48+Brazil!D48+Chile!D48+Colombia!D48+Mexico!D48</f>
        <v>-26497.603346180382</v>
      </c>
      <c r="E48" s="17">
        <f>USA!E48+GB!E48+Australia!E48+France!E48+Germany!E48+Switzerland!E48+Argentina!E48+Brazil!E48+Chile!E48+Colombia!E48+Mexico!E48</f>
        <v>856565.06329017621</v>
      </c>
      <c r="F48" s="17">
        <f t="shared" si="4"/>
        <v>815657.88713350275</v>
      </c>
      <c r="G48" s="17">
        <f>USA!F48+GB!F48+Australia!F48+France!F48+Germany!F48+Switzerland!F48+Argentina!F48+Brazil!F48+Chile!F48+Colombia!F48+Mexico!F48</f>
        <v>2718363.6201213514</v>
      </c>
      <c r="H48" s="12">
        <f>USA!L48+GB!L48+Germany!L48+Australia!L48+France!L48+Switzerland!L48+Argentina!L48+Brazil!L48+Chile!L48+Colombia!L48+Mexico!L48</f>
        <v>409.63764213999161</v>
      </c>
      <c r="I48">
        <f t="shared" si="5"/>
        <v>-67.174317249204634</v>
      </c>
      <c r="J48">
        <f t="shared" si="6"/>
        <v>-164.54732809886318</v>
      </c>
      <c r="K48">
        <f t="shared" si="7"/>
        <v>-64.685469840501028</v>
      </c>
      <c r="L48">
        <f t="shared" si="8"/>
        <v>2091.0311337976341</v>
      </c>
      <c r="M48">
        <f t="shared" si="9"/>
        <v>1991.1692755392721</v>
      </c>
      <c r="N48">
        <f t="shared" si="10"/>
        <v>6636.020083311495</v>
      </c>
      <c r="O48" s="12">
        <f t="shared" si="11"/>
        <v>-1.0122681427402105E-2</v>
      </c>
      <c r="P48" s="12">
        <f t="shared" si="12"/>
        <v>-2.4796086514667547E-2</v>
      </c>
      <c r="Q48" s="12">
        <f t="shared" si="13"/>
        <v>-9.7476302103386338E-3</v>
      </c>
      <c r="R48" s="12">
        <f t="shared" si="14"/>
        <v>0.31510319552170063</v>
      </c>
      <c r="S48" s="12">
        <f t="shared" si="15"/>
        <v>0.30005473921737175</v>
      </c>
    </row>
    <row r="49" spans="1:19">
      <c r="A49">
        <v>1945</v>
      </c>
      <c r="B49" s="17">
        <f>USA!B49+GB!B49+Australia!B49+France!B49+Germany!B49+Switzerland!B49+Argentina!B49+Brazil!B49+Chile!B49+Colombia!B49+Mexico!B49</f>
        <v>-203962.38300187112</v>
      </c>
      <c r="C49" s="17">
        <f>USA!C49+GB!C49+Australia!C49+France!C49+Germany!C49+Switzerland!C49+Argentina!C49+Brazil!C49+Chile!C49+Colombia!C49+Mexico!C49</f>
        <v>-238513.78229623521</v>
      </c>
      <c r="D49" s="17">
        <f>USA!D49+GB!D49+Australia!D49+France!D49+Germany!D49+Switzerland!D49+Argentina!D49+Brazil!D49+Chile!D49+Colombia!D49+Mexico!D49</f>
        <v>-194073.61473639056</v>
      </c>
      <c r="E49" s="17">
        <f>USA!E49+GB!E49+Australia!E49+France!E49+Germany!E49+Switzerland!E49+Argentina!E49+Brazil!E49+Chile!E49+Colombia!E49+Mexico!E49</f>
        <v>586843.76251324906</v>
      </c>
      <c r="F49" s="17">
        <f t="shared" si="4"/>
        <v>542403.59495340439</v>
      </c>
      <c r="G49" s="17">
        <f>USA!F49+GB!F49+Australia!F49+France!F49+Germany!F49+Switzerland!F49+Argentina!F49+Brazil!F49+Chile!F49+Colombia!F49+Mexico!F49</f>
        <v>2516735.6252141157</v>
      </c>
      <c r="H49" s="12">
        <f>USA!L49+GB!L49+Germany!L49+Australia!L49+France!L49+Switzerland!L49+Argentina!L49+Brazil!L49+Chile!L49+Colombia!L49+Mexico!L49</f>
        <v>411.69725574228096</v>
      </c>
      <c r="I49">
        <f t="shared" si="5"/>
        <v>-495.41836909777669</v>
      </c>
      <c r="J49">
        <f t="shared" si="6"/>
        <v>-579.34265766770829</v>
      </c>
      <c r="K49">
        <f t="shared" si="7"/>
        <v>-471.39885444822841</v>
      </c>
      <c r="L49">
        <f t="shared" si="8"/>
        <v>1425.425490036806</v>
      </c>
      <c r="M49">
        <f t="shared" si="9"/>
        <v>1317.4816868173261</v>
      </c>
      <c r="N49">
        <f t="shared" si="10"/>
        <v>6113.0735998628352</v>
      </c>
      <c r="O49" s="12">
        <f t="shared" si="11"/>
        <v>-8.1042434874151179E-2</v>
      </c>
      <c r="P49" s="12">
        <f t="shared" si="12"/>
        <v>-9.4771091530896592E-2</v>
      </c>
      <c r="Q49" s="12">
        <f t="shared" si="13"/>
        <v>-7.7113230643715072E-2</v>
      </c>
      <c r="R49" s="12">
        <f t="shared" si="14"/>
        <v>0.23317656277993931</v>
      </c>
      <c r="S49" s="12">
        <f t="shared" si="15"/>
        <v>0.21551870189275779</v>
      </c>
    </row>
    <row r="50" spans="1:19">
      <c r="A50">
        <v>1946</v>
      </c>
      <c r="B50" s="17">
        <f>USA!B50+GB!B50+Australia!B50+France!B50+Germany!B50+Switzerland!B50+Argentina!B50+Brazil!B50+Chile!B50+Colombia!B50+Mexico!B50</f>
        <v>141183.55252518342</v>
      </c>
      <c r="C50" s="17">
        <f>USA!C50+GB!C50+Australia!C50+France!C50+Germany!C50+Switzerland!C50+Argentina!C50+Brazil!C50+Chile!C50+Colombia!C50+Mexico!C50</f>
        <v>100220.4542161352</v>
      </c>
      <c r="D50" s="17">
        <f>USA!D50+GB!D50+Australia!D50+France!D50+Germany!D50+Switzerland!D50+Argentina!D50+Brazil!D50+Chile!D50+Colombia!D50+Mexico!D50</f>
        <v>141504.05940356661</v>
      </c>
      <c r="E50" s="17">
        <f>USA!E50+GB!E50+Australia!E50+France!E50+Germany!E50+Switzerland!E50+Argentina!E50+Brazil!E50+Chile!E50+Colombia!E50+Mexico!E50</f>
        <v>782429.93616062251</v>
      </c>
      <c r="F50" s="17">
        <f t="shared" si="4"/>
        <v>741146.33097319107</v>
      </c>
      <c r="G50" s="17">
        <f>USA!F50+GB!F50+Australia!F50+France!F50+Germany!F50+Switzerland!F50+Argentina!F50+Brazil!F50+Chile!F50+Colombia!F50+Mexico!F50</f>
        <v>2229234.0869262982</v>
      </c>
      <c r="H50" s="12">
        <f>USA!L50+GB!L50+Germany!L50+Australia!L50+France!L50+Switzerland!L50+Argentina!L50+Brazil!L50+Chile!L50+Colombia!L50+Mexico!L50</f>
        <v>396.42141149678349</v>
      </c>
      <c r="I50">
        <f t="shared" si="5"/>
        <v>356.14512342335718</v>
      </c>
      <c r="J50">
        <f t="shared" si="6"/>
        <v>252.81291905431897</v>
      </c>
      <c r="K50">
        <f t="shared" si="7"/>
        <v>356.95362384510042</v>
      </c>
      <c r="L50">
        <f t="shared" si="8"/>
        <v>1973.7327840248888</v>
      </c>
      <c r="M50">
        <f t="shared" si="9"/>
        <v>1869.5920792341071</v>
      </c>
      <c r="N50">
        <f t="shared" si="10"/>
        <v>5623.3947568807998</v>
      </c>
      <c r="O50" s="12">
        <f t="shared" si="11"/>
        <v>6.3332762294088837E-2</v>
      </c>
      <c r="P50" s="12">
        <f t="shared" si="12"/>
        <v>4.4957348716267241E-2</v>
      </c>
      <c r="Q50" s="12">
        <f t="shared" si="13"/>
        <v>6.3476536732252536E-2</v>
      </c>
      <c r="R50" s="12">
        <f t="shared" si="14"/>
        <v>0.35098599144401599</v>
      </c>
      <c r="S50" s="12">
        <f t="shared" si="15"/>
        <v>0.33246680342803064</v>
      </c>
    </row>
    <row r="51" spans="1:19">
      <c r="A51">
        <v>1947</v>
      </c>
      <c r="B51" s="17">
        <f>USA!B51+GB!B51+Australia!B51+France!B51+Germany!B51+Switzerland!B51+Argentina!B51+Brazil!B51+Chile!B51+Colombia!B51+Mexico!B51</f>
        <v>179116.41593639704</v>
      </c>
      <c r="C51" s="17">
        <f>USA!C51+GB!C51+Australia!C51+France!C51+Germany!C51+Switzerland!C51+Argentina!C51+Brazil!C51+Chile!C51+Colombia!C51+Mexico!C51</f>
        <v>131893.1264185023</v>
      </c>
      <c r="D51" s="17">
        <f>USA!D51+GB!D51+Australia!D51+France!D51+Germany!D51+Switzerland!D51+Argentina!D51+Brazil!D51+Chile!D51+Colombia!D51+Mexico!D51</f>
        <v>180432.13352497687</v>
      </c>
      <c r="E51" s="17">
        <f>USA!E51+GB!E51+Australia!E51+France!E51+Germany!E51+Switzerland!E51+Argentina!E51+Brazil!E51+Chile!E51+Colombia!E51+Mexico!E51</f>
        <v>825879.30053583265</v>
      </c>
      <c r="F51" s="17">
        <f t="shared" si="4"/>
        <v>777340.29342935805</v>
      </c>
      <c r="G51" s="17">
        <f>USA!F51+GB!F51+Australia!F51+France!F51+Germany!F51+Switzerland!F51+Argentina!F51+Brazil!F51+Chile!F51+Colombia!F51+Mexico!F51</f>
        <v>2251839.0713104783</v>
      </c>
      <c r="H51" s="12">
        <f>USA!L51+GB!L51+Germany!L51+Australia!L51+France!L51+Switzerland!L51+Argentina!L51+Brazil!L51+Chile!L51+Colombia!L51+Mexico!L51</f>
        <v>403.6593396947581</v>
      </c>
      <c r="I51">
        <f t="shared" si="5"/>
        <v>443.73162794113108</v>
      </c>
      <c r="J51">
        <f t="shared" si="6"/>
        <v>326.74365101582475</v>
      </c>
      <c r="K51">
        <f t="shared" si="7"/>
        <v>446.99110309553913</v>
      </c>
      <c r="L51">
        <f t="shared" si="8"/>
        <v>2045.9809035023238</v>
      </c>
      <c r="M51">
        <f t="shared" si="9"/>
        <v>1925.7334514226095</v>
      </c>
      <c r="N51">
        <f t="shared" si="10"/>
        <v>5578.563035388428</v>
      </c>
      <c r="O51" s="12">
        <f t="shared" si="11"/>
        <v>7.9542280893171738E-2</v>
      </c>
      <c r="P51" s="12">
        <f t="shared" si="12"/>
        <v>5.8571293170495475E-2</v>
      </c>
      <c r="Q51" s="12">
        <f t="shared" si="13"/>
        <v>8.0126566691096954E-2</v>
      </c>
      <c r="R51" s="12">
        <f t="shared" si="14"/>
        <v>0.36675769199403963</v>
      </c>
      <c r="S51" s="12">
        <f t="shared" si="15"/>
        <v>0.34520241847343813</v>
      </c>
    </row>
    <row r="52" spans="1:19">
      <c r="A52">
        <v>1948</v>
      </c>
      <c r="B52" s="17">
        <f>USA!B52+GB!B52+Australia!B52+France!B52+Germany!B52+Switzerland!B52+Argentina!B52+Brazil!B52+Chile!B52+Colombia!B52+Mexico!B52</f>
        <v>196261.43412141045</v>
      </c>
      <c r="C52" s="17">
        <f>USA!C52+GB!C52+Australia!C52+France!C52+Germany!C52+Switzerland!C52+Argentina!C52+Brazil!C52+Chile!C52+Colombia!C52+Mexico!C52</f>
        <v>144325.01469231627</v>
      </c>
      <c r="D52" s="17">
        <f>USA!D52+GB!D52+Australia!D52+France!D52+Germany!D52+Switzerland!D52+Argentina!D52+Brazil!D52+Chile!D52+Colombia!D52+Mexico!D52</f>
        <v>193415.14482069571</v>
      </c>
      <c r="E52" s="17">
        <f>USA!E52+GB!E52+Australia!E52+France!E52+Germany!E52+Switzerland!E52+Argentina!E52+Brazil!E52+Chile!E52+Colombia!E52+Mexico!E52</f>
        <v>869778.66271888511</v>
      </c>
      <c r="F52" s="17">
        <f t="shared" si="4"/>
        <v>820688.53259050567</v>
      </c>
      <c r="G52" s="17">
        <f>USA!F52+GB!F52+Australia!F52+France!F52+Germany!F52+Switzerland!F52+Argentina!F52+Brazil!F52+Chile!F52+Colombia!F52+Mexico!F52</f>
        <v>2361730.9051736239</v>
      </c>
      <c r="H52" s="12">
        <f>USA!L52+GB!L52+Germany!L52+Australia!L52+France!L52+Switzerland!L52+Argentina!L52+Brazil!L52+Chile!L52+Colombia!L52+Mexico!L52</f>
        <v>410.73640280874429</v>
      </c>
      <c r="I52">
        <f t="shared" si="5"/>
        <v>477.82819535671354</v>
      </c>
      <c r="J52">
        <f t="shared" si="6"/>
        <v>351.38111378825101</v>
      </c>
      <c r="K52">
        <f t="shared" si="7"/>
        <v>470.89847283577086</v>
      </c>
      <c r="L52">
        <f t="shared" si="8"/>
        <v>2117.6079275444445</v>
      </c>
      <c r="M52">
        <f t="shared" si="9"/>
        <v>1998.0905684969246</v>
      </c>
      <c r="N52">
        <f t="shared" si="10"/>
        <v>5749.9916954605624</v>
      </c>
      <c r="O52" s="12">
        <f t="shared" si="11"/>
        <v>8.3100675733835214E-2</v>
      </c>
      <c r="P52" s="12">
        <f t="shared" si="12"/>
        <v>6.1109847178675986E-2</v>
      </c>
      <c r="Q52" s="12">
        <f t="shared" si="13"/>
        <v>8.1895504859168827E-2</v>
      </c>
      <c r="R52" s="12">
        <f t="shared" si="14"/>
        <v>0.36828017146811348</v>
      </c>
      <c r="S52" s="12">
        <f t="shared" si="15"/>
        <v>0.34749451378762064</v>
      </c>
    </row>
    <row r="53" spans="1:19">
      <c r="A53">
        <v>1949</v>
      </c>
      <c r="B53" s="17">
        <f>USA!B53+GB!B53+Australia!B53+France!B53+Germany!B53+Switzerland!B53+Argentina!B53+Brazil!B53+Chile!B53+Colombia!B53+Mexico!B53</f>
        <v>176781.29187091248</v>
      </c>
      <c r="C53" s="17">
        <f>USA!C53+GB!C53+Australia!C53+France!C53+Germany!C53+Switzerland!C53+Argentina!C53+Brazil!C53+Chile!C53+Colombia!C53+Mexico!C53</f>
        <v>125555.75672043461</v>
      </c>
      <c r="D53" s="17">
        <f>USA!D53+GB!D53+Australia!D53+France!D53+Germany!D53+Switzerland!D53+Argentina!D53+Brazil!D53+Chile!D53+Colombia!D53+Mexico!D53</f>
        <v>184135.98088537023</v>
      </c>
      <c r="E53" s="17">
        <f>USA!E53+GB!E53+Australia!E53+France!E53+Germany!E53+Switzerland!E53+Argentina!E53+Brazil!E53+Chile!E53+Colombia!E53+Mexico!E53</f>
        <v>883307.66134588385</v>
      </c>
      <c r="F53" s="17">
        <f t="shared" si="4"/>
        <v>824727.43718094821</v>
      </c>
      <c r="G53" s="17">
        <f>USA!F53+GB!F53+Australia!F53+France!F53+Germany!F53+Switzerland!F53+Argentina!F53+Brazil!F53+Chile!F53+Colombia!F53+Mexico!F53</f>
        <v>2445811.030597548</v>
      </c>
      <c r="H53" s="12">
        <f>USA!L53+GB!L53+Germany!L53+Australia!L53+France!L53+Switzerland!L53+Argentina!L53+Brazil!L53+Chile!L53+Colombia!L53+Mexico!L53</f>
        <v>417.44194883877958</v>
      </c>
      <c r="I53">
        <f t="shared" si="5"/>
        <v>423.48712764175804</v>
      </c>
      <c r="J53">
        <f t="shared" si="6"/>
        <v>300.77417248002922</v>
      </c>
      <c r="K53">
        <f t="shared" si="7"/>
        <v>441.10559898829297</v>
      </c>
      <c r="L53">
        <f t="shared" si="8"/>
        <v>2116.0011920292814</v>
      </c>
      <c r="M53">
        <f t="shared" si="9"/>
        <v>1975.6697655210173</v>
      </c>
      <c r="N53">
        <f t="shared" si="10"/>
        <v>5859.0446825030167</v>
      </c>
      <c r="O53" s="12">
        <f t="shared" si="11"/>
        <v>7.2279211132563331E-2</v>
      </c>
      <c r="P53" s="12">
        <f t="shared" si="12"/>
        <v>5.1335019406531783E-2</v>
      </c>
      <c r="Q53" s="12">
        <f t="shared" si="13"/>
        <v>7.5286266429333698E-2</v>
      </c>
      <c r="R53" s="12">
        <f t="shared" si="14"/>
        <v>0.36115122971298347</v>
      </c>
      <c r="S53" s="12">
        <f t="shared" si="15"/>
        <v>0.33719998269018153</v>
      </c>
    </row>
    <row r="54" spans="1:19">
      <c r="A54">
        <v>1950</v>
      </c>
      <c r="B54" s="17">
        <f>USA!B54+GB!B54+Australia!B54+France!B54+Germany!B54+Switzerland!B54+Argentina!B54+Brazil!B54+Chile!B54+Colombia!B54+Mexico!B54</f>
        <v>255707.60286073232</v>
      </c>
      <c r="C54" s="17">
        <f>USA!C54+GB!C54+Australia!C54+France!C54+Germany!C54+Switzerland!C54+Argentina!C54+Brazil!C54+Chile!C54+Colombia!C54+Mexico!C54</f>
        <v>201682.2493600561</v>
      </c>
      <c r="D54" s="17">
        <f>USA!D54+GB!D54+Australia!D54+France!D54+Germany!D54+Switzerland!D54+Argentina!D54+Brazil!D54+Chile!D54+Colombia!D54+Mexico!D54</f>
        <v>264168.21297551895</v>
      </c>
      <c r="E54" s="17">
        <f>USA!E54+GB!E54+Australia!E54+France!E54+Germany!E54+Switzerland!E54+Argentina!E54+Brazil!E54+Chile!E54+Colombia!E54+Mexico!E54</f>
        <v>1009215.6747868883</v>
      </c>
      <c r="F54" s="17">
        <f t="shared" si="4"/>
        <v>946729.71117142541</v>
      </c>
      <c r="G54" s="17">
        <f>USA!F54+GB!F54+Australia!F54+France!F54+Germany!F54+Switzerland!F54+Argentina!F54+Brazil!F54+Chile!F54+Colombia!F54+Mexico!F54</f>
        <v>2621380.0291399569</v>
      </c>
      <c r="H54" s="12">
        <f>USA!L54+GB!L54+Germany!L54+Australia!L54+France!L54+Switzerland!L54+Argentina!L54+Brazil!L54+Chile!L54+Colombia!L54+Mexico!L54</f>
        <v>423.5391331363237</v>
      </c>
      <c r="I54">
        <f t="shared" si="5"/>
        <v>603.74020451713068</v>
      </c>
      <c r="J54">
        <f t="shared" si="6"/>
        <v>476.18326992972578</v>
      </c>
      <c r="K54">
        <f t="shared" si="7"/>
        <v>623.71618655245175</v>
      </c>
      <c r="L54">
        <f t="shared" si="8"/>
        <v>2382.8156499108054</v>
      </c>
      <c r="M54">
        <f t="shared" si="9"/>
        <v>2235.2827332880793</v>
      </c>
      <c r="N54">
        <f t="shared" si="10"/>
        <v>6189.2274504330599</v>
      </c>
      <c r="O54" s="12">
        <f t="shared" si="11"/>
        <v>9.7546940931196022E-2</v>
      </c>
      <c r="P54" s="12">
        <f t="shared" si="12"/>
        <v>7.6937432618736173E-2</v>
      </c>
      <c r="Q54" s="12">
        <f t="shared" si="13"/>
        <v>0.10077448139489693</v>
      </c>
      <c r="R54" s="12">
        <f t="shared" si="14"/>
        <v>0.38499403503810153</v>
      </c>
      <c r="S54" s="12">
        <f t="shared" si="15"/>
        <v>0.36115698626194076</v>
      </c>
    </row>
    <row r="55" spans="1:19">
      <c r="A55">
        <v>1951</v>
      </c>
      <c r="B55" s="17">
        <f>USA!B55+GB!B55+Australia!B55+France!B55+Germany!B55+Switzerland!B55+Argentina!B55+Brazil!B55+Chile!B55+Colombia!B55+Mexico!B55</f>
        <v>295912.76580080495</v>
      </c>
      <c r="C55" s="17">
        <f>USA!C55+GB!C55+Australia!C55+France!C55+Germany!C55+Switzerland!C55+Argentina!C55+Brazil!C55+Chile!C55+Colombia!C55+Mexico!C55</f>
        <v>226095.86115618047</v>
      </c>
      <c r="D55" s="17">
        <f>USA!D55+GB!D55+Australia!D55+France!D55+Germany!D55+Switzerland!D55+Argentina!D55+Brazil!D55+Chile!D55+Colombia!D55+Mexico!D55</f>
        <v>294624.41903634672</v>
      </c>
      <c r="E55" s="17">
        <f>USA!E55+GB!E55+Australia!E55+France!E55+Germany!E55+Switzerland!E55+Argentina!E55+Brazil!E55+Chile!E55+Colombia!E55+Mexico!E55</f>
        <v>1086435.4513940848</v>
      </c>
      <c r="F55" s="17">
        <f t="shared" si="4"/>
        <v>1017906.8935139186</v>
      </c>
      <c r="G55" s="17">
        <f>USA!F55+GB!F55+Australia!F55+France!F55+Germany!F55+Switzerland!F55+Argentina!F55+Brazil!F55+Chile!F55+Colombia!F55+Mexico!F55</f>
        <v>2808447.1038055937</v>
      </c>
      <c r="H55" s="12">
        <f>USA!L55+GB!L55+Germany!L55+Australia!L55+France!L55+Switzerland!L55+Argentina!L55+Brazil!L55+Chile!L55+Colombia!L55+Mexico!L55</f>
        <v>430.71611132249501</v>
      </c>
      <c r="I55">
        <f t="shared" si="5"/>
        <v>687.02506830361585</v>
      </c>
      <c r="J55">
        <f t="shared" si="6"/>
        <v>524.93012267863162</v>
      </c>
      <c r="K55">
        <f t="shared" si="7"/>
        <v>684.0338944640713</v>
      </c>
      <c r="L55">
        <f t="shared" si="8"/>
        <v>2522.3933417726871</v>
      </c>
      <c r="M55">
        <f t="shared" si="9"/>
        <v>2363.2895699872474</v>
      </c>
      <c r="N55">
        <f t="shared" si="10"/>
        <v>6520.4133998665138</v>
      </c>
      <c r="O55" s="12">
        <f t="shared" si="11"/>
        <v>0.10536526231874817</v>
      </c>
      <c r="P55" s="12">
        <f t="shared" si="12"/>
        <v>8.0505650560343006E-2</v>
      </c>
      <c r="Q55" s="12">
        <f t="shared" si="13"/>
        <v>0.10490652241130521</v>
      </c>
      <c r="R55" s="12">
        <f t="shared" si="14"/>
        <v>0.38684561654086619</v>
      </c>
      <c r="S55" s="12">
        <f t="shared" si="15"/>
        <v>0.36244474468990401</v>
      </c>
    </row>
    <row r="56" spans="1:19">
      <c r="A56">
        <v>1952</v>
      </c>
      <c r="B56" s="17">
        <f>USA!B56+GB!B56+Australia!B56+France!B56+Germany!B56+Switzerland!B56+Argentina!B56+Brazil!B56+Chile!B56+Colombia!B56+Mexico!B56</f>
        <v>240754.36213871941</v>
      </c>
      <c r="C56" s="17">
        <f>USA!C56+GB!C56+Australia!C56+France!C56+Germany!C56+Switzerland!C56+Argentina!C56+Brazil!C56+Chile!C56+Colombia!C56+Mexico!C56</f>
        <v>174029.05867147548</v>
      </c>
      <c r="D56" s="17">
        <f>USA!D56+GB!D56+Australia!D56+France!D56+Germany!D56+Switzerland!D56+Argentina!D56+Brazil!D56+Chile!D56+Colombia!D56+Mexico!D56</f>
        <v>245313.91038918559</v>
      </c>
      <c r="E56" s="17">
        <f>USA!E56+GB!E56+Australia!E56+France!E56+Germany!E56+Switzerland!E56+Argentina!E56+Brazil!E56+Chile!E56+Colombia!E56+Mexico!E56</f>
        <v>1057472.2886148691</v>
      </c>
      <c r="F56" s="17">
        <f t="shared" si="4"/>
        <v>986187.43689715897</v>
      </c>
      <c r="G56" s="17">
        <f>USA!F56+GB!F56+Australia!F56+France!F56+Germany!F56+Switzerland!F56+Argentina!F56+Brazil!F56+Chile!F56+Colombia!F56+Mexico!F56</f>
        <v>2899154.5850774008</v>
      </c>
      <c r="H56" s="12">
        <f>USA!L56+GB!L56+Germany!L56+Australia!L56+France!L56+Switzerland!L56+Argentina!L56+Brazil!L56+Chile!L56+Colombia!L56+Mexico!L56</f>
        <v>437.98652669981681</v>
      </c>
      <c r="I56">
        <f t="shared" si="5"/>
        <v>549.68440228693476</v>
      </c>
      <c r="J56">
        <f t="shared" si="6"/>
        <v>397.33884049531486</v>
      </c>
      <c r="K56">
        <f t="shared" si="7"/>
        <v>560.09465002862203</v>
      </c>
      <c r="L56">
        <f t="shared" si="8"/>
        <v>2414.3945627341859</v>
      </c>
      <c r="M56">
        <f t="shared" si="9"/>
        <v>2251.6387532008789</v>
      </c>
      <c r="N56">
        <f t="shared" si="10"/>
        <v>6619.2780104955073</v>
      </c>
      <c r="O56" s="12">
        <f t="shared" si="11"/>
        <v>8.3042954445387673E-2</v>
      </c>
      <c r="P56" s="12">
        <f t="shared" si="12"/>
        <v>6.0027519597348165E-2</v>
      </c>
      <c r="Q56" s="12">
        <f t="shared" si="13"/>
        <v>8.4615670944857974E-2</v>
      </c>
      <c r="R56" s="12">
        <f t="shared" si="14"/>
        <v>0.36475195012294831</v>
      </c>
      <c r="S56" s="12">
        <f t="shared" si="15"/>
        <v>0.34016379877543856</v>
      </c>
    </row>
    <row r="57" spans="1:19">
      <c r="A57">
        <v>1953</v>
      </c>
      <c r="B57" s="17">
        <f>USA!B57+GB!B57+Australia!B57+France!B57+Germany!B57+Switzerland!B57+Argentina!B57+Brazil!B57+Chile!B57+Colombia!B57+Mexico!B57</f>
        <v>235279.19375462664</v>
      </c>
      <c r="C57" s="17">
        <f>USA!C57+GB!C57+Australia!C57+France!C57+Germany!C57+Switzerland!C57+Argentina!C57+Brazil!C57+Chile!C57+Colombia!C57+Mexico!C57</f>
        <v>161934.72577464028</v>
      </c>
      <c r="D57" s="17">
        <f>USA!D57+GB!D57+Australia!D57+France!D57+Germany!D57+Switzerland!D57+Argentina!D57+Brazil!D57+Chile!D57+Colombia!D57+Mexico!D57</f>
        <v>242485.70468322904</v>
      </c>
      <c r="E57" s="17">
        <f>USA!E57+GB!E57+Australia!E57+France!E57+Germany!E57+Switzerland!E57+Argentina!E57+Brazil!E57+Chile!E57+Colombia!E57+Mexico!E57</f>
        <v>1082560.3054809235</v>
      </c>
      <c r="F57" s="17">
        <f t="shared" si="4"/>
        <v>1002009.3265723347</v>
      </c>
      <c r="G57" s="17">
        <f>USA!F57+GB!F57+Australia!F57+France!F57+Germany!F57+Switzerland!F57+Argentina!F57+Brazil!F57+Chile!F57+Colombia!F57+Mexico!F57</f>
        <v>3025105.4186061192</v>
      </c>
      <c r="H57" s="12">
        <f>USA!L57+GB!L57+Germany!L57+Australia!L57+France!L57+Switzerland!L57+Argentina!L57+Brazil!L57+Chile!L57+Colombia!L57+Mexico!L57</f>
        <v>445.31083918074751</v>
      </c>
      <c r="I57">
        <f t="shared" si="5"/>
        <v>528.34823016542168</v>
      </c>
      <c r="J57">
        <f t="shared" si="6"/>
        <v>363.64424920030405</v>
      </c>
      <c r="K57">
        <f t="shared" si="7"/>
        <v>544.53133260653999</v>
      </c>
      <c r="L57">
        <f t="shared" si="8"/>
        <v>2431.0216824556619</v>
      </c>
      <c r="M57">
        <f t="shared" si="9"/>
        <v>2250.134599049426</v>
      </c>
      <c r="N57">
        <f t="shared" si="10"/>
        <v>6793.2445214482132</v>
      </c>
      <c r="O57" s="12">
        <f t="shared" si="11"/>
        <v>7.7775535459863904E-2</v>
      </c>
      <c r="P57" s="12">
        <f t="shared" si="12"/>
        <v>5.3530275268640085E-2</v>
      </c>
      <c r="Q57" s="12">
        <f t="shared" si="13"/>
        <v>8.015777010341657E-2</v>
      </c>
      <c r="R57" s="12">
        <f t="shared" si="14"/>
        <v>0.35785870430252176</v>
      </c>
      <c r="S57" s="12">
        <f t="shared" si="15"/>
        <v>0.33123120946774526</v>
      </c>
    </row>
    <row r="58" spans="1:19">
      <c r="A58">
        <v>1954</v>
      </c>
      <c r="B58" s="17">
        <f>USA!B58+GB!B58+Australia!B58+France!B58+Germany!B58+Switzerland!B58+Argentina!B58+Brazil!B58+Chile!B58+Colombia!B58+Mexico!B58</f>
        <v>236985.33707952723</v>
      </c>
      <c r="C58" s="17">
        <f>USA!C58+GB!C58+Australia!C58+France!C58+Germany!C58+Switzerland!C58+Argentina!C58+Brazil!C58+Chile!C58+Colombia!C58+Mexico!C58</f>
        <v>163473.91420572484</v>
      </c>
      <c r="D58" s="17">
        <f>USA!D58+GB!D58+Australia!D58+France!D58+Germany!D58+Switzerland!D58+Argentina!D58+Brazil!D58+Chile!D58+Colombia!D58+Mexico!D58</f>
        <v>247875.31214427477</v>
      </c>
      <c r="E58" s="17">
        <f>USA!E58+GB!E58+Australia!E58+France!E58+Germany!E58+Switzerland!E58+Argentina!E58+Brazil!E58+Chile!E58+Colombia!E58+Mexico!E58</f>
        <v>1103068.8701644242</v>
      </c>
      <c r="F58" s="17">
        <f t="shared" si="4"/>
        <v>1018667.4722258742</v>
      </c>
      <c r="G58" s="17">
        <f>USA!F58+GB!F58+Australia!F58+France!F58+Germany!F58+Switzerland!F58+Argentina!F58+Brazil!F58+Chile!F58+Colombia!F58+Mexico!F58</f>
        <v>3098066.0942438375</v>
      </c>
      <c r="H58" s="12">
        <f>USA!L58+GB!L58+Germany!L58+Australia!L58+France!L58+Switzerland!L58+Argentina!L58+Brazil!L58+Chile!L58+Colombia!L58+Mexico!L58</f>
        <v>452.94745282458007</v>
      </c>
      <c r="I58">
        <f t="shared" si="5"/>
        <v>523.20713054392252</v>
      </c>
      <c r="J58">
        <f t="shared" si="6"/>
        <v>360.91143285231345</v>
      </c>
      <c r="K58">
        <f t="shared" si="7"/>
        <v>547.2495994811859</v>
      </c>
      <c r="L58">
        <f t="shared" si="8"/>
        <v>2435.3131103523979</v>
      </c>
      <c r="M58">
        <f t="shared" si="9"/>
        <v>2248.9749437235255</v>
      </c>
      <c r="N58">
        <f t="shared" si="10"/>
        <v>6839.7914038908912</v>
      </c>
      <c r="O58" s="12">
        <f t="shared" si="11"/>
        <v>7.649460336557784E-2</v>
      </c>
      <c r="P58" s="12">
        <f t="shared" si="12"/>
        <v>5.2766438556445597E-2</v>
      </c>
      <c r="Q58" s="12">
        <f t="shared" si="13"/>
        <v>8.0009691402266575E-2</v>
      </c>
      <c r="R58" s="12">
        <f t="shared" si="14"/>
        <v>0.35605078671946677</v>
      </c>
      <c r="S58" s="12">
        <f t="shared" si="15"/>
        <v>0.32880753387364581</v>
      </c>
    </row>
    <row r="59" spans="1:19">
      <c r="A59">
        <v>1955</v>
      </c>
      <c r="B59" s="17">
        <f>USA!B59+GB!B59+Australia!B59+France!B59+Germany!B59+Switzerland!B59+Argentina!B59+Brazil!B59+Chile!B59+Colombia!B59+Mexico!B59</f>
        <v>308304.77442024124</v>
      </c>
      <c r="C59" s="17">
        <f>USA!C59+GB!C59+Australia!C59+France!C59+Germany!C59+Switzerland!C59+Argentina!C59+Brazil!C59+Chile!C59+Colombia!C59+Mexico!C59</f>
        <v>236193.86020474069</v>
      </c>
      <c r="D59" s="17">
        <f>USA!D59+GB!D59+Australia!D59+France!D59+Germany!D59+Switzerland!D59+Argentina!D59+Brazil!D59+Chile!D59+Colombia!D59+Mexico!D59</f>
        <v>330027.7920888415</v>
      </c>
      <c r="E59" s="17">
        <f>USA!E59+GB!E59+Australia!E59+France!E59+Germany!E59+Switzerland!E59+Argentina!E59+Brazil!E59+Chile!E59+Colombia!E59+Mexico!E59</f>
        <v>1237985.7986571218</v>
      </c>
      <c r="F59" s="17">
        <f t="shared" si="4"/>
        <v>1144151.8667730209</v>
      </c>
      <c r="G59" s="17">
        <f>USA!F59+GB!F59+Australia!F59+France!F59+Germany!F59+Switzerland!F59+Argentina!F59+Brazil!F59+Chile!F59+Colombia!F59+Mexico!F59</f>
        <v>3310936.4482491016</v>
      </c>
      <c r="H59" s="12">
        <f>USA!L59+GB!L59+Germany!L59+Australia!L59+France!L59+Switzerland!L59+Argentina!L59+Brazil!L59+Chile!L59+Colombia!L59+Mexico!L59</f>
        <v>460.87669197376505</v>
      </c>
      <c r="I59">
        <f t="shared" si="5"/>
        <v>668.95284528251034</v>
      </c>
      <c r="J59">
        <f t="shared" si="6"/>
        <v>512.48818679289127</v>
      </c>
      <c r="K59">
        <f t="shared" si="7"/>
        <v>716.08696607210504</v>
      </c>
      <c r="L59">
        <f t="shared" si="8"/>
        <v>2686.1540629344581</v>
      </c>
      <c r="M59">
        <f t="shared" si="9"/>
        <v>2482.5552836552442</v>
      </c>
      <c r="N59">
        <f t="shared" si="10"/>
        <v>7183.9962964271008</v>
      </c>
      <c r="O59" s="12">
        <f t="shared" si="11"/>
        <v>9.3117092169884369E-2</v>
      </c>
      <c r="P59" s="12">
        <f t="shared" si="12"/>
        <v>7.1337479258970785E-2</v>
      </c>
      <c r="Q59" s="12">
        <f t="shared" si="13"/>
        <v>9.9678081185571435E-2</v>
      </c>
      <c r="R59" s="12">
        <f t="shared" si="14"/>
        <v>0.37390805230097263</v>
      </c>
      <c r="S59" s="12">
        <f t="shared" si="15"/>
        <v>0.34556745037437198</v>
      </c>
    </row>
    <row r="60" spans="1:19">
      <c r="A60">
        <v>1956</v>
      </c>
      <c r="B60" s="17">
        <f>USA!B60+GB!B60+Australia!B60+France!B60+Germany!B60+Switzerland!B60+Argentina!B60+Brazil!B60+Chile!B60+Colombia!B60+Mexico!B60</f>
        <v>328047.54163917917</v>
      </c>
      <c r="C60" s="17">
        <f>USA!C60+GB!C60+Australia!C60+France!C60+Germany!C60+Switzerland!C60+Argentina!C60+Brazil!C60+Chile!C60+Colombia!C60+Mexico!C60</f>
        <v>256325.438394419</v>
      </c>
      <c r="D60" s="17">
        <f>USA!D60+GB!D60+Australia!D60+France!D60+Germany!D60+Switzerland!D60+Argentina!D60+Brazil!D60+Chile!D60+Colombia!D60+Mexico!D60</f>
        <v>354624.55066175386</v>
      </c>
      <c r="E60" s="17">
        <f>USA!E60+GB!E60+Australia!E60+France!E60+Germany!E60+Switzerland!E60+Argentina!E60+Brazil!E60+Chile!E60+Colombia!E60+Mexico!E60</f>
        <v>1278220.2604875925</v>
      </c>
      <c r="F60" s="17">
        <f t="shared" si="4"/>
        <v>1179921.1482202576</v>
      </c>
      <c r="G60" s="17">
        <f>USA!F60+GB!F60+Australia!F60+France!F60+Germany!F60+Switzerland!F60+Argentina!F60+Brazil!F60+Chile!F60+Colombia!F60+Mexico!F60</f>
        <v>3408233.7682427741</v>
      </c>
      <c r="H60" s="12">
        <f>USA!L60+GB!L60+Germany!L60+Australia!L60+France!L60+Switzerland!L60+Argentina!L60+Brazil!L60+Chile!L60+Colombia!L60+Mexico!L60</f>
        <v>469.13102665164092</v>
      </c>
      <c r="I60">
        <f t="shared" si="5"/>
        <v>699.26635204790011</v>
      </c>
      <c r="J60">
        <f t="shared" si="6"/>
        <v>546.3834703577528</v>
      </c>
      <c r="K60">
        <f t="shared" si="7"/>
        <v>755.91792167923427</v>
      </c>
      <c r="L60">
        <f t="shared" si="8"/>
        <v>2724.6551344316667</v>
      </c>
      <c r="M60">
        <f t="shared" si="9"/>
        <v>2515.1206831101854</v>
      </c>
      <c r="N60">
        <f t="shared" si="10"/>
        <v>7264.9933059609812</v>
      </c>
      <c r="O60" s="12">
        <f t="shared" si="11"/>
        <v>9.6251479196016176E-2</v>
      </c>
      <c r="P60" s="12">
        <f t="shared" si="12"/>
        <v>7.5207704583766244E-2</v>
      </c>
      <c r="Q60" s="12">
        <f t="shared" si="13"/>
        <v>0.10404936244868911</v>
      </c>
      <c r="R60" s="12">
        <f t="shared" si="14"/>
        <v>0.3750389050181322</v>
      </c>
      <c r="S60" s="12">
        <f t="shared" si="15"/>
        <v>0.34619724715320938</v>
      </c>
    </row>
    <row r="61" spans="1:19">
      <c r="A61">
        <v>1957</v>
      </c>
      <c r="B61" s="17">
        <f>USA!B61+GB!B61+Australia!B61+France!B61+Germany!B61+Switzerland!B61+Argentina!B61+Brazil!B61+Chile!B61+Colombia!B61+Mexico!B61</f>
        <v>326157.3032359365</v>
      </c>
      <c r="C61" s="17">
        <f>USA!C61+GB!C61+Australia!C61+France!C61+Germany!C61+Switzerland!C61+Argentina!C61+Brazil!C61+Chile!C61+Colombia!C61+Mexico!C61</f>
        <v>261501.52426043036</v>
      </c>
      <c r="D61" s="17">
        <f>USA!D61+GB!D61+Australia!D61+France!D61+Germany!D61+Switzerland!D61+Argentina!D61+Brazil!D61+Chile!D61+Colombia!D61+Mexico!D61</f>
        <v>373175.93269109115</v>
      </c>
      <c r="E61" s="17">
        <f>USA!E61+GB!E61+Australia!E61+France!E61+Germany!E61+Switzerland!E61+Argentina!E61+Brazil!E61+Chile!E61+Colombia!E61+Mexico!E61</f>
        <v>1317051.1427066287</v>
      </c>
      <c r="F61" s="17">
        <f t="shared" si="4"/>
        <v>1205376.7342759678</v>
      </c>
      <c r="G61" s="17">
        <f>USA!F61+GB!F61+Australia!F61+France!F61+Germany!F61+Switzerland!F61+Argentina!F61+Brazil!F61+Chile!F61+Colombia!F61+Mexico!F61</f>
        <v>3527302.8708048062</v>
      </c>
      <c r="H61" s="12">
        <f>USA!L61+GB!L61+Germany!L61+Australia!L61+France!L61+Switzerland!L61+Argentina!L61+Brazil!L61+Chile!L61+Colombia!L61+Mexico!L61</f>
        <v>477.65221384736327</v>
      </c>
      <c r="I61">
        <f t="shared" si="5"/>
        <v>682.83427519120028</v>
      </c>
      <c r="J61">
        <f t="shared" si="6"/>
        <v>547.47265202458539</v>
      </c>
      <c r="K61">
        <f t="shared" si="7"/>
        <v>781.27123013888479</v>
      </c>
      <c r="L61">
        <f t="shared" si="8"/>
        <v>2757.3433232898205</v>
      </c>
      <c r="M61">
        <f t="shared" si="9"/>
        <v>2523.5447451755208</v>
      </c>
      <c r="N61">
        <f t="shared" si="10"/>
        <v>7384.6676903123862</v>
      </c>
      <c r="O61" s="12">
        <f t="shared" si="11"/>
        <v>9.246648648618E-2</v>
      </c>
      <c r="P61" s="12">
        <f t="shared" si="12"/>
        <v>7.4136396515552108E-2</v>
      </c>
      <c r="Q61" s="12">
        <f t="shared" si="13"/>
        <v>0.10579639638541886</v>
      </c>
      <c r="R61" s="12">
        <f t="shared" si="14"/>
        <v>0.37338759696757318</v>
      </c>
      <c r="S61" s="12">
        <f t="shared" si="15"/>
        <v>0.34172759709770634</v>
      </c>
    </row>
    <row r="62" spans="1:19">
      <c r="A62">
        <v>1958</v>
      </c>
      <c r="B62" s="17">
        <f>USA!B62+GB!B62+Australia!B62+France!B62+Germany!B62+Switzerland!B62+Argentina!B62+Brazil!B62+Chile!B62+Colombia!B62+Mexico!B62</f>
        <v>277964.14738271403</v>
      </c>
      <c r="C62" s="17">
        <f>USA!C62+GB!C62+Australia!C62+France!C62+Germany!C62+Switzerland!C62+Argentina!C62+Brazil!C62+Chile!C62+Colombia!C62+Mexico!C62</f>
        <v>210443.75282717182</v>
      </c>
      <c r="D62" s="17">
        <f>USA!D62+GB!D62+Australia!D62+France!D62+Germany!D62+Switzerland!D62+Argentina!D62+Brazil!D62+Chile!D62+Colombia!D62+Mexico!D62</f>
        <v>327937.73978344374</v>
      </c>
      <c r="E62" s="17">
        <f>USA!E62+GB!E62+Australia!E62+France!E62+Germany!E62+Switzerland!E62+Argentina!E62+Brazil!E62+Chile!E62+Colombia!E62+Mexico!E62</f>
        <v>1271619.7564904843</v>
      </c>
      <c r="F62" s="17">
        <f t="shared" si="4"/>
        <v>1154125.7695342125</v>
      </c>
      <c r="G62" s="17">
        <f>USA!F62+GB!F62+Australia!F62+France!F62+Germany!F62+Switzerland!F62+Argentina!F62+Brazil!F62+Chile!F62+Colombia!F62+Mexico!F62</f>
        <v>3552693.5583512201</v>
      </c>
      <c r="H62" s="12">
        <f>USA!L62+GB!L62+Germany!L62+Australia!L62+France!L62+Switzerland!L62+Argentina!L62+Brazil!L62+Chile!L62+Colombia!L62+Mexico!L62</f>
        <v>486.11390443043433</v>
      </c>
      <c r="I62">
        <f t="shared" si="5"/>
        <v>571.80867457061652</v>
      </c>
      <c r="J62">
        <f t="shared" si="6"/>
        <v>432.91037534452488</v>
      </c>
      <c r="K62">
        <f t="shared" si="7"/>
        <v>674.61090249553536</v>
      </c>
      <c r="L62">
        <f t="shared" si="8"/>
        <v>2615.8884674990004</v>
      </c>
      <c r="M62">
        <f t="shared" si="9"/>
        <v>2374.1879403479902</v>
      </c>
      <c r="N62">
        <f t="shared" si="10"/>
        <v>7308.3561814875648</v>
      </c>
      <c r="O62" s="12">
        <f t="shared" si="11"/>
        <v>7.8240395017834072E-2</v>
      </c>
      <c r="P62" s="12">
        <f t="shared" si="12"/>
        <v>5.9234985897527646E-2</v>
      </c>
      <c r="Q62" s="12">
        <f t="shared" si="13"/>
        <v>9.2306790438643219E-2</v>
      </c>
      <c r="R62" s="12">
        <f t="shared" si="14"/>
        <v>0.35793116845141976</v>
      </c>
      <c r="S62" s="12">
        <f t="shared" si="15"/>
        <v>0.32485936391030423</v>
      </c>
    </row>
    <row r="63" spans="1:19">
      <c r="A63">
        <v>1959</v>
      </c>
      <c r="B63" s="17">
        <f>USA!B63+GB!B63+Australia!B63+France!B63+Germany!B63+Switzerland!B63+Argentina!B63+Brazil!B63+Chile!B63+Colombia!B63+Mexico!B63</f>
        <v>326837.92184747331</v>
      </c>
      <c r="C63" s="17">
        <f>USA!C63+GB!C63+Australia!C63+France!C63+Germany!C63+Switzerland!C63+Argentina!C63+Brazil!C63+Chile!C63+Colombia!C63+Mexico!C63</f>
        <v>254630.18645130537</v>
      </c>
      <c r="D63" s="17">
        <f>USA!D63+GB!D63+Australia!D63+France!D63+Germany!D63+Switzerland!D63+Argentina!D63+Brazil!D63+Chile!D63+Colombia!D63+Mexico!D63</f>
        <v>381770.56156895129</v>
      </c>
      <c r="E63" s="17">
        <f>USA!E63+GB!E63+Australia!E63+France!E63+Germany!E63+Switzerland!E63+Argentina!E63+Brazil!E63+Chile!E63+Colombia!E63+Mexico!E63</f>
        <v>1371270.0736764504</v>
      </c>
      <c r="F63" s="17">
        <f t="shared" si="4"/>
        <v>1244129.6985588046</v>
      </c>
      <c r="G63" s="17">
        <f>USA!F63+GB!F63+Australia!F63+France!F63+Germany!F63+Switzerland!F63+Argentina!F63+Brazil!F63+Chile!F63+Colombia!F63+Mexico!F63</f>
        <v>3747510.5594280954</v>
      </c>
      <c r="H63" s="12">
        <f>USA!L63+GB!L63+Germany!L63+Australia!L63+France!L63+Switzerland!L63+Argentina!L63+Brazil!L63+Chile!L63+Colombia!L63+Mexico!L63</f>
        <v>494.85351224804043</v>
      </c>
      <c r="I63">
        <f t="shared" si="5"/>
        <v>660.47408729646247</v>
      </c>
      <c r="J63">
        <f t="shared" si="6"/>
        <v>514.55669233216338</v>
      </c>
      <c r="K63">
        <f t="shared" si="7"/>
        <v>771.48196813765878</v>
      </c>
      <c r="L63">
        <f t="shared" si="8"/>
        <v>2771.062627093399</v>
      </c>
      <c r="M63">
        <f t="shared" si="9"/>
        <v>2514.1373512879036</v>
      </c>
      <c r="N63">
        <f t="shared" si="10"/>
        <v>7572.9695084990981</v>
      </c>
      <c r="O63" s="12">
        <f t="shared" si="11"/>
        <v>8.7214676693893503E-2</v>
      </c>
      <c r="P63" s="12">
        <f t="shared" si="12"/>
        <v>6.7946489386320585E-2</v>
      </c>
      <c r="Q63" s="12">
        <f t="shared" si="13"/>
        <v>0.10187311163366354</v>
      </c>
      <c r="R63" s="12">
        <f t="shared" si="14"/>
        <v>0.36591493257479146</v>
      </c>
      <c r="S63" s="12">
        <f t="shared" si="15"/>
        <v>0.33198831032744847</v>
      </c>
    </row>
    <row r="64" spans="1:19">
      <c r="A64">
        <v>1960</v>
      </c>
      <c r="B64" s="17">
        <f>USA!B64+GB!B64+Australia!B64+France!B64+Germany!B64+Switzerland!B64+Argentina!B64+Brazil!B64+Chile!B64+Colombia!B64+Mexico!B64</f>
        <v>345653.61976766743</v>
      </c>
      <c r="C64" s="17">
        <f>USA!C64+GB!C64+Australia!C64+France!C64+Germany!C64+Switzerland!C64+Argentina!C64+Brazil!C64+Chile!C64+Colombia!C64+Mexico!C64</f>
        <v>245127.66184436754</v>
      </c>
      <c r="D64" s="17">
        <f>USA!D64+GB!D64+Australia!D64+France!D64+Germany!D64+Switzerland!D64+Argentina!D64+Brazil!D64+Chile!D64+Colombia!D64+Mexico!D64</f>
        <v>380681.36957771663</v>
      </c>
      <c r="E64" s="17">
        <f>USA!E64+GB!E64+Australia!E64+France!E64+Germany!E64+Switzerland!E64+Argentina!E64+Brazil!E64+Chile!E64+Colombia!E64+Mexico!E64</f>
        <v>1404160.3976595483</v>
      </c>
      <c r="F64" s="17">
        <f t="shared" si="4"/>
        <v>1268606.6899261991</v>
      </c>
      <c r="G64" s="17">
        <f>USA!F64+GB!F64+Australia!F64+France!F64+Germany!F64+Switzerland!F64+Argentina!F64+Brazil!F64+Chile!F64+Colombia!F64+Mexico!F64</f>
        <v>3924940.7992520821</v>
      </c>
      <c r="H64" s="12">
        <f>USA!L64+GB!L64+Germany!L64+Australia!L64+France!L64+Switzerland!L64+Argentina!L64+Brazil!L64+Chile!L64+Colombia!L64+Mexico!L64</f>
        <v>503.70053101172164</v>
      </c>
      <c r="I64">
        <f t="shared" si="5"/>
        <v>686.22842043345736</v>
      </c>
      <c r="J64">
        <f t="shared" si="6"/>
        <v>486.65357043005213</v>
      </c>
      <c r="K64">
        <f t="shared" si="7"/>
        <v>755.76924410440574</v>
      </c>
      <c r="L64">
        <f t="shared" si="8"/>
        <v>2787.6889365972738</v>
      </c>
      <c r="M64">
        <f t="shared" si="9"/>
        <v>2518.5732629229196</v>
      </c>
      <c r="N64">
        <f t="shared" si="10"/>
        <v>7792.2109618755685</v>
      </c>
      <c r="O64" s="12">
        <f t="shared" si="11"/>
        <v>8.8065944799354312E-2</v>
      </c>
      <c r="P64" s="12">
        <f t="shared" si="12"/>
        <v>6.2453849467252576E-2</v>
      </c>
      <c r="Q64" s="12">
        <f t="shared" si="13"/>
        <v>9.6990346873577674E-2</v>
      </c>
      <c r="R64" s="12">
        <f t="shared" si="14"/>
        <v>0.35775326800524443</v>
      </c>
      <c r="S64" s="12">
        <f t="shared" si="15"/>
        <v>0.32321677059891929</v>
      </c>
    </row>
    <row r="65" spans="1:19">
      <c r="A65">
        <v>1961</v>
      </c>
      <c r="B65" s="17">
        <f>USA!B65+GB!B65+Australia!B65+France!B65+Germany!B65+Switzerland!B65+Argentina!B65+Brazil!B65+Chile!B65+Colombia!B65+Mexico!B65</f>
        <v>364303.69184888317</v>
      </c>
      <c r="C65" s="17">
        <f>USA!C65+GB!C65+Australia!C65+France!C65+Germany!C65+Switzerland!C65+Argentina!C65+Brazil!C65+Chile!C65+Colombia!C65+Mexico!C65</f>
        <v>265050.48450954648</v>
      </c>
      <c r="D65" s="17">
        <f>USA!D65+GB!D65+Australia!D65+France!D65+Germany!D65+Switzerland!D65+Argentina!D65+Brazil!D65+Chile!D65+Colombia!D65+Mexico!D65</f>
        <v>415115.68335620564</v>
      </c>
      <c r="E65" s="17">
        <f>USA!E65+GB!E65+Australia!E65+France!E65+Germany!E65+Switzerland!E65+Argentina!E65+Brazil!E65+Chile!E65+Colombia!E65+Mexico!E65</f>
        <v>1466156.6119505821</v>
      </c>
      <c r="F65" s="17">
        <f t="shared" si="4"/>
        <v>1316091.413103923</v>
      </c>
      <c r="G65" s="17">
        <f>USA!F65+GB!F65+Australia!F65+France!F65+Germany!F65+Switzerland!F65+Argentina!F65+Brazil!F65+Chile!F65+Colombia!F65+Mexico!F65</f>
        <v>4073309.4911141791</v>
      </c>
      <c r="H65" s="12">
        <f>USA!L65+GB!L65+Germany!L65+Australia!L65+France!L65+Switzerland!L65+Argentina!L65+Brazil!L65+Chile!L65+Colombia!L65+Mexico!L65</f>
        <v>513.18173290877928</v>
      </c>
      <c r="I65">
        <f t="shared" si="5"/>
        <v>709.89216584924714</v>
      </c>
      <c r="J65">
        <f t="shared" si="6"/>
        <v>516.48464376782601</v>
      </c>
      <c r="K65">
        <f t="shared" si="7"/>
        <v>808.90580614254759</v>
      </c>
      <c r="L65">
        <f t="shared" si="8"/>
        <v>2856.9929869487369</v>
      </c>
      <c r="M65">
        <f t="shared" si="9"/>
        <v>2564.571824574015</v>
      </c>
      <c r="N65">
        <f t="shared" si="10"/>
        <v>7937.3625947793253</v>
      </c>
      <c r="O65" s="12">
        <f t="shared" si="11"/>
        <v>8.9436781723461575E-2</v>
      </c>
      <c r="P65" s="12">
        <f t="shared" si="12"/>
        <v>6.5070057919180316E-2</v>
      </c>
      <c r="Q65" s="12">
        <f t="shared" si="13"/>
        <v>0.10191115707308024</v>
      </c>
      <c r="R65" s="12">
        <f t="shared" si="14"/>
        <v>0.35994235526393603</v>
      </c>
      <c r="S65" s="12">
        <f t="shared" si="15"/>
        <v>0.32310125611003604</v>
      </c>
    </row>
    <row r="66" spans="1:19">
      <c r="A66">
        <v>1962</v>
      </c>
      <c r="B66" s="17">
        <f>USA!B66+GB!B66+Australia!B66+France!B66+Germany!B66+Switzerland!B66+Argentina!B66+Brazil!B66+Chile!B66+Colombia!B66+Mexico!B66</f>
        <v>399289.94763456815</v>
      </c>
      <c r="C66" s="17">
        <f>USA!C66+GB!C66+Australia!C66+France!C66+Germany!C66+Switzerland!C66+Argentina!C66+Brazil!C66+Chile!C66+Colombia!C66+Mexico!C66</f>
        <v>297110.46590712637</v>
      </c>
      <c r="D66" s="17">
        <f>USA!D66+GB!D66+Australia!D66+France!D66+Germany!D66+Switzerland!D66+Argentina!D66+Brazil!D66+Chile!D66+Colombia!D66+Mexico!D66</f>
        <v>458672.76661561185</v>
      </c>
      <c r="E66" s="17">
        <f>USA!E66+GB!E66+Australia!E66+France!E66+Germany!E66+Switzerland!E66+Argentina!E66+Brazil!E66+Chile!E66+Colombia!E66+Mexico!E66</f>
        <v>1548864.2538090243</v>
      </c>
      <c r="F66" s="17">
        <f t="shared" si="4"/>
        <v>1387301.9531005388</v>
      </c>
      <c r="G66" s="17">
        <f>USA!F66+GB!F66+Australia!F66+France!F66+Germany!F66+Switzerland!F66+Argentina!F66+Brazil!F66+Chile!F66+Colombia!F66+Mexico!F66</f>
        <v>4275254.494580335</v>
      </c>
      <c r="H66" s="12">
        <f>USA!L66+GB!L66+Germany!L66+Australia!L66+France!L66+Switzerland!L66+Argentina!L66+Brazil!L66+Chile!L66+Colombia!L66+Mexico!L66</f>
        <v>522.96039171910013</v>
      </c>
      <c r="I66">
        <f t="shared" si="5"/>
        <v>763.51852636870524</v>
      </c>
      <c r="J66">
        <f t="shared" si="6"/>
        <v>568.13187119286567</v>
      </c>
      <c r="K66">
        <f t="shared" si="7"/>
        <v>877.069800846372</v>
      </c>
      <c r="L66">
        <f t="shared" si="8"/>
        <v>2961.7238290600262</v>
      </c>
      <c r="M66">
        <f t="shared" si="9"/>
        <v>2652.7858994065195</v>
      </c>
      <c r="N66">
        <f t="shared" si="10"/>
        <v>8175.1019049961242</v>
      </c>
      <c r="O66" s="12">
        <f t="shared" si="11"/>
        <v>9.3395597417824147E-2</v>
      </c>
      <c r="P66" s="12">
        <f t="shared" si="12"/>
        <v>6.9495387066142639E-2</v>
      </c>
      <c r="Q66" s="12">
        <f t="shared" si="13"/>
        <v>0.10728548843046964</v>
      </c>
      <c r="R66" s="12">
        <f t="shared" si="14"/>
        <v>0.36228586058970114</v>
      </c>
      <c r="S66" s="12">
        <f t="shared" si="15"/>
        <v>0.3244957592253741</v>
      </c>
    </row>
    <row r="67" spans="1:19">
      <c r="A67">
        <v>1963</v>
      </c>
      <c r="B67" s="17">
        <f>USA!B67+GB!B67+Australia!B67+France!B67+Germany!B67+Switzerland!B67+Argentina!B67+Brazil!B67+Chile!B67+Colombia!B67+Mexico!B67</f>
        <v>369437.24177421088</v>
      </c>
      <c r="C67" s="17">
        <f>USA!C67+GB!C67+Australia!C67+France!C67+Germany!C67+Switzerland!C67+Argentina!C67+Brazil!C67+Chile!C67+Colombia!C67+Mexico!C67</f>
        <v>267156.76427051669</v>
      </c>
      <c r="D67" s="17">
        <f>USA!D67+GB!D67+Australia!D67+France!D67+Germany!D67+Switzerland!D67+Argentina!D67+Brazil!D67+Chile!D67+Colombia!D67+Mexico!D67</f>
        <v>445912.54388910549</v>
      </c>
      <c r="E67" s="17">
        <f>USA!E67+GB!E67+Australia!E67+France!E67+Germany!E67+Switzerland!E67+Argentina!E67+Brazil!E67+Chile!E67+Colombia!E67+Mexico!E67</f>
        <v>1564886.7094704132</v>
      </c>
      <c r="F67" s="17">
        <f t="shared" si="4"/>
        <v>1386130.9298518244</v>
      </c>
      <c r="G67" s="17">
        <f>USA!F67+GB!F67+Australia!F67+France!F67+Germany!F67+Switzerland!F67+Argentina!F67+Brazil!F67+Chile!F67+Colombia!F67+Mexico!F67</f>
        <v>4454790.8220734037</v>
      </c>
      <c r="H67" s="12">
        <f>USA!L67+GB!L67+Germany!L67+Australia!L67+France!L67+Switzerland!L67+Argentina!L67+Brazil!L67+Chile!L67+Colombia!L67+Mexico!L67</f>
        <v>532.59164776638545</v>
      </c>
      <c r="I67">
        <f t="shared" si="5"/>
        <v>693.65947311336697</v>
      </c>
      <c r="J67">
        <f t="shared" si="6"/>
        <v>501.61651124446774</v>
      </c>
      <c r="K67">
        <f t="shared" si="7"/>
        <v>837.25035073155959</v>
      </c>
      <c r="L67">
        <f t="shared" si="8"/>
        <v>2938.2486864623734</v>
      </c>
      <c r="M67">
        <f t="shared" si="9"/>
        <v>2602.6148469752816</v>
      </c>
      <c r="N67">
        <f t="shared" si="10"/>
        <v>8364.3647825799944</v>
      </c>
      <c r="O67" s="12">
        <f t="shared" si="11"/>
        <v>8.2930323000500128E-2</v>
      </c>
      <c r="P67" s="12">
        <f t="shared" si="12"/>
        <v>5.9970664154815084E-2</v>
      </c>
      <c r="Q67" s="12">
        <f t="shared" si="13"/>
        <v>0.10009730236481976</v>
      </c>
      <c r="R67" s="12">
        <f t="shared" si="14"/>
        <v>0.35128174856525907</v>
      </c>
      <c r="S67" s="12">
        <f t="shared" si="15"/>
        <v>0.31115511035525439</v>
      </c>
    </row>
    <row r="68" spans="1:19">
      <c r="A68">
        <v>1964</v>
      </c>
      <c r="B68" s="17">
        <f>USA!B68+GB!B68+Australia!B68+France!B68+Germany!B68+Switzerland!B68+Argentina!B68+Brazil!B68+Chile!B68+Colombia!B68+Mexico!B68</f>
        <v>431902.56933105009</v>
      </c>
      <c r="C68" s="17">
        <f>USA!C68+GB!C68+Australia!C68+France!C68+Germany!C68+Switzerland!C68+Argentina!C68+Brazil!C68+Chile!C68+Colombia!C68+Mexico!C68</f>
        <v>334536.56678801961</v>
      </c>
      <c r="D68" s="17">
        <f>USA!D68+GB!D68+Australia!D68+France!D68+Germany!D68+Switzerland!D68+Argentina!D68+Brazil!D68+Chile!D68+Colombia!D68+Mexico!D68</f>
        <v>527091.43395490479</v>
      </c>
      <c r="E68" s="17">
        <f>USA!E68+GB!E68+Australia!E68+France!E68+Germany!E68+Switzerland!E68+Argentina!E68+Brazil!E68+Chile!E68+Colombia!E68+Mexico!E68</f>
        <v>1699762.6497060687</v>
      </c>
      <c r="F68" s="17">
        <f t="shared" si="4"/>
        <v>1507207.7825391835</v>
      </c>
      <c r="G68" s="17">
        <f>USA!F68+GB!F68+Australia!F68+France!F68+Germany!F68+Switzerland!F68+Argentina!F68+Brazil!F68+Chile!F68+Colombia!F68+Mexico!F68</f>
        <v>4727028.0454469081</v>
      </c>
      <c r="H68" s="12">
        <f>USA!L68+GB!L68+Germany!L68+Australia!L68+France!L68+Switzerland!L68+Argentina!L68+Brazil!L68+Chile!L68+Colombia!L68+Mexico!L68</f>
        <v>541.84135266966143</v>
      </c>
      <c r="I68">
        <f t="shared" si="5"/>
        <v>797.10152649490283</v>
      </c>
      <c r="J68">
        <f t="shared" si="6"/>
        <v>617.40685744960649</v>
      </c>
      <c r="K68">
        <f t="shared" si="7"/>
        <v>972.77815980252603</v>
      </c>
      <c r="L68">
        <f t="shared" si="8"/>
        <v>3137.0116757078608</v>
      </c>
      <c r="M68">
        <f t="shared" si="9"/>
        <v>2781.6403733549414</v>
      </c>
      <c r="N68">
        <f t="shared" si="10"/>
        <v>8724.0075386582466</v>
      </c>
      <c r="O68" s="12">
        <f t="shared" si="11"/>
        <v>9.1368734261490239E-2</v>
      </c>
      <c r="P68" s="12">
        <f t="shared" si="12"/>
        <v>7.0771013747262732E-2</v>
      </c>
      <c r="Q68" s="12">
        <f t="shared" si="13"/>
        <v>0.11150588253069522</v>
      </c>
      <c r="R68" s="12">
        <f t="shared" si="14"/>
        <v>0.35958378781849765</v>
      </c>
      <c r="S68" s="12">
        <f t="shared" si="15"/>
        <v>0.31884891903506518</v>
      </c>
    </row>
    <row r="69" spans="1:19">
      <c r="A69">
        <v>1965</v>
      </c>
      <c r="B69" s="17">
        <f>USA!B69+GB!B69+Australia!B69+France!B69+Germany!B69+Switzerland!B69+Argentina!B69+Brazil!B69+Chile!B69+Colombia!B69+Mexico!B69</f>
        <v>470732.9514339848</v>
      </c>
      <c r="C69" s="17">
        <f>USA!C69+GB!C69+Australia!C69+France!C69+Germany!C69+Switzerland!C69+Argentina!C69+Brazil!C69+Chile!C69+Colombia!C69+Mexico!C69</f>
        <v>367796.66878385143</v>
      </c>
      <c r="D69" s="17">
        <f>USA!D69+GB!D69+Australia!D69+France!D69+Germany!D69+Switzerland!D69+Argentina!D69+Brazil!D69+Chile!D69+Colombia!D69+Mexico!D69</f>
        <v>586188.1397758224</v>
      </c>
      <c r="E69" s="17">
        <f>USA!E69+GB!E69+Australia!E69+France!E69+Germany!E69+Switzerland!E69+Argentina!E69+Brazil!E69+Chile!E69+Colombia!E69+Mexico!E69</f>
        <v>1814873.4935192445</v>
      </c>
      <c r="F69" s="17">
        <f t="shared" ref="F69:F104" si="16">E69-(D69-C69)</f>
        <v>1596482.0225272735</v>
      </c>
      <c r="G69" s="17">
        <f>USA!F69+GB!F69+Australia!F69+France!F69+Germany!F69+Switzerland!F69+Argentina!F69+Brazil!F69+Chile!F69+Colombia!F69+Mexico!F69</f>
        <v>4998008.5326462602</v>
      </c>
      <c r="H69" s="12">
        <f>USA!L69+GB!L69+Germany!L69+Australia!L69+France!L69+Switzerland!L69+Argentina!L69+Brazil!L69+Chile!L69+Colombia!L69+Mexico!L69</f>
        <v>550.8866991429428</v>
      </c>
      <c r="I69">
        <f t="shared" ref="I69:I104" si="17">B69/$H69</f>
        <v>854.5004847028265</v>
      </c>
      <c r="J69">
        <f t="shared" ref="J69:J104" si="18">C69/$H69</f>
        <v>667.64485211943088</v>
      </c>
      <c r="K69">
        <f t="shared" ref="K69:K104" si="19">D69/$H69</f>
        <v>1064.0811271860453</v>
      </c>
      <c r="L69">
        <f t="shared" ref="L69:L104" si="20">E69/$H69</f>
        <v>3294.4587268902737</v>
      </c>
      <c r="M69">
        <f t="shared" ref="M69:M104" si="21">F69/$H69</f>
        <v>2898.0224518236591</v>
      </c>
      <c r="N69">
        <f t="shared" ref="N69:N104" si="22">G69/$H69</f>
        <v>9072.661475439596</v>
      </c>
      <c r="O69" s="12">
        <f t="shared" ref="O69:O104" si="23">I69/$N69</f>
        <v>9.4184103200149832E-2</v>
      </c>
      <c r="P69" s="12">
        <f t="shared" ref="P69:P104" si="24">J69/$N69</f>
        <v>7.3588643633050538E-2</v>
      </c>
      <c r="Q69" s="12">
        <f t="shared" ref="Q69:Q104" si="25">K69/$N69</f>
        <v>0.11728434154262188</v>
      </c>
      <c r="R69" s="12">
        <f t="shared" ref="R69:R104" si="26">L69/$N69</f>
        <v>0.36311932676080017</v>
      </c>
      <c r="S69" s="12">
        <f t="shared" ref="S69:S104" si="27">M69/$N69</f>
        <v>0.31942362885122877</v>
      </c>
    </row>
    <row r="70" spans="1:19">
      <c r="A70">
        <v>1966</v>
      </c>
      <c r="B70" s="17">
        <f>USA!B70+GB!B70+Australia!B70+France!B70+Germany!B70+Switzerland!B70+Argentina!B70+Brazil!B70+Chile!B70+Colombia!B70+Mexico!B70</f>
        <v>500399.93938115216</v>
      </c>
      <c r="C70" s="17">
        <f>USA!C70+GB!C70+Australia!C70+France!C70+Germany!C70+Switzerland!C70+Argentina!C70+Brazil!C70+Chile!C70+Colombia!C70+Mexico!C70</f>
        <v>399110.99379108276</v>
      </c>
      <c r="D70" s="17">
        <f>USA!D70+GB!D70+Australia!D70+France!D70+Germany!D70+Switzerland!D70+Argentina!D70+Brazil!D70+Chile!D70+Colombia!D70+Mexico!D70</f>
        <v>630495.14434835699</v>
      </c>
      <c r="E70" s="17">
        <f>USA!E70+GB!E70+Australia!E70+France!E70+Germany!E70+Switzerland!E70+Argentina!E70+Brazil!E70+Chile!E70+Colombia!E70+Mexico!E70</f>
        <v>1911321.2283695624</v>
      </c>
      <c r="F70" s="17">
        <f t="shared" si="16"/>
        <v>1679937.0778122882</v>
      </c>
      <c r="G70" s="17">
        <f>USA!F70+GB!F70+Australia!F70+France!F70+Germany!F70+Switzerland!F70+Argentina!F70+Brazil!F70+Chile!F70+Colombia!F70+Mexico!F70</f>
        <v>5262096.6579489997</v>
      </c>
      <c r="H70" s="12">
        <f>USA!L70+GB!L70+Germany!L70+Australia!L70+France!L70+Switzerland!L70+Argentina!L70+Brazil!L70+Chile!L70+Colombia!L70+Mexico!L70</f>
        <v>559.57277244924057</v>
      </c>
      <c r="I70">
        <f t="shared" si="17"/>
        <v>894.25355202847004</v>
      </c>
      <c r="J70">
        <f t="shared" si="18"/>
        <v>713.24234030219282</v>
      </c>
      <c r="K70">
        <f t="shared" si="19"/>
        <v>1126.7437863152104</v>
      </c>
      <c r="L70">
        <f t="shared" si="20"/>
        <v>3415.6794656104184</v>
      </c>
      <c r="M70">
        <f t="shared" si="21"/>
        <v>3002.1780195974011</v>
      </c>
      <c r="N70">
        <f t="shared" si="22"/>
        <v>9403.7753747683109</v>
      </c>
      <c r="O70" s="12">
        <f t="shared" si="23"/>
        <v>9.5095162994628904E-2</v>
      </c>
      <c r="P70" s="12">
        <f t="shared" si="24"/>
        <v>7.5846382104779439E-2</v>
      </c>
      <c r="Q70" s="12">
        <f t="shared" si="25"/>
        <v>0.11981823697516499</v>
      </c>
      <c r="R70" s="12">
        <f t="shared" si="26"/>
        <v>0.3632242721125794</v>
      </c>
      <c r="S70" s="12">
        <f t="shared" si="27"/>
        <v>0.31925241724219389</v>
      </c>
    </row>
    <row r="71" spans="1:19">
      <c r="A71">
        <v>1967</v>
      </c>
      <c r="B71" s="17">
        <f>USA!B71+GB!B71+Australia!B71+France!B71+Germany!B71+Switzerland!B71+Argentina!B71+Brazil!B71+Chile!B71+Colombia!B71+Mexico!B71</f>
        <v>474576.46071886964</v>
      </c>
      <c r="C71" s="17">
        <f>USA!C71+GB!C71+Australia!C71+France!C71+Germany!C71+Switzerland!C71+Argentina!C71+Brazil!C71+Chile!C71+Colombia!C71+Mexico!C71</f>
        <v>374597.88681971817</v>
      </c>
      <c r="D71" s="17">
        <f>USA!D71+GB!D71+Australia!D71+France!D71+Germany!D71+Switzerland!D71+Argentina!D71+Brazil!D71+Chile!D71+Colombia!D71+Mexico!D71</f>
        <v>633011.42293310317</v>
      </c>
      <c r="E71" s="17">
        <f>USA!E71+GB!E71+Australia!E71+France!E71+Germany!E71+Switzerland!E71+Argentina!E71+Brazil!E71+Chile!E71+Colombia!E71+Mexico!E71</f>
        <v>1931248.4296443581</v>
      </c>
      <c r="F71" s="17">
        <f t="shared" si="16"/>
        <v>1672834.8935309732</v>
      </c>
      <c r="G71" s="17">
        <f>USA!F71+GB!F71+Australia!F71+France!F71+Germany!F71+Switzerland!F71+Argentina!F71+Brazil!F71+Chile!F71+Colombia!F71+Mexico!F71</f>
        <v>5406797.2423034506</v>
      </c>
      <c r="H71" s="12">
        <f>USA!L71+GB!L71+Germany!L71+Australia!L71+France!L71+Switzerland!L71+Argentina!L71+Brazil!L71+Chile!L71+Colombia!L71+Mexico!L71</f>
        <v>567.91584243627585</v>
      </c>
      <c r="I71">
        <f t="shared" si="17"/>
        <v>835.64575110813269</v>
      </c>
      <c r="J71">
        <f t="shared" si="18"/>
        <v>659.6010514740143</v>
      </c>
      <c r="K71">
        <f t="shared" si="19"/>
        <v>1114.6218781599343</v>
      </c>
      <c r="L71">
        <f t="shared" si="20"/>
        <v>3400.5891108083638</v>
      </c>
      <c r="M71">
        <f t="shared" si="21"/>
        <v>2945.5682841224439</v>
      </c>
      <c r="N71">
        <f t="shared" si="22"/>
        <v>9520.4198197906953</v>
      </c>
      <c r="O71" s="12">
        <f t="shared" si="23"/>
        <v>8.7774044309582161E-2</v>
      </c>
      <c r="P71" s="12">
        <f t="shared" si="24"/>
        <v>6.9282769453386933E-2</v>
      </c>
      <c r="Q71" s="12">
        <f t="shared" si="25"/>
        <v>0.11707696711471691</v>
      </c>
      <c r="R71" s="12">
        <f t="shared" si="26"/>
        <v>0.35718898695405693</v>
      </c>
      <c r="S71" s="12">
        <f t="shared" si="27"/>
        <v>0.30939478929272696</v>
      </c>
    </row>
    <row r="72" spans="1:19">
      <c r="A72">
        <v>1968</v>
      </c>
      <c r="B72" s="17">
        <f>USA!B72+GB!B72+Australia!B72+France!B72+Germany!B72+Switzerland!B72+Argentina!B72+Brazil!B72+Chile!B72+Colombia!B72+Mexico!B72</f>
        <v>478557.54273915797</v>
      </c>
      <c r="C72" s="17">
        <f>USA!C72+GB!C72+Australia!C72+France!C72+Germany!C72+Switzerland!C72+Argentina!C72+Brazil!C72+Chile!C72+Colombia!C72+Mexico!C72</f>
        <v>380866.14248337853</v>
      </c>
      <c r="D72" s="17">
        <f>USA!D72+GB!D72+Australia!D72+France!D72+Germany!D72+Switzerland!D72+Argentina!D72+Brazil!D72+Chile!D72+Colombia!D72+Mexico!D72</f>
        <v>651116.21864233213</v>
      </c>
      <c r="E72" s="17">
        <f>USA!E72+GB!E72+Australia!E72+France!E72+Germany!E72+Switzerland!E72+Argentina!E72+Brazil!E72+Chile!E72+Colombia!E72+Mexico!E72</f>
        <v>2001705.8760154939</v>
      </c>
      <c r="F72" s="17">
        <f t="shared" si="16"/>
        <v>1731455.7998565403</v>
      </c>
      <c r="G72" s="17">
        <f>USA!F72+GB!F72+Australia!F72+France!F72+Germany!F72+Switzerland!F72+Argentina!F72+Brazil!F72+Chile!F72+Colombia!F72+Mexico!F72</f>
        <v>5662301.1189884031</v>
      </c>
      <c r="H72" s="12">
        <f>USA!L72+GB!L72+Germany!L72+Australia!L72+France!L72+Switzerland!L72+Argentina!L72+Brazil!L72+Chile!L72+Colombia!L72+Mexico!L72</f>
        <v>576.11943248587011</v>
      </c>
      <c r="I72">
        <f t="shared" si="17"/>
        <v>830.65683216803325</v>
      </c>
      <c r="J72">
        <f t="shared" si="18"/>
        <v>661.08886631370422</v>
      </c>
      <c r="K72">
        <f t="shared" si="19"/>
        <v>1130.1757620513893</v>
      </c>
      <c r="L72">
        <f t="shared" si="20"/>
        <v>3474.4633892636275</v>
      </c>
      <c r="M72">
        <f t="shared" si="21"/>
        <v>3005.3764935259424</v>
      </c>
      <c r="N72">
        <f t="shared" si="22"/>
        <v>9828.3459986003454</v>
      </c>
      <c r="O72" s="12">
        <f t="shared" si="23"/>
        <v>8.4516441757985228E-2</v>
      </c>
      <c r="P72" s="12">
        <f t="shared" si="24"/>
        <v>6.7263491375644469E-2</v>
      </c>
      <c r="Q72" s="12">
        <f t="shared" si="25"/>
        <v>0.11499145046504647</v>
      </c>
      <c r="R72" s="12">
        <f t="shared" si="26"/>
        <v>0.35351455776571417</v>
      </c>
      <c r="S72" s="12">
        <f t="shared" si="27"/>
        <v>0.30578659867631214</v>
      </c>
    </row>
    <row r="73" spans="1:19">
      <c r="A73">
        <v>1969</v>
      </c>
      <c r="B73" s="17">
        <f>USA!B73+GB!B73+Australia!B73+France!B73+Germany!B73+Switzerland!B73+Argentina!B73+Brazil!B73+Chile!B73+Colombia!B73+Mexico!B73</f>
        <v>552088.51388222305</v>
      </c>
      <c r="C73" s="17">
        <f>USA!C73+GB!C73+Australia!C73+France!C73+Germany!C73+Switzerland!C73+Argentina!C73+Brazil!C73+Chile!C73+Colombia!C73+Mexico!C73</f>
        <v>447616.44891101256</v>
      </c>
      <c r="D73" s="17">
        <f>USA!D73+GB!D73+Australia!D73+France!D73+Germany!D73+Switzerland!D73+Argentina!D73+Brazil!D73+Chile!D73+Colombia!D73+Mexico!D73</f>
        <v>743983.78557448811</v>
      </c>
      <c r="E73" s="17">
        <f>USA!E73+GB!E73+Australia!E73+France!E73+Germany!E73+Switzerland!E73+Argentina!E73+Brazil!E73+Chile!E73+Colombia!E73+Mexico!E73</f>
        <v>2153829.6743496386</v>
      </c>
      <c r="F73" s="17">
        <f t="shared" si="16"/>
        <v>1857462.3376861631</v>
      </c>
      <c r="G73" s="17">
        <f>USA!F73+GB!F73+Australia!F73+France!F73+Germany!F73+Switzerland!F73+Argentina!F73+Brazil!F73+Chile!F73+Colombia!F73+Mexico!F73</f>
        <v>5936868.592275043</v>
      </c>
      <c r="H73" s="12">
        <f>USA!L73+GB!L73+Germany!L73+Australia!L73+France!L73+Switzerland!L73+Argentina!L73+Brazil!L73+Chile!L73+Colombia!L73+Mexico!L73</f>
        <v>584.72151996727621</v>
      </c>
      <c r="I73">
        <f t="shared" si="17"/>
        <v>944.190516389957</v>
      </c>
      <c r="J73">
        <f t="shared" si="18"/>
        <v>765.52073701009556</v>
      </c>
      <c r="K73">
        <f t="shared" si="19"/>
        <v>1272.3728478748737</v>
      </c>
      <c r="L73">
        <f t="shared" si="20"/>
        <v>3683.5136057078544</v>
      </c>
      <c r="M73">
        <f t="shared" si="21"/>
        <v>3176.6614948430761</v>
      </c>
      <c r="N73">
        <f t="shared" si="22"/>
        <v>10153.326651304536</v>
      </c>
      <c r="O73" s="12">
        <f t="shared" si="23"/>
        <v>9.2993217771501907E-2</v>
      </c>
      <c r="P73" s="12">
        <f t="shared" si="24"/>
        <v>7.5396051294354713E-2</v>
      </c>
      <c r="Q73" s="12">
        <f t="shared" si="25"/>
        <v>0.1253158586906484</v>
      </c>
      <c r="R73" s="12">
        <f t="shared" si="26"/>
        <v>0.36278884076231144</v>
      </c>
      <c r="S73" s="12">
        <f t="shared" si="27"/>
        <v>0.31286903336601773</v>
      </c>
    </row>
    <row r="74" spans="1:19">
      <c r="A74">
        <v>1970</v>
      </c>
      <c r="B74" s="17">
        <f>USA!B74+GB!B74+Australia!B74+France!B74+Germany!B74+Switzerland!B74+Argentina!B74+Brazil!B74+Chile!B74+Colombia!B74+Mexico!B74</f>
        <v>521964.94775950827</v>
      </c>
      <c r="C74" s="17">
        <f>USA!C74+GB!C74+Australia!C74+France!C74+Germany!C74+Switzerland!C74+Argentina!C74+Brazil!C74+Chile!C74+Colombia!C74+Mexico!C74</f>
        <v>427224.43945523794</v>
      </c>
      <c r="D74" s="17">
        <f>USA!D74+GB!D74+Australia!D74+France!D74+Germany!D74+Switzerland!D74+Argentina!D74+Brazil!D74+Chile!D74+Colombia!D74+Mexico!D74</f>
        <v>740887.72645333724</v>
      </c>
      <c r="E74" s="17">
        <f>USA!E74+GB!E74+Australia!E74+France!E74+Germany!E74+Switzerland!E74+Argentina!E74+Brazil!E74+Chile!E74+Colombia!E74+Mexico!E74</f>
        <v>2153689.1437024949</v>
      </c>
      <c r="F74" s="17">
        <f t="shared" si="16"/>
        <v>1840025.8567043957</v>
      </c>
      <c r="G74" s="17">
        <f>USA!F74+GB!F74+Australia!F74+France!F74+Germany!F74+Switzerland!F74+Argentina!F74+Brazil!F74+Chile!F74+Colombia!F74+Mexico!F74</f>
        <v>6056450.4454763066</v>
      </c>
      <c r="H74" s="12">
        <f>USA!L74+GB!L74+Germany!L74+Australia!L74+France!L74+Switzerland!L74+Argentina!L74+Brazil!L74+Chile!L74+Colombia!L74+Mexico!L74</f>
        <v>593.75450400756256</v>
      </c>
      <c r="I74">
        <f t="shared" si="17"/>
        <v>879.09219085748623</v>
      </c>
      <c r="J74">
        <f t="shared" si="18"/>
        <v>719.53043989001299</v>
      </c>
      <c r="K74">
        <f t="shared" si="19"/>
        <v>1247.801442267292</v>
      </c>
      <c r="L74">
        <f t="shared" si="20"/>
        <v>3627.238411104438</v>
      </c>
      <c r="M74">
        <f t="shared" si="21"/>
        <v>3098.9674087271592</v>
      </c>
      <c r="N74">
        <f t="shared" si="22"/>
        <v>10200.260216298362</v>
      </c>
      <c r="O74" s="12">
        <f t="shared" si="23"/>
        <v>8.6183310250540421E-2</v>
      </c>
      <c r="P74" s="12">
        <f t="shared" si="24"/>
        <v>7.0540400404719081E-2</v>
      </c>
      <c r="Q74" s="12">
        <f t="shared" si="25"/>
        <v>0.12233035391327642</v>
      </c>
      <c r="R74" s="12">
        <f t="shared" si="26"/>
        <v>0.35560253701260475</v>
      </c>
      <c r="S74" s="12">
        <f t="shared" si="27"/>
        <v>0.30381258350404744</v>
      </c>
    </row>
    <row r="75" spans="1:19">
      <c r="A75">
        <v>1971</v>
      </c>
      <c r="B75" s="17">
        <f>USA!B75+GB!B75+Australia!B75+France!B75+Germany!B75+Switzerland!B75+Argentina!B75+Brazil!B75+Chile!B75+Colombia!B75+Mexico!B75</f>
        <v>560441.4975842213</v>
      </c>
      <c r="C75" s="17">
        <f>USA!C75+GB!C75+Australia!C75+France!C75+Germany!C75+Switzerland!C75+Argentina!C75+Brazil!C75+Chile!C75+Colombia!C75+Mexico!C75</f>
        <v>422121.57800015813</v>
      </c>
      <c r="D75" s="17">
        <f>USA!D75+GB!D75+Australia!D75+France!D75+Germany!D75+Switzerland!D75+Argentina!D75+Brazil!D75+Chile!D75+Colombia!D75+Mexico!D75</f>
        <v>751416.53429547395</v>
      </c>
      <c r="E75" s="17">
        <f>USA!E75+GB!E75+Australia!E75+France!E75+Germany!E75+Switzerland!E75+Argentina!E75+Brazil!E75+Chile!E75+Colombia!E75+Mexico!E75</f>
        <v>2210731.6975324056</v>
      </c>
      <c r="F75" s="17">
        <f t="shared" si="16"/>
        <v>1881436.7412370897</v>
      </c>
      <c r="G75" s="17">
        <f>USA!F75+GB!F75+Australia!F75+France!F75+Germany!F75+Switzerland!F75+Argentina!F75+Brazil!F75+Chile!F75+Colombia!F75+Mexico!F75</f>
        <v>6300073.3492195401</v>
      </c>
      <c r="H75" s="12">
        <f>USA!L75+GB!L75+Germany!L75+Australia!L75+France!L75+Switzerland!L75+Argentina!L75+Brazil!L75+Chile!L75+Colombia!L75+Mexico!L75</f>
        <v>603.51054042956503</v>
      </c>
      <c r="I75">
        <f t="shared" si="17"/>
        <v>928.63580673390038</v>
      </c>
      <c r="J75">
        <f t="shared" si="18"/>
        <v>699.44358834180696</v>
      </c>
      <c r="K75">
        <f t="shared" si="19"/>
        <v>1245.0760739996899</v>
      </c>
      <c r="L75">
        <f t="shared" si="20"/>
        <v>3663.1202761742275</v>
      </c>
      <c r="M75">
        <f t="shared" si="21"/>
        <v>3117.4877905163448</v>
      </c>
      <c r="N75">
        <f t="shared" si="22"/>
        <v>10439.044436134109</v>
      </c>
      <c r="O75" s="12">
        <f t="shared" si="23"/>
        <v>8.8957932157035832E-2</v>
      </c>
      <c r="P75" s="12">
        <f t="shared" si="24"/>
        <v>6.7002644985466875E-2</v>
      </c>
      <c r="Q75" s="12">
        <f t="shared" si="25"/>
        <v>0.11927107711984977</v>
      </c>
      <c r="R75" s="12">
        <f t="shared" si="26"/>
        <v>0.35090570775755703</v>
      </c>
      <c r="S75" s="12">
        <f t="shared" si="27"/>
        <v>0.29863727562317421</v>
      </c>
    </row>
    <row r="76" spans="1:19">
      <c r="A76">
        <v>1972</v>
      </c>
      <c r="B76" s="17">
        <f>USA!B76+GB!B76+Australia!B76+France!B76+Germany!B76+Switzerland!B76+Argentina!B76+Brazil!B76+Chile!B76+Colombia!B76+Mexico!B76</f>
        <v>583948.77289189748</v>
      </c>
      <c r="C76" s="17">
        <f>USA!C76+GB!C76+Australia!C76+France!C76+Germany!C76+Switzerland!C76+Argentina!C76+Brazil!C76+Chile!C76+Colombia!C76+Mexico!C76</f>
        <v>462381.78227372235</v>
      </c>
      <c r="D76" s="17">
        <f>USA!D76+GB!D76+Australia!D76+France!D76+Germany!D76+Switzerland!D76+Argentina!D76+Brazil!D76+Chile!D76+Colombia!D76+Mexico!D76</f>
        <v>805513.39406602387</v>
      </c>
      <c r="E76" s="17">
        <f>USA!E76+GB!E76+Australia!E76+France!E76+Germany!E76+Switzerland!E76+Argentina!E76+Brazil!E76+Chile!E76+Colombia!E76+Mexico!E76</f>
        <v>2331169.5987927751</v>
      </c>
      <c r="F76" s="17">
        <f t="shared" si="16"/>
        <v>1988037.9870004735</v>
      </c>
      <c r="G76" s="17">
        <f>USA!F76+GB!F76+Australia!F76+France!F76+Germany!F76+Switzerland!F76+Argentina!F76+Brazil!F76+Chile!F76+Colombia!F76+Mexico!F76</f>
        <v>6618167.53221846</v>
      </c>
      <c r="H76" s="12">
        <f>USA!L76+GB!L76+Germany!L76+Australia!L76+France!L76+Switzerland!L76+Argentina!L76+Brazil!L76+Chile!L76+Colombia!L76+Mexico!L76</f>
        <v>612.35081265760903</v>
      </c>
      <c r="I76">
        <f t="shared" si="17"/>
        <v>953.61802551964229</v>
      </c>
      <c r="J76">
        <f t="shared" si="18"/>
        <v>755.09295115814496</v>
      </c>
      <c r="K76">
        <f t="shared" si="19"/>
        <v>1315.4443129912529</v>
      </c>
      <c r="L76">
        <f t="shared" si="20"/>
        <v>3806.918437285115</v>
      </c>
      <c r="M76">
        <f t="shared" si="21"/>
        <v>3246.567075452007</v>
      </c>
      <c r="N76">
        <f t="shared" si="22"/>
        <v>10807.8039506399</v>
      </c>
      <c r="O76" s="12">
        <f t="shared" si="23"/>
        <v>8.823420834379414E-2</v>
      </c>
      <c r="P76" s="12">
        <f t="shared" si="24"/>
        <v>6.9865530000980267E-2</v>
      </c>
      <c r="Q76" s="12">
        <f t="shared" si="25"/>
        <v>0.12171245139151225</v>
      </c>
      <c r="R76" s="12">
        <f t="shared" si="26"/>
        <v>0.3522379249912021</v>
      </c>
      <c r="S76" s="12">
        <f t="shared" si="27"/>
        <v>0.30039100360067011</v>
      </c>
    </row>
    <row r="77" spans="1:19">
      <c r="A77">
        <v>1973</v>
      </c>
      <c r="B77" s="17">
        <f>USA!B77+GB!B77+Australia!B77+France!B77+Germany!B77+Switzerland!B77+Argentina!B77+Brazil!B77+Chile!B77+Colombia!B77+Mexico!B77</f>
        <v>722453.90137723531</v>
      </c>
      <c r="C77" s="17">
        <f>USA!C77+GB!C77+Australia!C77+France!C77+Germany!C77+Switzerland!C77+Argentina!C77+Brazil!C77+Chile!C77+Colombia!C77+Mexico!C77</f>
        <v>602064.30697757611</v>
      </c>
      <c r="D77" s="17">
        <f>USA!D77+GB!D77+Australia!D77+France!D77+Germany!D77+Switzerland!D77+Argentina!D77+Brazil!D77+Chile!D77+Colombia!D77+Mexico!D77</f>
        <v>971443.70571252285</v>
      </c>
      <c r="E77" s="17">
        <f>USA!E77+GB!E77+Australia!E77+France!E77+Germany!E77+Switzerland!E77+Argentina!E77+Brazil!E77+Chile!E77+Colombia!E77+Mexico!E77</f>
        <v>2631354.8725175112</v>
      </c>
      <c r="F77" s="17">
        <f t="shared" si="16"/>
        <v>2261975.4737825645</v>
      </c>
      <c r="G77" s="17">
        <f>USA!F77+GB!F77+Australia!F77+France!F77+Germany!F77+Switzerland!F77+Argentina!F77+Brazil!F77+Chile!F77+Colombia!F77+Mexico!F77</f>
        <v>7141511.0909400778</v>
      </c>
      <c r="H77" s="12">
        <f>USA!L77+GB!L77+Germany!L77+Australia!L77+France!L77+Switzerland!L77+Argentina!L77+Brazil!L77+Chile!L77+Colombia!L77+Mexico!L77</f>
        <v>620.49482154512714</v>
      </c>
      <c r="I77">
        <f t="shared" si="17"/>
        <v>1164.3189858993737</v>
      </c>
      <c r="J77">
        <f t="shared" si="18"/>
        <v>970.29706948777391</v>
      </c>
      <c r="K77">
        <f t="shared" si="19"/>
        <v>1565.5951862635682</v>
      </c>
      <c r="L77">
        <f t="shared" si="20"/>
        <v>4240.7362336482274</v>
      </c>
      <c r="M77">
        <f t="shared" si="21"/>
        <v>3645.4381168724326</v>
      </c>
      <c r="N77">
        <f t="shared" si="22"/>
        <v>11509.380647459106</v>
      </c>
      <c r="O77" s="12">
        <f t="shared" si="23"/>
        <v>0.1011626100103325</v>
      </c>
      <c r="P77" s="12">
        <f t="shared" si="24"/>
        <v>8.4304890003093588E-2</v>
      </c>
      <c r="Q77" s="12">
        <f t="shared" si="25"/>
        <v>0.13602775285820443</v>
      </c>
      <c r="R77" s="12">
        <f t="shared" si="26"/>
        <v>0.36845911726661357</v>
      </c>
      <c r="S77" s="12">
        <f t="shared" si="27"/>
        <v>0.31673625441150266</v>
      </c>
    </row>
    <row r="78" spans="1:19">
      <c r="A78">
        <v>1974</v>
      </c>
      <c r="B78" s="17">
        <f>USA!B78+GB!B78+Australia!B78+France!B78+Germany!B78+Switzerland!B78+Argentina!B78+Brazil!B78+Chile!B78+Colombia!B78+Mexico!B78</f>
        <v>650719.10047856113</v>
      </c>
      <c r="C78" s="17">
        <f>USA!C78+GB!C78+Australia!C78+France!C78+Germany!C78+Switzerland!C78+Argentina!C78+Brazil!C78+Chile!C78+Colombia!C78+Mexico!C78</f>
        <v>485829.03971750353</v>
      </c>
      <c r="D78" s="17">
        <f>USA!D78+GB!D78+Australia!D78+France!D78+Germany!D78+Switzerland!D78+Argentina!D78+Brazil!D78+Chile!D78+Colombia!D78+Mexico!D78</f>
        <v>874519.88580414024</v>
      </c>
      <c r="E78" s="17">
        <f>USA!E78+GB!E78+Australia!E78+France!E78+Germany!E78+Switzerland!E78+Argentina!E78+Brazil!E78+Chile!E78+Colombia!E78+Mexico!E78</f>
        <v>2543200.4990976709</v>
      </c>
      <c r="F78" s="17">
        <f t="shared" si="16"/>
        <v>2154509.6530110342</v>
      </c>
      <c r="G78" s="17">
        <f>USA!F78+GB!F78+Australia!F78+France!F78+Germany!F78+Switzerland!F78+Argentina!F78+Brazil!F78+Chile!F78+Colombia!F78+Mexico!F78</f>
        <v>7226614.6288195774</v>
      </c>
      <c r="H78" s="12">
        <f>USA!L78+GB!L78+Germany!L78+Australia!L78+France!L78+Switzerland!L78+Argentina!L78+Brazil!L78+Chile!L78+Colombia!L78+Mexico!L78</f>
        <v>628.53642649568746</v>
      </c>
      <c r="I78">
        <f t="shared" si="17"/>
        <v>1035.2925829717617</v>
      </c>
      <c r="J78">
        <f t="shared" si="18"/>
        <v>772.95287788835401</v>
      </c>
      <c r="K78">
        <f t="shared" si="19"/>
        <v>1391.3591145065329</v>
      </c>
      <c r="L78">
        <f t="shared" si="20"/>
        <v>4046.2261086074386</v>
      </c>
      <c r="M78">
        <f t="shared" si="21"/>
        <v>3427.8198719892598</v>
      </c>
      <c r="N78">
        <f t="shared" si="22"/>
        <v>11497.527150670496</v>
      </c>
      <c r="O78" s="12">
        <f t="shared" si="23"/>
        <v>9.0044804365727205E-2</v>
      </c>
      <c r="P78" s="12">
        <f t="shared" si="24"/>
        <v>6.7227749737758011E-2</v>
      </c>
      <c r="Q78" s="12">
        <f t="shared" si="25"/>
        <v>0.12101377072420252</v>
      </c>
      <c r="R78" s="12">
        <f t="shared" si="26"/>
        <v>0.35192142237050311</v>
      </c>
      <c r="S78" s="12">
        <f t="shared" si="27"/>
        <v>0.29813540138405858</v>
      </c>
    </row>
    <row r="79" spans="1:19">
      <c r="A79">
        <v>1975</v>
      </c>
      <c r="B79" s="17">
        <f>USA!B79+GB!B79+Australia!B79+France!B79+Germany!B79+Switzerland!B79+Argentina!B79+Brazil!B79+Chile!B79+Colombia!B79+Mexico!B79</f>
        <v>508391.36246466526</v>
      </c>
      <c r="C79" s="17">
        <f>USA!C79+GB!C79+Australia!C79+France!C79+Germany!C79+Switzerland!C79+Argentina!C79+Brazil!C79+Chile!C79+Colombia!C79+Mexico!C79</f>
        <v>297849.7964606717</v>
      </c>
      <c r="D79" s="17">
        <f>USA!D79+GB!D79+Australia!D79+France!D79+Germany!D79+Switzerland!D79+Argentina!D79+Brazil!D79+Chile!D79+Colombia!D79+Mexico!D79</f>
        <v>696805.26417007996</v>
      </c>
      <c r="E79" s="17">
        <f>USA!E79+GB!E79+Australia!E79+France!E79+Germany!E79+Switzerland!E79+Argentina!E79+Brazil!E79+Chile!E79+Colombia!E79+Mexico!E79</f>
        <v>2360788.3598009353</v>
      </c>
      <c r="F79" s="17">
        <f t="shared" si="16"/>
        <v>1961832.8920915271</v>
      </c>
      <c r="G79" s="17">
        <f>USA!F79+GB!F79+Australia!F79+France!F79+Germany!F79+Switzerland!F79+Argentina!F79+Brazil!F79+Chile!F79+Colombia!F79+Mexico!F79</f>
        <v>7251348.5705868304</v>
      </c>
      <c r="H79" s="12">
        <f>USA!L79+GB!L79+Germany!L79+Australia!L79+France!L79+Switzerland!L79+Argentina!L79+Brazil!L79+Chile!L79+Colombia!L79+Mexico!L79</f>
        <v>636.2434434435329</v>
      </c>
      <c r="I79">
        <f t="shared" si="17"/>
        <v>799.05163299303274</v>
      </c>
      <c r="J79">
        <f t="shared" si="18"/>
        <v>468.13809954350609</v>
      </c>
      <c r="K79">
        <f t="shared" si="19"/>
        <v>1095.1865537486233</v>
      </c>
      <c r="L79">
        <f t="shared" si="20"/>
        <v>3710.5111009453681</v>
      </c>
      <c r="M79">
        <f t="shared" si="21"/>
        <v>3083.4626467402509</v>
      </c>
      <c r="N79">
        <f t="shared" si="22"/>
        <v>11397.128953251671</v>
      </c>
      <c r="O79" s="12">
        <f t="shared" si="23"/>
        <v>7.0109905421843838E-2</v>
      </c>
      <c r="P79" s="12">
        <f t="shared" si="24"/>
        <v>4.1075090179614346E-2</v>
      </c>
      <c r="Q79" s="12">
        <f t="shared" si="25"/>
        <v>9.6093196649859769E-2</v>
      </c>
      <c r="R79" s="12">
        <f t="shared" si="26"/>
        <v>0.32556542232390345</v>
      </c>
      <c r="S79" s="12">
        <f t="shared" si="27"/>
        <v>0.27054731585365804</v>
      </c>
    </row>
    <row r="80" spans="1:19">
      <c r="A80">
        <v>1976</v>
      </c>
      <c r="B80" s="17">
        <f>USA!B80+GB!B80+Australia!B80+France!B80+Germany!B80+Switzerland!B80+Argentina!B80+Brazil!B80+Chile!B80+Colombia!B80+Mexico!B80</f>
        <v>607708.8341779958</v>
      </c>
      <c r="C80" s="17">
        <f>USA!C80+GB!C80+Australia!C80+France!C80+Germany!C80+Switzerland!C80+Argentina!C80+Brazil!C80+Chile!C80+Colombia!C80+Mexico!C80</f>
        <v>387014.46362569573</v>
      </c>
      <c r="D80" s="17">
        <f>USA!D80+GB!D80+Australia!D80+France!D80+Germany!D80+Switzerland!D80+Argentina!D80+Brazil!D80+Chile!D80+Colombia!D80+Mexico!D80</f>
        <v>796120.24137701991</v>
      </c>
      <c r="E80" s="17">
        <f>USA!E80+GB!E80+Australia!E80+France!E80+Germany!E80+Switzerland!E80+Argentina!E80+Brazil!E80+Chile!E80+Colombia!E80+Mexico!E80</f>
        <v>2547521.4124753866</v>
      </c>
      <c r="F80" s="17">
        <f t="shared" si="16"/>
        <v>2138415.6347240624</v>
      </c>
      <c r="G80" s="17">
        <f>USA!F80+GB!F80+Australia!F80+France!F80+Germany!F80+Switzerland!F80+Argentina!F80+Brazil!F80+Chile!F80+Colombia!F80+Mexico!F80</f>
        <v>7609164.0707658678</v>
      </c>
      <c r="H80" s="12">
        <f>USA!L80+GB!L80+Germany!L80+Australia!L80+France!L80+Switzerland!L80+Argentina!L80+Brazil!L80+Chile!L80+Colombia!L80+Mexico!L80</f>
        <v>643.93685436030773</v>
      </c>
      <c r="I80">
        <f t="shared" si="17"/>
        <v>943.73979383692654</v>
      </c>
      <c r="J80">
        <f t="shared" si="18"/>
        <v>601.01306673953172</v>
      </c>
      <c r="K80">
        <f t="shared" si="19"/>
        <v>1236.3327801262321</v>
      </c>
      <c r="L80">
        <f t="shared" si="20"/>
        <v>3956.1665017699843</v>
      </c>
      <c r="M80">
        <f t="shared" si="21"/>
        <v>3320.8467883832841</v>
      </c>
      <c r="N80">
        <f t="shared" si="22"/>
        <v>11816.630806641553</v>
      </c>
      <c r="O80" s="12">
        <f t="shared" si="23"/>
        <v>7.9865387120878512E-2</v>
      </c>
      <c r="P80" s="12">
        <f t="shared" si="24"/>
        <v>5.0861626852362313E-2</v>
      </c>
      <c r="Q80" s="12">
        <f t="shared" si="25"/>
        <v>0.10462650482668458</v>
      </c>
      <c r="R80" s="12">
        <f t="shared" si="26"/>
        <v>0.33479648865279055</v>
      </c>
      <c r="S80" s="12">
        <f t="shared" si="27"/>
        <v>0.28103161067846832</v>
      </c>
    </row>
    <row r="81" spans="1:19">
      <c r="A81">
        <v>1977</v>
      </c>
      <c r="B81" s="17">
        <f>USA!B81+GB!B81+Australia!B81+France!B81+Germany!B81+Switzerland!B81+Argentina!B81+Brazil!B81+Chile!B81+Colombia!B81+Mexico!B81</f>
        <v>651174.20518209622</v>
      </c>
      <c r="C81" s="17">
        <f>USA!C81+GB!C81+Australia!C81+France!C81+Germany!C81+Switzerland!C81+Argentina!C81+Brazil!C81+Chile!C81+Colombia!C81+Mexico!C81</f>
        <v>420307.34993151843</v>
      </c>
      <c r="D81" s="17">
        <f>USA!D81+GB!D81+Australia!D81+France!D81+Germany!D81+Switzerland!D81+Argentina!D81+Brazil!D81+Chile!D81+Colombia!D81+Mexico!D81</f>
        <v>832223.6423339271</v>
      </c>
      <c r="E81" s="17">
        <f>USA!E81+GB!E81+Australia!E81+France!E81+Germany!E81+Switzerland!E81+Argentina!E81+Brazil!E81+Chile!E81+Colombia!E81+Mexico!E81</f>
        <v>2644126.631815203</v>
      </c>
      <c r="F81" s="17">
        <f t="shared" si="16"/>
        <v>2232210.3394127944</v>
      </c>
      <c r="G81" s="17">
        <f>USA!F81+GB!F81+Australia!F81+France!F81+Germany!F81+Switzerland!F81+Argentina!F81+Brazil!F81+Chile!F81+Colombia!F81+Mexico!F81</f>
        <v>7914505.5624374468</v>
      </c>
      <c r="H81" s="12">
        <f>USA!L81+GB!L81+Germany!L81+Australia!L81+France!L81+Switzerland!L81+Argentina!L81+Brazil!L81+Chile!L81+Colombia!L81+Mexico!L81</f>
        <v>652.06659983525105</v>
      </c>
      <c r="I81">
        <f t="shared" si="17"/>
        <v>998.63143633889501</v>
      </c>
      <c r="J81">
        <f t="shared" si="18"/>
        <v>644.57733310939693</v>
      </c>
      <c r="K81">
        <f t="shared" si="19"/>
        <v>1276.2862605509836</v>
      </c>
      <c r="L81">
        <f t="shared" si="20"/>
        <v>4054.9947390086522</v>
      </c>
      <c r="M81">
        <f t="shared" si="21"/>
        <v>3423.2858115670656</v>
      </c>
      <c r="N81">
        <f t="shared" si="22"/>
        <v>12137.57239588272</v>
      </c>
      <c r="O81" s="12">
        <f t="shared" si="23"/>
        <v>8.227604365743256E-2</v>
      </c>
      <c r="P81" s="12">
        <f t="shared" si="24"/>
        <v>5.3105951675151204E-2</v>
      </c>
      <c r="Q81" s="12">
        <f t="shared" si="25"/>
        <v>0.10515169087551005</v>
      </c>
      <c r="R81" s="12">
        <f t="shared" si="26"/>
        <v>0.33408614233140876</v>
      </c>
      <c r="S81" s="12">
        <f t="shared" si="27"/>
        <v>0.28204040313104989</v>
      </c>
    </row>
    <row r="82" spans="1:19">
      <c r="A82">
        <v>1978</v>
      </c>
      <c r="B82" s="17">
        <f>USA!B82+GB!B82+Australia!B82+France!B82+Germany!B82+Switzerland!B82+Argentina!B82+Brazil!B82+Chile!B82+Colombia!B82+Mexico!B82</f>
        <v>722655.56530790287</v>
      </c>
      <c r="C82" s="17">
        <f>USA!C82+GB!C82+Australia!C82+France!C82+Germany!C82+Switzerland!C82+Argentina!C82+Brazil!C82+Chile!C82+Colombia!C82+Mexico!C82</f>
        <v>482905.16851077753</v>
      </c>
      <c r="D82" s="17">
        <f>USA!D82+GB!D82+Australia!D82+France!D82+Germany!D82+Switzerland!D82+Argentina!D82+Brazil!D82+Chile!D82+Colombia!D82+Mexico!D82</f>
        <v>899090.34543367662</v>
      </c>
      <c r="E82" s="17">
        <f>USA!E82+GB!E82+Australia!E82+France!E82+Germany!E82+Switzerland!E82+Argentina!E82+Brazil!E82+Chile!E82+Colombia!E82+Mexico!E82</f>
        <v>2788270.4005176825</v>
      </c>
      <c r="F82" s="17">
        <f t="shared" si="16"/>
        <v>2372085.2235947833</v>
      </c>
      <c r="G82" s="17">
        <f>USA!F82+GB!F82+Australia!F82+France!F82+Germany!F82+Switzerland!F82+Argentina!F82+Brazil!F82+Chile!F82+Colombia!F82+Mexico!F82</f>
        <v>8277373.1367649836</v>
      </c>
      <c r="H82" s="12">
        <f>USA!L82+GB!L82+Germany!L82+Australia!L82+France!L82+Switzerland!L82+Argentina!L82+Brazil!L82+Chile!L82+Colombia!L82+Mexico!L82</f>
        <v>660.41532321141062</v>
      </c>
      <c r="I82">
        <f t="shared" si="17"/>
        <v>1094.2440914208892</v>
      </c>
      <c r="J82">
        <f t="shared" si="18"/>
        <v>731.21436093055502</v>
      </c>
      <c r="K82">
        <f t="shared" si="19"/>
        <v>1361.4013997459322</v>
      </c>
      <c r="L82">
        <f t="shared" si="20"/>
        <v>4221.9953149468456</v>
      </c>
      <c r="M82">
        <f t="shared" si="21"/>
        <v>3591.8082761314686</v>
      </c>
      <c r="N82">
        <f t="shared" si="22"/>
        <v>12533.587343967865</v>
      </c>
      <c r="O82" s="12">
        <f t="shared" si="23"/>
        <v>8.730494002960168E-2</v>
      </c>
      <c r="P82" s="12">
        <f t="shared" si="24"/>
        <v>5.8340388977499893E-2</v>
      </c>
      <c r="Q82" s="12">
        <f t="shared" si="25"/>
        <v>0.10862025072184495</v>
      </c>
      <c r="R82" s="12">
        <f t="shared" si="26"/>
        <v>0.33685450135541578</v>
      </c>
      <c r="S82" s="12">
        <f t="shared" si="27"/>
        <v>0.28657463961107077</v>
      </c>
    </row>
    <row r="83" spans="1:19">
      <c r="A83">
        <v>1979</v>
      </c>
      <c r="B83" s="17">
        <f>USA!B83+GB!B83+Australia!B83+France!B83+Germany!B83+Switzerland!B83+Argentina!B83+Brazil!B83+Chile!B83+Colombia!B83+Mexico!B83</f>
        <v>796894.64378462336</v>
      </c>
      <c r="C83" s="17">
        <f>USA!C83+GB!C83+Australia!C83+France!C83+Germany!C83+Switzerland!C83+Argentina!C83+Brazil!C83+Chile!C83+Colombia!C83+Mexico!C83</f>
        <v>418709.26438306994</v>
      </c>
      <c r="D83" s="17">
        <f>USA!D83+GB!D83+Australia!D83+France!D83+Germany!D83+Switzerland!D83+Argentina!D83+Brazil!D83+Chile!D83+Colombia!D83+Mexico!D83</f>
        <v>845753.00664329622</v>
      </c>
      <c r="E83" s="17">
        <f>USA!E83+GB!E83+Australia!E83+France!E83+Germany!E83+Switzerland!E83+Argentina!E83+Brazil!E83+Chile!E83+Colombia!E83+Mexico!E83</f>
        <v>2810509.5010337513</v>
      </c>
      <c r="F83" s="17">
        <f t="shared" si="16"/>
        <v>2383465.7587735252</v>
      </c>
      <c r="G83" s="17">
        <f>USA!F83+GB!F83+Australia!F83+France!F83+Germany!F83+Switzerland!F83+Argentina!F83+Brazil!F83+Chile!F83+Colombia!F83+Mexico!F83</f>
        <v>8593524.731932953</v>
      </c>
      <c r="H83" s="12">
        <f>USA!L83+GB!L83+Germany!L83+Australia!L83+France!L83+Switzerland!L83+Argentina!L83+Brazil!L83+Chile!L83+Colombia!L83+Mexico!L83</f>
        <v>669.11666345390199</v>
      </c>
      <c r="I83">
        <f t="shared" si="17"/>
        <v>1190.9651744004495</v>
      </c>
      <c r="J83">
        <f t="shared" si="18"/>
        <v>625.76421609610145</v>
      </c>
      <c r="K83">
        <f t="shared" si="19"/>
        <v>1263.9843734837182</v>
      </c>
      <c r="L83">
        <f t="shared" si="20"/>
        <v>4200.3280661495255</v>
      </c>
      <c r="M83">
        <f t="shared" si="21"/>
        <v>3562.1079087619096</v>
      </c>
      <c r="N83">
        <f t="shared" si="22"/>
        <v>12843.088808421215</v>
      </c>
      <c r="O83" s="12">
        <f t="shared" si="23"/>
        <v>9.2731989334180545E-2</v>
      </c>
      <c r="P83" s="12">
        <f t="shared" si="24"/>
        <v>4.8723809780540313E-2</v>
      </c>
      <c r="Q83" s="12">
        <f t="shared" si="25"/>
        <v>9.8417475136894125E-2</v>
      </c>
      <c r="R83" s="12">
        <f t="shared" si="26"/>
        <v>0.32704967853180067</v>
      </c>
      <c r="S83" s="12">
        <f t="shared" si="27"/>
        <v>0.27735601317544695</v>
      </c>
    </row>
    <row r="84" spans="1:19">
      <c r="A84">
        <v>1980</v>
      </c>
      <c r="B84" s="17">
        <f>USA!B84+GB!B84+Australia!B84+France!B84+Germany!B84+Switzerland!B84+Argentina!B84+Brazil!B84+Chile!B84+Colombia!B84+Mexico!B84</f>
        <v>720119.8407241063</v>
      </c>
      <c r="C84" s="17">
        <f>USA!C84+GB!C84+Australia!C84+France!C84+Germany!C84+Switzerland!C84+Argentina!C84+Brazil!C84+Chile!C84+Colombia!C84+Mexico!C84</f>
        <v>267285.80024616944</v>
      </c>
      <c r="D84" s="17">
        <f>USA!D84+GB!D84+Australia!D84+France!D84+Germany!D84+Switzerland!D84+Argentina!D84+Brazil!D84+Chile!D84+Colombia!D84+Mexico!D84</f>
        <v>699740.50222608016</v>
      </c>
      <c r="E84" s="17">
        <f>USA!E84+GB!E84+Australia!E84+France!E84+Germany!E84+Switzerland!E84+Argentina!E84+Brazil!E84+Chile!E84+Colombia!E84+Mexico!E84</f>
        <v>2707630.7924034912</v>
      </c>
      <c r="F84" s="17">
        <f t="shared" si="16"/>
        <v>2275176.0904235803</v>
      </c>
      <c r="G84" s="17">
        <f>USA!F84+GB!F84+Australia!F84+France!F84+Germany!F84+Switzerland!F84+Argentina!F84+Brazil!F84+Chile!F84+Colombia!F84+Mexico!F84</f>
        <v>8697063.0024119057</v>
      </c>
      <c r="H84" s="12">
        <f>USA!L84+GB!L84+Germany!L84+Australia!L84+France!L84+Switzerland!L84+Argentina!L84+Brazil!L84+Chile!L84+Colombia!L84+Mexico!L84</f>
        <v>678.66850445798605</v>
      </c>
      <c r="I84">
        <f t="shared" si="17"/>
        <v>1061.0774420705218</v>
      </c>
      <c r="J84">
        <f t="shared" si="18"/>
        <v>393.83852129639553</v>
      </c>
      <c r="K84">
        <f t="shared" si="19"/>
        <v>1031.0490285458629</v>
      </c>
      <c r="L84">
        <f t="shared" si="20"/>
        <v>3989.6219945640796</v>
      </c>
      <c r="M84">
        <f t="shared" si="21"/>
        <v>3352.4114873146118</v>
      </c>
      <c r="N84">
        <f t="shared" si="22"/>
        <v>12814.891136517019</v>
      </c>
      <c r="O84" s="12">
        <f t="shared" si="23"/>
        <v>8.2800347717890466E-2</v>
      </c>
      <c r="P84" s="12">
        <f t="shared" si="24"/>
        <v>3.0732880763545647E-2</v>
      </c>
      <c r="Q84" s="12">
        <f t="shared" si="25"/>
        <v>8.0457103970849139E-2</v>
      </c>
      <c r="R84" s="12">
        <f t="shared" si="26"/>
        <v>0.31132702978610133</v>
      </c>
      <c r="S84" s="12">
        <f t="shared" si="27"/>
        <v>0.26160280657879781</v>
      </c>
    </row>
    <row r="85" spans="1:19">
      <c r="A85">
        <v>1981</v>
      </c>
      <c r="B85" s="17">
        <f>USA!B85+GB!B85+Australia!B85+France!B85+Germany!B85+Switzerland!B85+Argentina!B85+Brazil!B85+Chile!B85+Colombia!B85+Mexico!B85</f>
        <v>725374.46070666087</v>
      </c>
      <c r="C85" s="17">
        <f>USA!C85+GB!C85+Australia!C85+France!C85+Germany!C85+Switzerland!C85+Argentina!C85+Brazil!C85+Chile!C85+Colombia!C85+Mexico!C85</f>
        <v>299947.9594319443</v>
      </c>
      <c r="D85" s="17">
        <f>USA!D85+GB!D85+Australia!D85+France!D85+Germany!D85+Switzerland!D85+Argentina!D85+Brazil!D85+Chile!D85+Colombia!D85+Mexico!D85</f>
        <v>738724.66697863117</v>
      </c>
      <c r="E85" s="17">
        <f>USA!E85+GB!E85+Australia!E85+France!E85+Germany!E85+Switzerland!E85+Argentina!E85+Brazil!E85+Chile!E85+Colombia!E85+Mexico!E85</f>
        <v>2738538.8721632971</v>
      </c>
      <c r="F85" s="17">
        <f t="shared" si="16"/>
        <v>2299762.1646166104</v>
      </c>
      <c r="G85" s="17">
        <f>USA!F85+GB!F85+Australia!F85+France!F85+Germany!F85+Switzerland!F85+Argentina!F85+Brazil!F85+Chile!F85+Colombia!F85+Mexico!F85</f>
        <v>8810571.9235942252</v>
      </c>
      <c r="H85" s="12">
        <f>USA!L85+GB!L85+Germany!L85+Australia!L85+France!L85+Switzerland!L85+Argentina!L85+Brazil!L85+Chile!L85+Colombia!L85+Mexico!L85</f>
        <v>686.9666534563811</v>
      </c>
      <c r="I85">
        <f t="shared" si="17"/>
        <v>1055.9092745725518</v>
      </c>
      <c r="J85">
        <f t="shared" si="18"/>
        <v>436.62666582547513</v>
      </c>
      <c r="K85">
        <f t="shared" si="19"/>
        <v>1075.3428325259115</v>
      </c>
      <c r="L85">
        <f t="shared" si="20"/>
        <v>3986.4218421443079</v>
      </c>
      <c r="M85">
        <f t="shared" si="21"/>
        <v>3347.7056754438718</v>
      </c>
      <c r="N85">
        <f t="shared" si="22"/>
        <v>12825.326934378849</v>
      </c>
      <c r="O85" s="12">
        <f t="shared" si="23"/>
        <v>8.2330008425917076E-2</v>
      </c>
      <c r="P85" s="12">
        <f t="shared" si="24"/>
        <v>3.4044096346197483E-2</v>
      </c>
      <c r="Q85" s="12">
        <f t="shared" si="25"/>
        <v>8.3845256969115392E-2</v>
      </c>
      <c r="R85" s="12">
        <f t="shared" si="26"/>
        <v>0.31082418893030556</v>
      </c>
      <c r="S85" s="12">
        <f t="shared" si="27"/>
        <v>0.26102302830738766</v>
      </c>
    </row>
    <row r="86" spans="1:19">
      <c r="A86">
        <v>1982</v>
      </c>
      <c r="B86" s="17">
        <f>USA!B86+GB!B86+Australia!B86+France!B86+Germany!B86+Switzerland!B86+Argentina!B86+Brazil!B86+Chile!B86+Colombia!B86+Mexico!B86</f>
        <v>517920.6435097389</v>
      </c>
      <c r="C86" s="17">
        <f>USA!C86+GB!C86+Australia!C86+France!C86+Germany!C86+Switzerland!C86+Argentina!C86+Brazil!C86+Chile!C86+Colombia!C86+Mexico!C86</f>
        <v>115491.82726390302</v>
      </c>
      <c r="D86" s="17">
        <f>USA!D86+GB!D86+Australia!D86+France!D86+Germany!D86+Switzerland!D86+Argentina!D86+Brazil!D86+Chile!D86+Colombia!D86+Mexico!D86</f>
        <v>562150.47883218306</v>
      </c>
      <c r="E86" s="17">
        <f>USA!E86+GB!E86+Australia!E86+France!E86+Germany!E86+Switzerland!E86+Argentina!E86+Brazil!E86+Chile!E86+Colombia!E86+Mexico!E86</f>
        <v>2541441.2629074366</v>
      </c>
      <c r="F86" s="17">
        <f t="shared" si="16"/>
        <v>2094782.6113391565</v>
      </c>
      <c r="G86" s="17">
        <f>USA!F86+GB!F86+Australia!F86+France!F86+Germany!F86+Switzerland!F86+Argentina!F86+Brazil!F86+Chile!F86+Colombia!F86+Mexico!F86</f>
        <v>8773637.8463731334</v>
      </c>
      <c r="H86" s="12">
        <f>USA!L86+GB!L86+Germany!L86+Australia!L86+France!L86+Switzerland!L86+Argentina!L86+Brazil!L86+Chile!L86+Colombia!L86+Mexico!L86</f>
        <v>695.41218431621883</v>
      </c>
      <c r="I86">
        <f t="shared" si="17"/>
        <v>744.76785881886315</v>
      </c>
      <c r="J86">
        <f t="shared" si="18"/>
        <v>166.07679570277188</v>
      </c>
      <c r="K86">
        <f t="shared" si="19"/>
        <v>808.37018894762593</v>
      </c>
      <c r="L86">
        <f t="shared" si="20"/>
        <v>3654.5825917709099</v>
      </c>
      <c r="M86">
        <f t="shared" si="21"/>
        <v>3012.2891985260558</v>
      </c>
      <c r="N86">
        <f t="shared" si="22"/>
        <v>12616.456893115885</v>
      </c>
      <c r="O86" s="12">
        <f t="shared" si="23"/>
        <v>5.9031459079865956E-2</v>
      </c>
      <c r="P86" s="12">
        <f t="shared" si="24"/>
        <v>1.3163505182932219E-2</v>
      </c>
      <c r="Q86" s="12">
        <f t="shared" si="25"/>
        <v>6.4072678708133157E-2</v>
      </c>
      <c r="R86" s="12">
        <f t="shared" si="26"/>
        <v>0.28966790143475363</v>
      </c>
      <c r="S86" s="12">
        <f t="shared" si="27"/>
        <v>0.23875872790955266</v>
      </c>
    </row>
    <row r="87" spans="1:19">
      <c r="A87">
        <v>1983</v>
      </c>
      <c r="B87" s="17">
        <f>USA!B87+GB!B87+Australia!B87+France!B87+Germany!B87+Switzerland!B87+Argentina!B87+Brazil!B87+Chile!B87+Colombia!B87+Mexico!B87</f>
        <v>452847.60206543654</v>
      </c>
      <c r="C87" s="17">
        <f>USA!C87+GB!C87+Australia!C87+France!C87+Germany!C87+Switzerland!C87+Argentina!C87+Brazil!C87+Chile!C87+Colombia!C87+Mexico!C87</f>
        <v>72574.765991944063</v>
      </c>
      <c r="D87" s="17">
        <f>USA!D87+GB!D87+Australia!D87+France!D87+Germany!D87+Switzerland!D87+Argentina!D87+Brazil!D87+Chile!D87+Colombia!D87+Mexico!D87</f>
        <v>523589.11065544875</v>
      </c>
      <c r="E87" s="17">
        <f>USA!E87+GB!E87+Australia!E87+France!E87+Germany!E87+Switzerland!E87+Argentina!E87+Brazil!E87+Chile!E87+Colombia!E87+Mexico!E87</f>
        <v>2538030.762437115</v>
      </c>
      <c r="F87" s="17">
        <f t="shared" si="16"/>
        <v>2087016.4177736102</v>
      </c>
      <c r="G87" s="17">
        <f>USA!F87+GB!F87+Australia!F87+France!F87+Germany!F87+Switzerland!F87+Argentina!F87+Brazil!F87+Chile!F87+Colombia!F87+Mexico!F87</f>
        <v>9006965.5688545313</v>
      </c>
      <c r="H87" s="12">
        <f>USA!L87+GB!L87+Germany!L87+Australia!L87+France!L87+Switzerland!L87+Argentina!L87+Brazil!L87+Chile!L87+Colombia!L87+Mexico!L87</f>
        <v>703.63213130977124</v>
      </c>
      <c r="I87">
        <f t="shared" si="17"/>
        <v>643.58573452648682</v>
      </c>
      <c r="J87">
        <f t="shared" si="18"/>
        <v>103.14305268699179</v>
      </c>
      <c r="K87">
        <f t="shared" si="19"/>
        <v>744.12336696565774</v>
      </c>
      <c r="L87">
        <f t="shared" si="20"/>
        <v>3607.0421595340094</v>
      </c>
      <c r="M87">
        <f t="shared" si="21"/>
        <v>2966.0618452553435</v>
      </c>
      <c r="N87">
        <f t="shared" si="22"/>
        <v>12800.674056894724</v>
      </c>
      <c r="O87" s="12">
        <f t="shared" si="23"/>
        <v>5.0277487862433107E-2</v>
      </c>
      <c r="P87" s="12">
        <f t="shared" si="24"/>
        <v>8.057626670951494E-3</v>
      </c>
      <c r="Q87" s="12">
        <f t="shared" si="25"/>
        <v>5.8131576794962336E-2</v>
      </c>
      <c r="R87" s="12">
        <f t="shared" si="26"/>
        <v>0.28178532970231962</v>
      </c>
      <c r="S87" s="12">
        <f t="shared" si="27"/>
        <v>0.23171137957830881</v>
      </c>
    </row>
    <row r="88" spans="1:19">
      <c r="A88">
        <v>1984</v>
      </c>
      <c r="B88" s="17">
        <f>USA!B88+GB!B88+Australia!B88+France!B88+Germany!B88+Switzerland!B88+Argentina!B88+Brazil!B88+Chile!B88+Colombia!B88+Mexico!B88</f>
        <v>587351.83378320304</v>
      </c>
      <c r="C88" s="17">
        <f>USA!C88+GB!C88+Australia!C88+France!C88+Germany!C88+Switzerland!C88+Argentina!C88+Brazil!C88+Chile!C88+Colombia!C88+Mexico!C88</f>
        <v>204966.02929426328</v>
      </c>
      <c r="D88" s="17">
        <f>USA!D88+GB!D88+Australia!D88+France!D88+Germany!D88+Switzerland!D88+Argentina!D88+Brazil!D88+Chile!D88+Colombia!D88+Mexico!D88</f>
        <v>667086.78041482065</v>
      </c>
      <c r="E88" s="17">
        <f>USA!E88+GB!E88+Australia!E88+France!E88+Germany!E88+Switzerland!E88+Argentina!E88+Brazil!E88+Chile!E88+Colombia!E88+Mexico!E88</f>
        <v>2797030.9765197588</v>
      </c>
      <c r="F88" s="17">
        <f t="shared" si="16"/>
        <v>2334910.2253992013</v>
      </c>
      <c r="G88" s="17">
        <f>USA!F88+GB!F88+Australia!F88+France!F88+Germany!F88+Switzerland!F88+Argentina!F88+Brazil!F88+Chile!F88+Colombia!F88+Mexico!F88</f>
        <v>9461046.7993539032</v>
      </c>
      <c r="H88" s="12">
        <f>USA!L88+GB!L88+Germany!L88+Australia!L88+France!L88+Switzerland!L88+Argentina!L88+Brazil!L88+Chile!L88+Colombia!L88+Mexico!L88</f>
        <v>711.77385428739876</v>
      </c>
      <c r="I88">
        <f t="shared" si="17"/>
        <v>825.19444939606217</v>
      </c>
      <c r="J88">
        <f t="shared" si="18"/>
        <v>287.96510023463503</v>
      </c>
      <c r="K88">
        <f t="shared" si="19"/>
        <v>937.21731473641</v>
      </c>
      <c r="L88">
        <f t="shared" si="20"/>
        <v>3929.6624337515755</v>
      </c>
      <c r="M88">
        <f t="shared" si="21"/>
        <v>3280.4102192498003</v>
      </c>
      <c r="N88">
        <f t="shared" si="22"/>
        <v>13292.20895424144</v>
      </c>
      <c r="O88" s="12">
        <f t="shared" si="23"/>
        <v>6.2081062089589641E-2</v>
      </c>
      <c r="P88" s="12">
        <f t="shared" si="24"/>
        <v>2.1664202031878806E-2</v>
      </c>
      <c r="Q88" s="12">
        <f t="shared" si="25"/>
        <v>7.0508770811743171E-2</v>
      </c>
      <c r="R88" s="12">
        <f t="shared" si="26"/>
        <v>0.29563652266372559</v>
      </c>
      <c r="S88" s="12">
        <f t="shared" si="27"/>
        <v>0.24679195388386121</v>
      </c>
    </row>
    <row r="89" spans="1:19">
      <c r="A89">
        <v>1985</v>
      </c>
      <c r="B89" s="17">
        <f>USA!B89+GB!B89+Australia!B89+France!B89+Germany!B89+Switzerland!B89+Argentina!B89+Brazil!B89+Chile!B89+Colombia!B89+Mexico!B89</f>
        <v>518406.61036644899</v>
      </c>
      <c r="C89" s="17">
        <f>USA!C89+GB!C89+Australia!C89+France!C89+Germany!C89+Switzerland!C89+Argentina!C89+Brazil!C89+Chile!C89+Colombia!C89+Mexico!C89</f>
        <v>159321.52495218947</v>
      </c>
      <c r="D89" s="17">
        <f>USA!D89+GB!D89+Australia!D89+France!D89+Germany!D89+Switzerland!D89+Argentina!D89+Brazil!D89+Chile!D89+Colombia!D89+Mexico!D89</f>
        <v>642017.4279289603</v>
      </c>
      <c r="E89" s="17">
        <f>USA!E89+GB!E89+Australia!E89+France!E89+Germany!E89+Switzerland!E89+Argentina!E89+Brazil!E89+Chile!E89+Colombia!E89+Mexico!E89</f>
        <v>2875186.3744143038</v>
      </c>
      <c r="F89" s="17">
        <f t="shared" si="16"/>
        <v>2392490.4714375329</v>
      </c>
      <c r="G89" s="17">
        <f>USA!F89+GB!F89+Australia!F89+France!F89+Germany!F89+Switzerland!F89+Argentina!F89+Brazil!F89+Chile!F89+Colombia!F89+Mexico!F89</f>
        <v>9808317.8087227754</v>
      </c>
      <c r="H89" s="12">
        <f>USA!L89+GB!L89+Germany!L89+Australia!L89+France!L89+Switzerland!L89+Argentina!L89+Brazil!L89+Chile!L89+Colombia!L89+Mexico!L89</f>
        <v>720.07022806532859</v>
      </c>
      <c r="I89">
        <f t="shared" si="17"/>
        <v>719.93895895306537</v>
      </c>
      <c r="J89">
        <f t="shared" si="18"/>
        <v>221.2583144567046</v>
      </c>
      <c r="K89">
        <f t="shared" si="19"/>
        <v>891.60390598833794</v>
      </c>
      <c r="L89">
        <f t="shared" si="20"/>
        <v>3992.9249430840955</v>
      </c>
      <c r="M89">
        <f t="shared" si="21"/>
        <v>3322.579351552462</v>
      </c>
      <c r="N89">
        <f t="shared" si="22"/>
        <v>13621.335012107893</v>
      </c>
      <c r="O89" s="12">
        <f t="shared" si="23"/>
        <v>5.2853773753682554E-2</v>
      </c>
      <c r="P89" s="12">
        <f t="shared" si="24"/>
        <v>1.6243511686632031E-2</v>
      </c>
      <c r="Q89" s="12">
        <f t="shared" si="25"/>
        <v>6.5456425908018451E-2</v>
      </c>
      <c r="R89" s="12">
        <f t="shared" si="26"/>
        <v>0.29313756247348866</v>
      </c>
      <c r="S89" s="12">
        <f t="shared" si="27"/>
        <v>0.24392464825210219</v>
      </c>
    </row>
    <row r="90" spans="1:19">
      <c r="A90">
        <v>1986</v>
      </c>
      <c r="B90" s="17">
        <f>USA!B90+GB!B90+Australia!B90+France!B90+Germany!B90+Switzerland!B90+Argentina!B90+Brazil!B90+Chile!B90+Colombia!B90+Mexico!B90</f>
        <v>488961.33401518135</v>
      </c>
      <c r="C90" s="17">
        <f>USA!C90+GB!C90+Australia!C90+France!C90+Germany!C90+Switzerland!C90+Argentina!C90+Brazil!C90+Chile!C90+Colombia!C90+Mexico!C90</f>
        <v>263373.92874373478</v>
      </c>
      <c r="D90" s="17">
        <f>USA!D90+GB!D90+Australia!D90+France!D90+Germany!D90+Switzerland!D90+Argentina!D90+Brazil!D90+Chile!D90+Colombia!D90+Mexico!D90</f>
        <v>769933.49225652486</v>
      </c>
      <c r="E90" s="17">
        <f>USA!E90+GB!E90+Australia!E90+France!E90+Germany!E90+Switzerland!E90+Argentina!E90+Brazil!E90+Chile!E90+Colombia!E90+Mexico!E90</f>
        <v>3106506.4102510535</v>
      </c>
      <c r="F90" s="17">
        <f t="shared" si="16"/>
        <v>2599946.8467382635</v>
      </c>
      <c r="G90" s="17">
        <f>USA!F90+GB!F90+Australia!F90+France!F90+Germany!F90+Switzerland!F90+Argentina!F90+Brazil!F90+Chile!F90+Colombia!F90+Mexico!F90</f>
        <v>10180479.271399273</v>
      </c>
      <c r="H90" s="12">
        <f>USA!L90+GB!L90+Germany!L90+Australia!L90+France!L90+Switzerland!L90+Argentina!L90+Brazil!L90+Chile!L90+Colombia!L90+Mexico!L90</f>
        <v>728.52607177387767</v>
      </c>
      <c r="I90">
        <f t="shared" si="17"/>
        <v>671.16518263322598</v>
      </c>
      <c r="J90">
        <f t="shared" si="18"/>
        <v>361.51613366759733</v>
      </c>
      <c r="K90">
        <f t="shared" si="19"/>
        <v>1056.8372527586073</v>
      </c>
      <c r="L90">
        <f t="shared" si="20"/>
        <v>4264.0977867642614</v>
      </c>
      <c r="M90">
        <f t="shared" si="21"/>
        <v>3568.7766676732517</v>
      </c>
      <c r="N90">
        <f t="shared" si="22"/>
        <v>13974.076791254663</v>
      </c>
      <c r="O90" s="12">
        <f t="shared" si="23"/>
        <v>4.8029304021948584E-2</v>
      </c>
      <c r="P90" s="12">
        <f t="shared" si="24"/>
        <v>2.5870484259385453E-2</v>
      </c>
      <c r="Q90" s="12">
        <f t="shared" si="25"/>
        <v>7.5628413135671563E-2</v>
      </c>
      <c r="R90" s="12">
        <f t="shared" si="26"/>
        <v>0.30514343455109988</v>
      </c>
      <c r="S90" s="12">
        <f t="shared" si="27"/>
        <v>0.25538550567481383</v>
      </c>
    </row>
    <row r="91" spans="1:19">
      <c r="A91">
        <v>1987</v>
      </c>
      <c r="B91" s="17">
        <f>USA!B91+GB!B91+Australia!B91+France!B91+Germany!B91+Switzerland!B91+Argentina!B91+Brazil!B91+Chile!B91+Colombia!B91+Mexico!B91</f>
        <v>476723.82911553473</v>
      </c>
      <c r="C91" s="17">
        <f>USA!C91+GB!C91+Australia!C91+France!C91+Germany!C91+Switzerland!C91+Argentina!C91+Brazil!C91+Chile!C91+Colombia!C91+Mexico!C91</f>
        <v>238312.68591640797</v>
      </c>
      <c r="D91" s="17">
        <f>USA!D91+GB!D91+Australia!D91+France!D91+Germany!D91+Switzerland!D91+Argentina!D91+Brazil!D91+Chile!D91+Colombia!D91+Mexico!D91</f>
        <v>761313.36961500824</v>
      </c>
      <c r="E91" s="17">
        <f>USA!E91+GB!E91+Australia!E91+France!E91+Germany!E91+Switzerland!E91+Argentina!E91+Brazil!E91+Chile!E91+Colombia!E91+Mexico!E91</f>
        <v>3178634.0746223261</v>
      </c>
      <c r="F91" s="17">
        <f t="shared" si="16"/>
        <v>2655633.3909237259</v>
      </c>
      <c r="G91" s="17">
        <f>USA!F91+GB!F91+Australia!F91+France!F91+Germany!F91+Switzerland!F91+Argentina!F91+Brazil!F91+Chile!F91+Colombia!F91+Mexico!F91</f>
        <v>10507518.292153491</v>
      </c>
      <c r="H91" s="12">
        <f>USA!L91+GB!L91+Germany!L91+Australia!L91+France!L91+Switzerland!L91+Argentina!L91+Brazil!L91+Chile!L91+Colombia!L91+Mexico!L91</f>
        <v>736.92324602902477</v>
      </c>
      <c r="I91">
        <f t="shared" si="17"/>
        <v>646.91110191516236</v>
      </c>
      <c r="J91">
        <f t="shared" si="18"/>
        <v>323.38874801490749</v>
      </c>
      <c r="K91">
        <f t="shared" si="19"/>
        <v>1033.0972373546524</v>
      </c>
      <c r="L91">
        <f t="shared" si="20"/>
        <v>4313.3855415074413</v>
      </c>
      <c r="M91">
        <f t="shared" si="21"/>
        <v>3603.6770521676963</v>
      </c>
      <c r="N91">
        <f t="shared" si="22"/>
        <v>14258.63324135067</v>
      </c>
      <c r="O91" s="12">
        <f t="shared" si="23"/>
        <v>4.5369783412276252E-2</v>
      </c>
      <c r="P91" s="12">
        <f t="shared" si="24"/>
        <v>2.2680206618756821E-2</v>
      </c>
      <c r="Q91" s="12">
        <f t="shared" si="25"/>
        <v>7.2454156009751663E-2</v>
      </c>
      <c r="R91" s="12">
        <f t="shared" si="26"/>
        <v>0.30251044882748168</v>
      </c>
      <c r="S91" s="12">
        <f t="shared" si="27"/>
        <v>0.25273649943648685</v>
      </c>
    </row>
    <row r="92" spans="1:19">
      <c r="A92">
        <v>1988</v>
      </c>
      <c r="B92" s="17">
        <f>USA!B92+GB!B92+Australia!B92+France!B92+Germany!B92+Switzerland!B92+Argentina!B92+Brazil!B92+Chile!B92+Colombia!B92+Mexico!B92</f>
        <v>622790.40791590465</v>
      </c>
      <c r="C92" s="17">
        <f>USA!C92+GB!C92+Australia!C92+France!C92+Germany!C92+Switzerland!C92+Argentina!C92+Brazil!C92+Chile!C92+Colombia!C92+Mexico!C92</f>
        <v>409529.91089758225</v>
      </c>
      <c r="D92" s="17">
        <f>USA!D92+GB!D92+Australia!D92+France!D92+Germany!D92+Switzerland!D92+Argentina!D92+Brazil!D92+Chile!D92+Colombia!D92+Mexico!D92</f>
        <v>962840.47309463785</v>
      </c>
      <c r="E92" s="17">
        <f>USA!E92+GB!E92+Australia!E92+France!E92+Germany!E92+Switzerland!E92+Argentina!E92+Brazil!E92+Chile!E92+Colombia!E92+Mexico!E92</f>
        <v>3457834.0326184672</v>
      </c>
      <c r="F92" s="17">
        <f t="shared" si="16"/>
        <v>2904523.4704214116</v>
      </c>
      <c r="G92" s="17">
        <f>USA!F92+GB!F92+Australia!F92+France!F92+Germany!F92+Switzerland!F92+Argentina!F92+Brazil!F92+Chile!F92+Colombia!F92+Mexico!F92</f>
        <v>10897186.733514512</v>
      </c>
      <c r="H92" s="12">
        <f>USA!L92+GB!L92+Germany!L92+Australia!L92+France!L92+Switzerland!L92+Argentina!L92+Brazil!L92+Chile!L92+Colombia!L92+Mexico!L92</f>
        <v>745.86186193058336</v>
      </c>
      <c r="I92">
        <f t="shared" si="17"/>
        <v>834.9943061894578</v>
      </c>
      <c r="J92">
        <f t="shared" si="18"/>
        <v>549.06938107487895</v>
      </c>
      <c r="K92">
        <f t="shared" si="19"/>
        <v>1290.9099154130615</v>
      </c>
      <c r="L92">
        <f t="shared" si="20"/>
        <v>4636.0247240262897</v>
      </c>
      <c r="M92">
        <f t="shared" si="21"/>
        <v>3894.1841896881069</v>
      </c>
      <c r="N92">
        <f t="shared" si="22"/>
        <v>14610.194313070673</v>
      </c>
      <c r="O92" s="12">
        <f t="shared" si="23"/>
        <v>5.7151485346259183E-2</v>
      </c>
      <c r="P92" s="12">
        <f t="shared" si="24"/>
        <v>3.7581251098328425E-2</v>
      </c>
      <c r="Q92" s="12">
        <f t="shared" si="25"/>
        <v>8.8356793054982077E-2</v>
      </c>
      <c r="R92" s="12">
        <f t="shared" si="26"/>
        <v>0.31731437821321634</v>
      </c>
      <c r="S92" s="12">
        <f t="shared" si="27"/>
        <v>0.26653883625656266</v>
      </c>
    </row>
    <row r="93" spans="1:19">
      <c r="A93">
        <v>1989</v>
      </c>
      <c r="B93" s="17">
        <f>USA!B93+GB!B93+Australia!B93+France!B93+Germany!B93+Switzerland!B93+Argentina!B93+Brazil!B93+Chile!B93+Colombia!B93+Mexico!B93</f>
        <v>714618.73332671309</v>
      </c>
      <c r="C93" s="17">
        <f>USA!C93+GB!C93+Australia!C93+France!C93+Germany!C93+Switzerland!C93+Argentina!C93+Brazil!C93+Chile!C93+Colombia!C93+Mexico!C93</f>
        <v>487601.65814621135</v>
      </c>
      <c r="D93" s="17">
        <f>USA!D93+GB!D93+Australia!D93+France!D93+Germany!D93+Switzerland!D93+Argentina!D93+Brazil!D93+Chile!D93+Colombia!D93+Mexico!D93</f>
        <v>1065908.2746507043</v>
      </c>
      <c r="E93" s="17">
        <f>USA!E93+GB!E93+Australia!E93+France!E93+Germany!E93+Switzerland!E93+Argentina!E93+Brazil!E93+Chile!E93+Colombia!E93+Mexico!E93</f>
        <v>3651196.4540967392</v>
      </c>
      <c r="F93" s="17">
        <f t="shared" si="16"/>
        <v>3072889.837592246</v>
      </c>
      <c r="G93" s="17">
        <f>USA!F93+GB!F93+Australia!F93+France!F93+Germany!F93+Switzerland!F93+Argentina!F93+Brazil!F93+Chile!F93+Colombia!F93+Mexico!F93</f>
        <v>11262733.766783727</v>
      </c>
      <c r="H93" s="12">
        <f>USA!L93+GB!L93+Germany!L93+Australia!L93+France!L93+Switzerland!L93+Argentina!L93+Brazil!L93+Chile!L93+Colombia!L93+Mexico!L93</f>
        <v>754.97069495235678</v>
      </c>
      <c r="I93">
        <f t="shared" si="17"/>
        <v>946.55161863178</v>
      </c>
      <c r="J93">
        <f t="shared" si="18"/>
        <v>645.85507941733022</v>
      </c>
      <c r="K93">
        <f t="shared" si="19"/>
        <v>1411.8538398605917</v>
      </c>
      <c r="L93">
        <f t="shared" si="20"/>
        <v>4836.209509201085</v>
      </c>
      <c r="M93">
        <f t="shared" si="21"/>
        <v>4070.2107487578228</v>
      </c>
      <c r="N93">
        <f t="shared" si="22"/>
        <v>14918.107208776461</v>
      </c>
      <c r="O93" s="12">
        <f t="shared" si="23"/>
        <v>6.3449846913213953E-2</v>
      </c>
      <c r="P93" s="12">
        <f t="shared" si="24"/>
        <v>4.3293366268166225E-2</v>
      </c>
      <c r="Q93" s="12">
        <f t="shared" si="25"/>
        <v>9.4640279768869406E-2</v>
      </c>
      <c r="R93" s="12">
        <f t="shared" si="26"/>
        <v>0.3241838553322568</v>
      </c>
      <c r="S93" s="12">
        <f t="shared" si="27"/>
        <v>0.27283694183155355</v>
      </c>
    </row>
    <row r="94" spans="1:19">
      <c r="A94">
        <v>1990</v>
      </c>
      <c r="B94" s="17">
        <f>USA!B94+GB!B94+Australia!B94+France!B94+Germany!B94+Switzerland!B94+Argentina!B94+Brazil!B94+Chile!B94+Colombia!B94+Mexico!B94</f>
        <v>605303.07694651303</v>
      </c>
      <c r="C94" s="17">
        <f>USA!C94+GB!C94+Australia!C94+France!C94+Germany!C94+Switzerland!C94+Argentina!C94+Brazil!C94+Chile!C94+Colombia!C94+Mexico!C94</f>
        <v>359044.26149818156</v>
      </c>
      <c r="D94" s="17">
        <f>USA!D94+GB!D94+Australia!D94+France!D94+Germany!D94+Switzerland!D94+Argentina!D94+Brazil!D94+Chile!D94+Colombia!D94+Mexico!D94</f>
        <v>956414.6037800886</v>
      </c>
      <c r="E94" s="17">
        <f>USA!E94+GB!E94+Australia!E94+France!E94+Germany!E94+Switzerland!E94+Argentina!E94+Brazil!E94+Chile!E94+Colombia!E94+Mexico!E94</f>
        <v>3561752.54896675</v>
      </c>
      <c r="F94" s="17">
        <f t="shared" si="16"/>
        <v>2964382.2066848427</v>
      </c>
      <c r="G94" s="17">
        <f>USA!F94+GB!F94+Australia!F94+France!F94+Germany!F94+Switzerland!F94+Argentina!F94+Brazil!F94+Chile!F94+Colombia!F94+Mexico!F94</f>
        <v>11489133.904733671</v>
      </c>
      <c r="H94" s="12">
        <f>USA!L94+GB!L94+Germany!L94+Australia!L94+France!L94+Switzerland!L94+Argentina!L94+Brazil!L94+Chile!L94+Colombia!L94+Mexico!L94</f>
        <v>764.04009106233877</v>
      </c>
      <c r="I94">
        <f t="shared" si="17"/>
        <v>792.23994136863394</v>
      </c>
      <c r="J94">
        <f t="shared" si="18"/>
        <v>469.92856225510133</v>
      </c>
      <c r="K94">
        <f t="shared" si="19"/>
        <v>1251.7858878979346</v>
      </c>
      <c r="L94">
        <f t="shared" si="20"/>
        <v>4661.7351505919123</v>
      </c>
      <c r="M94">
        <f t="shared" si="21"/>
        <v>3879.8778249490783</v>
      </c>
      <c r="N94">
        <f t="shared" si="22"/>
        <v>15037.344295322144</v>
      </c>
      <c r="O94" s="12">
        <f t="shared" si="23"/>
        <v>5.2684830898969706E-2</v>
      </c>
      <c r="P94" s="12">
        <f t="shared" si="24"/>
        <v>3.1250768289004853E-2</v>
      </c>
      <c r="Q94" s="12">
        <f t="shared" si="25"/>
        <v>8.3245143777637878E-2</v>
      </c>
      <c r="R94" s="12">
        <f t="shared" si="26"/>
        <v>0.31001053504122378</v>
      </c>
      <c r="S94" s="12">
        <f t="shared" si="27"/>
        <v>0.25801615955259072</v>
      </c>
    </row>
    <row r="95" spans="1:19">
      <c r="A95">
        <v>1991</v>
      </c>
      <c r="B95" s="17">
        <f>USA!B95+GB!B95+Australia!B95+France!B95+Germany!B95+Switzerland!B95+Argentina!B95+Brazil!B95+Chile!B95+Colombia!B95+Mexico!B95</f>
        <v>493124.6517310674</v>
      </c>
      <c r="C95" s="17">
        <f>USA!C95+GB!C95+Australia!C95+France!C95+Germany!C95+Switzerland!C95+Argentina!C95+Brazil!C95+Chile!C95+Colombia!C95+Mexico!C95</f>
        <v>262530.24137672462</v>
      </c>
      <c r="D95" s="17">
        <f>USA!D95+GB!D95+Australia!D95+France!D95+Germany!D95+Switzerland!D95+Argentina!D95+Brazil!D95+Chile!D95+Colombia!D95+Mexico!D95</f>
        <v>879241.71640426072</v>
      </c>
      <c r="E95" s="17">
        <f>USA!E95+GB!E95+Australia!E95+France!E95+Germany!E95+Switzerland!E95+Argentina!E95+Brazil!E95+Chile!E95+Colombia!E95+Mexico!E95</f>
        <v>1419370.9385855088</v>
      </c>
      <c r="F95" s="17">
        <f t="shared" si="16"/>
        <v>802659.46355797281</v>
      </c>
      <c r="G95" s="17">
        <f>USA!F95+GB!F95+Australia!F95+France!F95+Germany!F95+Switzerland!F95+Argentina!F95+Brazil!F95+Chile!F95+Colombia!F95+Mexico!F95</f>
        <v>11740432.196176572</v>
      </c>
      <c r="H95" s="12">
        <f>USA!L95+GB!L95+Germany!L95+Australia!L95+France!L95+Switzerland!L95+Argentina!L95+Brazil!L95+Chile!L95+Colombia!L95+Mexico!L95</f>
        <v>790.31091100000003</v>
      </c>
      <c r="I95">
        <f t="shared" si="17"/>
        <v>623.9628541976025</v>
      </c>
      <c r="J95">
        <f t="shared" si="18"/>
        <v>332.1860266923793</v>
      </c>
      <c r="K95">
        <f t="shared" si="19"/>
        <v>1112.5263540797309</v>
      </c>
      <c r="L95">
        <f t="shared" si="20"/>
        <v>1795.9652572549498</v>
      </c>
      <c r="M95">
        <f t="shared" si="21"/>
        <v>1015.6249298675983</v>
      </c>
      <c r="N95">
        <f t="shared" si="22"/>
        <v>14855.460088892245</v>
      </c>
      <c r="O95" s="12">
        <f t="shared" si="23"/>
        <v>4.2002257113810518E-2</v>
      </c>
      <c r="P95" s="12">
        <f t="shared" si="24"/>
        <v>2.2361207576516738E-2</v>
      </c>
      <c r="Q95" s="12">
        <f t="shared" si="25"/>
        <v>7.4890063816440894E-2</v>
      </c>
      <c r="R95" s="12">
        <f t="shared" si="26"/>
        <v>0.12089597000081019</v>
      </c>
      <c r="S95" s="12">
        <f t="shared" si="27"/>
        <v>6.8367113760886042E-2</v>
      </c>
    </row>
    <row r="96" spans="1:19">
      <c r="A96">
        <v>1992</v>
      </c>
      <c r="B96" s="17">
        <f>USA!B96+GB!B96+Australia!B96+France!B96+Germany!B96+Switzerland!B96+Argentina!B96+Brazil!B96+Chile!B96+Colombia!B96+Mexico!B96</f>
        <v>479423.85679720284</v>
      </c>
      <c r="C96" s="17">
        <f>USA!C96+GB!C96+Australia!C96+France!C96+Germany!C96+Switzerland!C96+Argentina!C96+Brazil!C96+Chile!C96+Colombia!C96+Mexico!C96</f>
        <v>256445.19744319594</v>
      </c>
      <c r="D96" s="17">
        <f>USA!D96+GB!D96+Australia!D96+France!D96+Germany!D96+Switzerland!D96+Argentina!D96+Brazil!D96+Chile!D96+Colombia!D96+Mexico!D96</f>
        <v>898352.11682161456</v>
      </c>
      <c r="E96" s="17">
        <f>USA!E96+GB!E96+Australia!E96+France!E96+Germany!E96+Switzerland!E96+Argentina!E96+Brazil!E96+Chile!E96+Colombia!E96+Mexico!E96</f>
        <v>1397202.2464527613</v>
      </c>
      <c r="F96" s="17">
        <f t="shared" si="16"/>
        <v>755295.32707434276</v>
      </c>
      <c r="G96" s="17">
        <f>USA!F96+GB!F96+Australia!F96+France!F96+Germany!F96+Switzerland!F96+Argentina!F96+Brazil!F96+Chile!F96+Colombia!F96+Mexico!F96</f>
        <v>12045100.258435404</v>
      </c>
      <c r="H96" s="12">
        <f>USA!L96+GB!L96+Germany!L96+Australia!L96+France!L96+Switzerland!L96+Argentina!L96+Brazil!L96+Chile!L96+Colombia!L96+Mexico!L96</f>
        <v>800.36856551111168</v>
      </c>
      <c r="I96">
        <f t="shared" si="17"/>
        <v>599.00385579366798</v>
      </c>
      <c r="J96">
        <f t="shared" si="18"/>
        <v>320.4088822246926</v>
      </c>
      <c r="K96">
        <f t="shared" si="19"/>
        <v>1122.4230380011627</v>
      </c>
      <c r="L96">
        <f t="shared" si="20"/>
        <v>1745.6985527167903</v>
      </c>
      <c r="M96">
        <f t="shared" si="21"/>
        <v>943.68439694032043</v>
      </c>
      <c r="N96">
        <f t="shared" si="22"/>
        <v>15049.441941467876</v>
      </c>
      <c r="O96" s="12">
        <f t="shared" si="23"/>
        <v>3.9802396535591603E-2</v>
      </c>
      <c r="P96" s="12">
        <f t="shared" si="24"/>
        <v>2.1290416180936536E-2</v>
      </c>
      <c r="Q96" s="12">
        <f t="shared" si="25"/>
        <v>7.4582369390614425E-2</v>
      </c>
      <c r="R96" s="12">
        <f t="shared" si="26"/>
        <v>0.11599756054120637</v>
      </c>
      <c r="S96" s="12">
        <f t="shared" si="27"/>
        <v>6.2705607331528496E-2</v>
      </c>
    </row>
    <row r="97" spans="1:19">
      <c r="A97">
        <v>1993</v>
      </c>
      <c r="B97" s="17">
        <f>USA!B97+GB!B97+Australia!B97+France!B97+Germany!B97+Switzerland!B97+Argentina!B97+Brazil!B97+Chile!B97+Colombia!B97+Mexico!B97</f>
        <v>459410.61425380007</v>
      </c>
      <c r="C97" s="17">
        <f>USA!C97+GB!C97+Australia!C97+France!C97+Germany!C97+Switzerland!C97+Argentina!C97+Brazil!C97+Chile!C97+Colombia!C97+Mexico!C97</f>
        <v>256096.80944011992</v>
      </c>
      <c r="D97" s="17">
        <f>USA!D97+GB!D97+Australia!D97+France!D97+Germany!D97+Switzerland!D97+Argentina!D97+Brazil!D97+Chile!D97+Colombia!D97+Mexico!D97</f>
        <v>906032.03743891325</v>
      </c>
      <c r="E97" s="17">
        <f>USA!E97+GB!E97+Australia!E97+France!E97+Germany!E97+Switzerland!E97+Argentina!E97+Brazil!E97+Chile!E97+Colombia!E97+Mexico!E97</f>
        <v>1409555.3326702947</v>
      </c>
      <c r="F97" s="17">
        <f t="shared" si="16"/>
        <v>759620.10467150132</v>
      </c>
      <c r="G97" s="17">
        <f>USA!F97+GB!F97+Australia!F97+France!F97+Germany!F97+Switzerland!F97+Argentina!F97+Brazil!F97+Chile!F97+Colombia!F97+Mexico!F97</f>
        <v>12302461.776375335</v>
      </c>
      <c r="H97" s="12">
        <f>USA!L97+GB!L97+Germany!L97+Australia!L97+France!L97+Switzerland!L97+Argentina!L97+Brazil!L97+Chile!L97+Colombia!L97+Mexico!L97</f>
        <v>810.2339861356354</v>
      </c>
      <c r="I97">
        <f t="shared" si="17"/>
        <v>567.00980471694686</v>
      </c>
      <c r="J97">
        <f t="shared" si="18"/>
        <v>316.07759464837926</v>
      </c>
      <c r="K97">
        <f t="shared" si="19"/>
        <v>1118.2350443730227</v>
      </c>
      <c r="L97">
        <f t="shared" si="20"/>
        <v>1739.6892216199028</v>
      </c>
      <c r="M97">
        <f t="shared" si="21"/>
        <v>937.53177189525945</v>
      </c>
      <c r="N97">
        <f t="shared" si="22"/>
        <v>15183.838233016146</v>
      </c>
      <c r="O97" s="12">
        <f t="shared" si="23"/>
        <v>3.7342982453805754E-2</v>
      </c>
      <c r="P97" s="12">
        <f t="shared" si="24"/>
        <v>2.0816712467411017E-2</v>
      </c>
      <c r="Q97" s="12">
        <f t="shared" si="25"/>
        <v>7.364640133885926E-2</v>
      </c>
      <c r="R97" s="12">
        <f t="shared" si="26"/>
        <v>0.11457506296642939</v>
      </c>
      <c r="S97" s="12">
        <f t="shared" si="27"/>
        <v>6.1745374094981147E-2</v>
      </c>
    </row>
    <row r="98" spans="1:19">
      <c r="A98">
        <v>1994</v>
      </c>
      <c r="B98" s="17">
        <f>USA!B98+GB!B98+Australia!B98+France!B98+Germany!B98+Switzerland!B98+Argentina!B98+Brazil!B98+Chile!B98+Colombia!B98+Mexico!B98</f>
        <v>538639.98231028498</v>
      </c>
      <c r="C98" s="17">
        <f>USA!C98+GB!C98+Australia!C98+France!C98+Germany!C98+Switzerland!C98+Argentina!C98+Brazil!C98+Chile!C98+Colombia!C98+Mexico!C98</f>
        <v>335812.97024185915</v>
      </c>
      <c r="D98" s="17">
        <f>USA!D98+GB!D98+Australia!D98+France!D98+Germany!D98+Switzerland!D98+Argentina!D98+Brazil!D98+Chile!D98+Colombia!D98+Mexico!D98</f>
        <v>1004084.3633493101</v>
      </c>
      <c r="E98" s="17">
        <f>USA!E98+GB!E98+Australia!E98+France!E98+Germany!E98+Switzerland!E98+Argentina!E98+Brazil!E98+Chile!E98+Colombia!E98+Mexico!E98</f>
        <v>1480055.0374993179</v>
      </c>
      <c r="F98" s="17">
        <f t="shared" si="16"/>
        <v>811783.64439186687</v>
      </c>
      <c r="G98" s="17">
        <f>USA!F98+GB!F98+Australia!F98+France!F98+Germany!F98+Switzerland!F98+Argentina!F98+Brazil!F98+Chile!F98+Colombia!F98+Mexico!F98</f>
        <v>12777214.300696453</v>
      </c>
      <c r="H98" s="12">
        <f>USA!L98+GB!L98+Germany!L98+Australia!L98+France!L98+Switzerland!L98+Argentina!L98+Brazil!L98+Chile!L98+Colombia!L98+Mexico!L98</f>
        <v>819.63261448539333</v>
      </c>
      <c r="I98">
        <f t="shared" si="17"/>
        <v>657.17246091832294</v>
      </c>
      <c r="J98">
        <f t="shared" si="18"/>
        <v>409.71157602445999</v>
      </c>
      <c r="K98">
        <f t="shared" si="19"/>
        <v>1225.0419829617504</v>
      </c>
      <c r="L98">
        <f t="shared" si="20"/>
        <v>1805.7542017511969</v>
      </c>
      <c r="M98">
        <f t="shared" si="21"/>
        <v>990.4237948139064</v>
      </c>
      <c r="N98">
        <f t="shared" si="22"/>
        <v>15588.952995383954</v>
      </c>
      <c r="O98" s="12">
        <f t="shared" si="23"/>
        <v>4.2156292415078699E-2</v>
      </c>
      <c r="P98" s="12">
        <f t="shared" si="24"/>
        <v>2.6282174059141735E-2</v>
      </c>
      <c r="Q98" s="12">
        <f t="shared" si="25"/>
        <v>7.8583980805157189E-2</v>
      </c>
      <c r="R98" s="12">
        <f t="shared" si="26"/>
        <v>0.1158355023769652</v>
      </c>
      <c r="S98" s="12">
        <f t="shared" si="27"/>
        <v>6.3533695630949738E-2</v>
      </c>
    </row>
    <row r="99" spans="1:19">
      <c r="A99">
        <v>1995</v>
      </c>
      <c r="B99" s="17">
        <f>USA!B99+GB!B99+Australia!B99+France!B99+Germany!B99+Switzerland!B99+Argentina!B99+Brazil!B99+Chile!B99+Colombia!B99+Mexico!B99</f>
        <v>526981.01827177918</v>
      </c>
      <c r="C99" s="17">
        <f>USA!C99+GB!C99+Australia!C99+France!C99+Germany!C99+Switzerland!C99+Argentina!C99+Brazil!C99+Chile!C99+Colombia!C99+Mexico!C99</f>
        <v>315816.83534357382</v>
      </c>
      <c r="D99" s="17">
        <f>USA!D99+GB!D99+Australia!D99+France!D99+Germany!D99+Switzerland!D99+Argentina!D99+Brazil!D99+Chile!D99+Colombia!D99+Mexico!D99</f>
        <v>963969.16102033085</v>
      </c>
      <c r="E99" s="17">
        <f>USA!E99+GB!E99+Australia!E99+France!E99+Germany!E99+Switzerland!E99+Argentina!E99+Brazil!E99+Chile!E99+Colombia!E99+Mexico!E99</f>
        <v>1465831.572576856</v>
      </c>
      <c r="F99" s="17">
        <f t="shared" si="16"/>
        <v>817679.24690009898</v>
      </c>
      <c r="G99" s="17">
        <f>USA!F99+GB!F99+Australia!F99+France!F99+Germany!F99+Switzerland!F99+Argentina!F99+Brazil!F99+Chile!F99+Colombia!F99+Mexico!F99</f>
        <v>13061191.322167961</v>
      </c>
      <c r="H99" s="12">
        <f>USA!L99+GB!L99+Germany!L99+Australia!L99+France!L99+Switzerland!L99+Argentina!L99+Brazil!L99+Chile!L99+Colombia!L99+Mexico!L99</f>
        <v>829.01778716977356</v>
      </c>
      <c r="I99">
        <f t="shared" si="17"/>
        <v>635.66913331361297</v>
      </c>
      <c r="J99">
        <f t="shared" si="18"/>
        <v>380.95302686056613</v>
      </c>
      <c r="K99">
        <f t="shared" si="19"/>
        <v>1162.7846542488246</v>
      </c>
      <c r="L99">
        <f t="shared" si="20"/>
        <v>1768.1545501950372</v>
      </c>
      <c r="M99">
        <f t="shared" si="21"/>
        <v>986.32292280677859</v>
      </c>
      <c r="N99">
        <f t="shared" si="22"/>
        <v>15755.01940285049</v>
      </c>
      <c r="O99" s="12">
        <f t="shared" si="23"/>
        <v>4.0347086668684397E-2</v>
      </c>
      <c r="P99" s="12">
        <f t="shared" si="24"/>
        <v>2.4179787858061404E-2</v>
      </c>
      <c r="Q99" s="12">
        <f t="shared" si="25"/>
        <v>7.3804076308433289E-2</v>
      </c>
      <c r="R99" s="12">
        <f t="shared" si="26"/>
        <v>0.11222801476684519</v>
      </c>
      <c r="S99" s="12">
        <f t="shared" si="27"/>
        <v>6.260372631647329E-2</v>
      </c>
    </row>
    <row r="100" spans="1:19">
      <c r="A100">
        <v>1996</v>
      </c>
      <c r="B100" s="17">
        <f>USA!B100+GB!B100+Australia!B100+France!B100+Germany!B100+Switzerland!B100+Argentina!B100+Brazil!B100+Chile!B100+Colombia!B100+Mexico!B100</f>
        <v>555060.55017494573</v>
      </c>
      <c r="C100" s="17">
        <f>USA!C100+GB!C100+Australia!C100+France!C100+Germany!C100+Switzerland!C100+Argentina!C100+Brazil!C100+Chile!C100+Colombia!C100+Mexico!C100</f>
        <v>312934.10100124078</v>
      </c>
      <c r="D100" s="17">
        <f>USA!D100+GB!D100+Australia!D100+France!D100+Germany!D100+Switzerland!D100+Argentina!D100+Brazil!D100+Chile!D100+Colombia!D100+Mexico!D100</f>
        <v>975026.23931097146</v>
      </c>
      <c r="E100" s="17">
        <f>USA!E100+GB!E100+Australia!E100+France!E100+Germany!E100+Switzerland!E100+Argentina!E100+Brazil!E100+Chile!E100+Colombia!E100+Mexico!E100</f>
        <v>1494073.0499251827</v>
      </c>
      <c r="F100" s="17">
        <f t="shared" si="16"/>
        <v>831980.91161545203</v>
      </c>
      <c r="G100" s="17">
        <f>USA!F100+GB!F100+Australia!F100+France!F100+Germany!F100+Switzerland!F100+Argentina!F100+Brazil!F100+Chile!F100+Colombia!F100+Mexico!F100</f>
        <v>13465879.023131482</v>
      </c>
      <c r="H100" s="12">
        <f>USA!L100+GB!L100+Germany!L100+Australia!L100+France!L100+Switzerland!L100+Argentina!L100+Brazil!L100+Chile!L100+Colombia!L100+Mexico!L100</f>
        <v>838.38578279571323</v>
      </c>
      <c r="I100">
        <f t="shared" si="17"/>
        <v>662.05863883332995</v>
      </c>
      <c r="J100">
        <f t="shared" si="18"/>
        <v>373.25788130342426</v>
      </c>
      <c r="K100">
        <f t="shared" si="19"/>
        <v>1162.9804074916583</v>
      </c>
      <c r="L100">
        <f t="shared" si="20"/>
        <v>1782.0829987633972</v>
      </c>
      <c r="M100">
        <f t="shared" si="21"/>
        <v>992.36047257516316</v>
      </c>
      <c r="N100">
        <f t="shared" si="22"/>
        <v>16061.673873127533</v>
      </c>
      <c r="O100" s="12">
        <f t="shared" si="23"/>
        <v>4.1219778465369485E-2</v>
      </c>
      <c r="P100" s="12">
        <f t="shared" si="24"/>
        <v>2.3239039981250934E-2</v>
      </c>
      <c r="Q100" s="12">
        <f t="shared" si="25"/>
        <v>7.2407173541072678E-2</v>
      </c>
      <c r="R100" s="12">
        <f t="shared" si="26"/>
        <v>0.11095250799139714</v>
      </c>
      <c r="S100" s="12">
        <f t="shared" si="27"/>
        <v>6.178437443157539E-2</v>
      </c>
    </row>
    <row r="101" spans="1:19">
      <c r="A101">
        <v>1997</v>
      </c>
      <c r="B101" s="17">
        <f>USA!B101+GB!B101+Australia!B101+France!B101+Germany!B101+Switzerland!B101+Argentina!B101+Brazil!B101+Chile!B101+Colombia!B101+Mexico!B101</f>
        <v>695300.92592281057</v>
      </c>
      <c r="C101" s="17">
        <f>USA!C101+GB!C101+Australia!C101+France!C101+Germany!C101+Switzerland!C101+Argentina!C101+Brazil!C101+Chile!C101+Colombia!C101+Mexico!C101</f>
        <v>460265.24201957806</v>
      </c>
      <c r="D101" s="17">
        <f>USA!D101+GB!D101+Australia!D101+France!D101+Germany!D101+Switzerland!D101+Argentina!D101+Brazil!D101+Chile!D101+Colombia!D101+Mexico!D101</f>
        <v>1132137.3773828654</v>
      </c>
      <c r="E101" s="17">
        <f>USA!E101+GB!E101+Australia!E101+France!E101+Germany!E101+Switzerland!E101+Argentina!E101+Brazil!E101+Chile!E101+Colombia!E101+Mexico!E101</f>
        <v>1612662.8472730403</v>
      </c>
      <c r="F101" s="17">
        <f t="shared" si="16"/>
        <v>940790.71190975304</v>
      </c>
      <c r="G101" s="17">
        <f>USA!F101+GB!F101+Australia!F101+France!F101+Germany!F101+Switzerland!F101+Argentina!F101+Brazil!F101+Chile!F101+Colombia!F101+Mexico!F101</f>
        <v>14011519.861146005</v>
      </c>
      <c r="H101" s="12">
        <f>USA!L101+GB!L101+Germany!L101+Australia!L101+France!L101+Switzerland!L101+Argentina!L101+Brazil!L101+Chile!L101+Colombia!L101+Mexico!L101</f>
        <v>847.78437996768423</v>
      </c>
      <c r="I101">
        <f t="shared" si="17"/>
        <v>820.13887298715508</v>
      </c>
      <c r="J101">
        <f t="shared" si="18"/>
        <v>542.90365910860783</v>
      </c>
      <c r="K101">
        <f t="shared" si="19"/>
        <v>1335.4072145396453</v>
      </c>
      <c r="L101">
        <f t="shared" si="20"/>
        <v>1902.2087282788953</v>
      </c>
      <c r="M101">
        <f t="shared" si="21"/>
        <v>1109.705172847858</v>
      </c>
      <c r="N101">
        <f t="shared" si="22"/>
        <v>16527.221062600958</v>
      </c>
      <c r="O101" s="12">
        <f t="shared" si="23"/>
        <v>4.9623519276512075E-2</v>
      </c>
      <c r="P101" s="12">
        <f t="shared" si="24"/>
        <v>3.2849058958685506E-2</v>
      </c>
      <c r="Q101" s="12">
        <f t="shared" si="25"/>
        <v>8.0800469085604801E-2</v>
      </c>
      <c r="R101" s="12">
        <f t="shared" si="26"/>
        <v>0.11509549736606092</v>
      </c>
      <c r="S101" s="12">
        <f t="shared" si="27"/>
        <v>6.7144087239141642E-2</v>
      </c>
    </row>
    <row r="102" spans="1:19">
      <c r="A102">
        <v>1998</v>
      </c>
      <c r="B102" s="17">
        <f>USA!B102+GB!B102+Australia!B102+France!B102+Germany!B102+Switzerland!B102+Argentina!B102+Brazil!B102+Chile!B102+Colombia!B102+Mexico!B102</f>
        <v>702101.31930744508</v>
      </c>
      <c r="C102" s="17">
        <f>USA!C102+GB!C102+Australia!C102+France!C102+Germany!C102+Switzerland!C102+Argentina!C102+Brazil!C102+Chile!C102+Colombia!C102+Mexico!C102</f>
        <v>510689.35577106458</v>
      </c>
      <c r="D102" s="17">
        <f>USA!D102+GB!D102+Australia!D102+France!D102+Germany!D102+Switzerland!D102+Argentina!D102+Brazil!D102+Chile!D102+Colombia!D102+Mexico!D102</f>
        <v>1202832.1352409786</v>
      </c>
      <c r="E102" s="17">
        <f>USA!E102+GB!E102+Australia!E102+France!E102+Germany!E102+Switzerland!E102+Argentina!E102+Brazil!E102+Chile!E102+Colombia!E102+Mexico!E102</f>
        <v>1653229.7236545812</v>
      </c>
      <c r="F102" s="17">
        <f t="shared" si="16"/>
        <v>961086.9441846672</v>
      </c>
      <c r="G102" s="17">
        <f>USA!F102+GB!F102+Australia!F102+France!F102+Germany!F102+Switzerland!F102+Argentina!F102+Brazil!F102+Chile!F102+Colombia!F102+Mexico!F102</f>
        <v>14522689.620740622</v>
      </c>
      <c r="H102" s="12">
        <f>USA!L102+GB!L102+Germany!L102+Australia!L102+France!L102+Switzerland!L102+Argentina!L102+Brazil!L102+Chile!L102+Colombia!L102+Mexico!L102</f>
        <v>857.05024328767843</v>
      </c>
      <c r="I102">
        <f t="shared" si="17"/>
        <v>819.20672073338062</v>
      </c>
      <c r="J102">
        <f t="shared" si="18"/>
        <v>595.86863170593142</v>
      </c>
      <c r="K102">
        <f t="shared" si="19"/>
        <v>1403.4558004754392</v>
      </c>
      <c r="L102">
        <f t="shared" si="20"/>
        <v>1928.9764358653315</v>
      </c>
      <c r="M102">
        <f t="shared" si="21"/>
        <v>1121.3892670958237</v>
      </c>
      <c r="N102">
        <f t="shared" si="22"/>
        <v>16944.968786230096</v>
      </c>
      <c r="O102" s="12">
        <f t="shared" si="23"/>
        <v>4.8345130113139449E-2</v>
      </c>
      <c r="P102" s="12">
        <f t="shared" si="24"/>
        <v>3.5164929438533346E-2</v>
      </c>
      <c r="Q102" s="12">
        <f t="shared" si="25"/>
        <v>8.2824336720875066E-2</v>
      </c>
      <c r="R102" s="12">
        <f t="shared" si="26"/>
        <v>0.11383770959984688</v>
      </c>
      <c r="S102" s="12">
        <f t="shared" si="27"/>
        <v>6.6178302317505155E-2</v>
      </c>
    </row>
    <row r="103" spans="1:19">
      <c r="A103">
        <v>1999</v>
      </c>
      <c r="B103" s="17">
        <f>USA!B103+GB!B103+Australia!B103+France!B103+Germany!B103+Switzerland!B103+Argentina!B103+Brazil!B103+Chile!B103+Colombia!B103+Mexico!B103</f>
        <v>655447.71231254388</v>
      </c>
      <c r="C103" s="17">
        <f>USA!C103+GB!C103+Australia!C103+France!C103+Germany!C103+Switzerland!C103+Argentina!C103+Brazil!C103+Chile!C103+Colombia!C103+Mexico!C103</f>
        <v>440490.95564456028</v>
      </c>
      <c r="D103" s="17">
        <f>USA!D103+GB!D103+Australia!D103+France!D103+Germany!D103+Switzerland!D103+Argentina!D103+Brazil!D103+Chile!D103+Colombia!D103+Mexico!D103</f>
        <v>1162826.900841356</v>
      </c>
      <c r="E103" s="17">
        <f>USA!E103+GB!E103+Australia!E103+France!E103+Germany!E103+Switzerland!E103+Argentina!E103+Brazil!E103+Chile!E103+Colombia!E103+Mexico!E103</f>
        <v>1642826.3378118146</v>
      </c>
      <c r="F103" s="17">
        <f t="shared" si="16"/>
        <v>920490.39261501888</v>
      </c>
      <c r="G103" s="17">
        <f>USA!F103+GB!F103+Australia!F103+France!F103+Germany!F103+Switzerland!F103+Argentina!F103+Brazil!F103+Chile!F103+Colombia!F103+Mexico!F103</f>
        <v>15035716.467829028</v>
      </c>
      <c r="H103" s="12">
        <f>USA!L103+GB!L103+Germany!L103+Australia!L103+France!L103+Switzerland!L103+Argentina!L103+Brazil!L103+Chile!L103+Colombia!L103+Mexico!L103</f>
        <v>866.37620035518989</v>
      </c>
      <c r="I103">
        <f t="shared" si="17"/>
        <v>756.53937867156174</v>
      </c>
      <c r="J103">
        <f t="shared" si="18"/>
        <v>508.42919676691417</v>
      </c>
      <c r="K103">
        <f t="shared" si="19"/>
        <v>1342.1731810784156</v>
      </c>
      <c r="L103">
        <f t="shared" si="20"/>
        <v>1896.2043707321393</v>
      </c>
      <c r="M103">
        <f t="shared" si="21"/>
        <v>1062.4603864206376</v>
      </c>
      <c r="N103">
        <f t="shared" si="22"/>
        <v>17354.720110807299</v>
      </c>
      <c r="O103" s="12">
        <f t="shared" si="23"/>
        <v>4.359271563247178E-2</v>
      </c>
      <c r="P103" s="12">
        <f t="shared" si="24"/>
        <v>2.9296306337449961E-2</v>
      </c>
      <c r="Q103" s="12">
        <f t="shared" si="25"/>
        <v>7.7337644889046903E-2</v>
      </c>
      <c r="R103" s="12">
        <f t="shared" si="26"/>
        <v>0.10926159330863058</v>
      </c>
      <c r="S103" s="12">
        <f t="shared" si="27"/>
        <v>6.1220254757033625E-2</v>
      </c>
    </row>
    <row r="104" spans="1:19">
      <c r="A104">
        <v>2000</v>
      </c>
      <c r="B104" s="17">
        <f>USA!B104+GB!B104+Australia!B104+France!B104+Germany!B104+Switzerland!B104+Argentina!B104+Brazil!B104+Chile!B104+Colombia!B104+Mexico!B104</f>
        <v>633807.29935295985</v>
      </c>
      <c r="C104" s="17">
        <f>USA!C104+GB!C104+Australia!C104+France!C104+Germany!C104+Switzerland!C104+Argentina!C104+Brazil!C104+Chile!C104+Colombia!C104+Mexico!C104</f>
        <v>336220.99747951725</v>
      </c>
      <c r="D104" s="17">
        <f>USA!D104+GB!D104+Australia!D104+France!D104+Germany!D104+Switzerland!D104+Argentina!D104+Brazil!D104+Chile!D104+Colombia!D104+Mexico!D104</f>
        <v>1092043.0329791007</v>
      </c>
      <c r="E104" s="17">
        <f>USA!E104+GB!E104+Australia!E104+France!E104+Germany!E104+Switzerland!E104+Argentina!E104+Brazil!E104+Chile!E104+Colombia!E104+Mexico!E104</f>
        <v>1706671.6925324299</v>
      </c>
      <c r="F104" s="17">
        <f t="shared" si="16"/>
        <v>950849.65703284647</v>
      </c>
      <c r="G104" s="17">
        <f>USA!F104+GB!F104+Australia!F104+France!F104+Germany!F104+Switzerland!F104+Argentina!F104+Brazil!F104+Chile!F104+Colombia!F104+Mexico!F104</f>
        <v>15625208.228128325</v>
      </c>
      <c r="H104" s="12">
        <f>USA!L104+GB!L104+Germany!L104+Australia!L104+France!L104+Switzerland!L104+Argentina!L104+Brazil!L104+Chile!L104+Colombia!L104+Mexico!L104</f>
        <v>875.5639077672015</v>
      </c>
      <c r="I104">
        <f t="shared" si="17"/>
        <v>723.8846801819966</v>
      </c>
      <c r="J104">
        <f t="shared" si="18"/>
        <v>384.00509031593504</v>
      </c>
      <c r="K104">
        <f t="shared" si="19"/>
        <v>1247.2453732862839</v>
      </c>
      <c r="L104">
        <f t="shared" si="20"/>
        <v>1949.2257245786411</v>
      </c>
      <c r="M104">
        <f t="shared" si="21"/>
        <v>1085.9854416082924</v>
      </c>
      <c r="N104">
        <f t="shared" si="22"/>
        <v>17845.87976904459</v>
      </c>
      <c r="O104" s="12">
        <f t="shared" si="23"/>
        <v>4.0563126590017984E-2</v>
      </c>
      <c r="P104" s="12">
        <f t="shared" si="24"/>
        <v>2.1517857078810376E-2</v>
      </c>
      <c r="Q104" s="12">
        <f t="shared" si="25"/>
        <v>6.9889822716936154E-2</v>
      </c>
      <c r="R104" s="12">
        <f t="shared" si="26"/>
        <v>0.10922553271706796</v>
      </c>
      <c r="S104" s="12">
        <f t="shared" si="27"/>
        <v>6.085356707894219E-2</v>
      </c>
    </row>
  </sheetData>
  <mergeCells count="7">
    <mergeCell ref="AE1:AH1"/>
    <mergeCell ref="B2:G2"/>
    <mergeCell ref="I2:N2"/>
    <mergeCell ref="Q1:T1"/>
    <mergeCell ref="U1:X1"/>
    <mergeCell ref="Z1:AC1"/>
    <mergeCell ref="O2:S2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104"/>
  <sheetViews>
    <sheetView topLeftCell="L1" workbookViewId="0">
      <selection activeCell="R34" sqref="R34"/>
    </sheetView>
  </sheetViews>
  <sheetFormatPr baseColWidth="10" defaultColWidth="9.1640625" defaultRowHeight="15"/>
  <cols>
    <col min="13" max="16" width="12.1640625" customWidth="1"/>
  </cols>
  <sheetData>
    <row r="1" spans="1:29">
      <c r="R1" s="27" t="s">
        <v>30</v>
      </c>
      <c r="S1" s="27"/>
      <c r="T1" s="27"/>
      <c r="U1" s="27"/>
      <c r="V1" s="27" t="s">
        <v>31</v>
      </c>
      <c r="W1" s="27"/>
      <c r="X1" s="27"/>
      <c r="Y1" s="27"/>
      <c r="Z1" s="27" t="s">
        <v>32</v>
      </c>
      <c r="AA1" s="27"/>
      <c r="AB1" s="27"/>
      <c r="AC1" s="27"/>
    </row>
    <row r="2" spans="1:29" ht="48">
      <c r="B2" s="27" t="s">
        <v>6</v>
      </c>
      <c r="C2" s="27"/>
      <c r="D2" s="27"/>
      <c r="E2" s="27"/>
      <c r="F2" s="27"/>
      <c r="G2" s="27" t="s">
        <v>7</v>
      </c>
      <c r="H2" s="27"/>
      <c r="I2" s="27"/>
      <c r="J2" s="27"/>
      <c r="K2" s="27"/>
      <c r="L2" s="11" t="s">
        <v>21</v>
      </c>
      <c r="M2" s="30" t="s">
        <v>26</v>
      </c>
      <c r="N2" s="30"/>
      <c r="O2" s="30"/>
      <c r="P2" s="30"/>
      <c r="R2" s="15" t="s">
        <v>27</v>
      </c>
      <c r="S2" s="14" t="s">
        <v>28</v>
      </c>
      <c r="T2" s="14" t="s">
        <v>3</v>
      </c>
      <c r="U2" s="14" t="s">
        <v>4</v>
      </c>
      <c r="V2" s="15" t="s">
        <v>27</v>
      </c>
      <c r="W2" s="14" t="s">
        <v>28</v>
      </c>
      <c r="X2" s="14" t="s">
        <v>3</v>
      </c>
      <c r="Y2" s="14" t="s">
        <v>4</v>
      </c>
      <c r="Z2" s="15" t="s">
        <v>27</v>
      </c>
      <c r="AA2" s="14" t="s">
        <v>28</v>
      </c>
      <c r="AB2" s="14" t="s">
        <v>3</v>
      </c>
      <c r="AC2" s="14" t="s">
        <v>4</v>
      </c>
    </row>
    <row r="3" spans="1:29" ht="16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1" t="s">
        <v>22</v>
      </c>
      <c r="M3" s="6" t="s">
        <v>1</v>
      </c>
      <c r="N3" s="6" t="s">
        <v>2</v>
      </c>
      <c r="O3" s="6" t="s">
        <v>3</v>
      </c>
      <c r="P3" s="6" t="s">
        <v>4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</row>
    <row r="4" spans="1:29">
      <c r="A4">
        <v>1900</v>
      </c>
      <c r="B4">
        <f>[3]Australia!B3</f>
        <v>126.10914504382065</v>
      </c>
      <c r="C4">
        <f>[3]Australia!C3</f>
        <v>-930.25486846992578</v>
      </c>
      <c r="D4">
        <f>[3]Australia!D3</f>
        <v>-785.30187605826575</v>
      </c>
      <c r="E4">
        <f>[3]Australia!E3</f>
        <v>2793.976887648877</v>
      </c>
      <c r="F4">
        <f>[3]Australia!F3</f>
        <v>18657.221893491125</v>
      </c>
      <c r="G4">
        <f>B4/[3]Australia!$G3</f>
        <v>33.49210922145938</v>
      </c>
      <c r="H4">
        <f>C4/[3]Australia!$G3</f>
        <v>-247.05740133090958</v>
      </c>
      <c r="I4">
        <f>D4/[3]Australia!$G3</f>
        <v>-208.56073677782155</v>
      </c>
      <c r="J4">
        <f>E4/[3]Australia!$G3</f>
        <v>742.02532299186794</v>
      </c>
      <c r="K4">
        <f>F4/[3]Australia!$G3</f>
        <v>4954.9912752852069</v>
      </c>
      <c r="L4" s="13">
        <f>[3]Australia!$G3</f>
        <v>3.765339</v>
      </c>
      <c r="M4" s="12">
        <f>G4/$K4</f>
        <v>6.7592670422071711E-3</v>
      </c>
      <c r="N4" s="12">
        <f t="shared" ref="N4:P19" si="0">H4/$K4</f>
        <v>-4.9860310060119949E-2</v>
      </c>
      <c r="O4" s="12">
        <f t="shared" si="0"/>
        <v>-4.209104016349996E-2</v>
      </c>
      <c r="P4" s="12">
        <f t="shared" si="0"/>
        <v>0.14975310384358997</v>
      </c>
      <c r="R4" s="12">
        <f>(SUM(M4:M104)/101)*100</f>
        <v>7.677626781976195</v>
      </c>
      <c r="S4" s="12">
        <f t="shared" ref="S4:U4" si="1">(SUM(N4:N104)/101)*100</f>
        <v>4.3314472724737696</v>
      </c>
      <c r="T4" s="12">
        <f t="shared" si="1"/>
        <v>6.5478382004551232</v>
      </c>
      <c r="U4" s="12">
        <f t="shared" si="1"/>
        <v>24.687177817257584</v>
      </c>
      <c r="V4" s="12">
        <f>(SUM(M4:M49)/46)*100</f>
        <v>7.5898157500514722</v>
      </c>
      <c r="W4" s="12">
        <f t="shared" ref="W4:Y4" si="2">(SUM(N4:N49)/46)*100</f>
        <v>4.5912235236100525</v>
      </c>
      <c r="X4" s="12">
        <f t="shared" si="2"/>
        <v>5.5073500505102775</v>
      </c>
      <c r="Y4" s="12">
        <f t="shared" si="2"/>
        <v>25.094718277850074</v>
      </c>
      <c r="Z4" s="12">
        <f>(SUM(M50:M104)/55)*100</f>
        <v>7.7510687359496027</v>
      </c>
      <c r="AA4" s="12">
        <f t="shared" ref="AA4:AC4" si="3">(SUM(N50:N104)/55)*100</f>
        <v>4.1141798624325165</v>
      </c>
      <c r="AB4" s="12">
        <f t="shared" si="3"/>
        <v>7.4180646531362635</v>
      </c>
      <c r="AC4" s="12">
        <f t="shared" si="3"/>
        <v>24.346325795671138</v>
      </c>
    </row>
    <row r="5" spans="1:29">
      <c r="A5">
        <v>1901</v>
      </c>
      <c r="B5">
        <f>[3]Australia!B4</f>
        <v>453.79750363848501</v>
      </c>
      <c r="C5">
        <f>[3]Australia!C4</f>
        <v>-601.82678705049761</v>
      </c>
      <c r="D5">
        <f>[3]Australia!D4</f>
        <v>-456.68942441313504</v>
      </c>
      <c r="E5">
        <f>[3]Australia!E4</f>
        <v>3083.4393549952297</v>
      </c>
      <c r="F5">
        <f>[3]Australia!F4</f>
        <v>18404.099852071002</v>
      </c>
      <c r="G5">
        <f>B5/[3]Australia!$G4</f>
        <v>118.64256876914195</v>
      </c>
      <c r="H5">
        <f>C5/[3]Australia!$G4</f>
        <v>-157.34391528656928</v>
      </c>
      <c r="I5">
        <f>D5/[3]Australia!$G4</f>
        <v>-119.39864368500278</v>
      </c>
      <c r="J5">
        <f>E5/[3]Australia!$G4</f>
        <v>806.14627182245181</v>
      </c>
      <c r="K5">
        <f>F5/[3]Australia!$G4</f>
        <v>4811.6388142870182</v>
      </c>
      <c r="L5" s="13">
        <f>[3]Australia!$G4</f>
        <v>3.824913</v>
      </c>
      <c r="M5" s="12">
        <f t="shared" ref="M5:P68" si="4">G5/$K5</f>
        <v>2.465741368966869E-2</v>
      </c>
      <c r="N5" s="12">
        <f t="shared" si="0"/>
        <v>-3.2700691252920709E-2</v>
      </c>
      <c r="O5" s="12">
        <f t="shared" si="0"/>
        <v>-2.4814548284563021E-2</v>
      </c>
      <c r="P5" s="12">
        <f t="shared" si="0"/>
        <v>0.16754089467995645</v>
      </c>
    </row>
    <row r="6" spans="1:29">
      <c r="A6">
        <v>1902</v>
      </c>
      <c r="B6">
        <f>[3]Australia!B5</f>
        <v>1179.5836180157157</v>
      </c>
      <c r="C6">
        <f>[3]Australia!C5</f>
        <v>102.57455418864434</v>
      </c>
      <c r="D6">
        <f>[3]Australia!D5</f>
        <v>263.97312635226672</v>
      </c>
      <c r="E6">
        <f>[3]Australia!E5</f>
        <v>4208.8250416704259</v>
      </c>
      <c r="F6">
        <f>[3]Australia!F5</f>
        <v>20258.446745562134</v>
      </c>
      <c r="G6">
        <f>B6/[3]Australia!$G5</f>
        <v>304.38369651618672</v>
      </c>
      <c r="H6">
        <f>C6/[3]Australia!$G5</f>
        <v>26.468680554381432</v>
      </c>
      <c r="I6">
        <f>D6/[3]Australia!$G5</f>
        <v>68.116507174963886</v>
      </c>
      <c r="J6">
        <f>E6/[3]Australia!$G5</f>
        <v>1086.0592709218768</v>
      </c>
      <c r="K6">
        <f>F6/[3]Australia!$G5</f>
        <v>5227.5572599621846</v>
      </c>
      <c r="L6" s="13">
        <f>[3]Australia!$G5</f>
        <v>3.875318</v>
      </c>
      <c r="M6" s="12">
        <f t="shared" si="4"/>
        <v>5.8226755132355756E-2</v>
      </c>
      <c r="N6" s="12">
        <f t="shared" si="0"/>
        <v>5.0632980641082265E-3</v>
      </c>
      <c r="O6" s="12">
        <f t="shared" si="0"/>
        <v>1.3030274712946259E-2</v>
      </c>
      <c r="P6" s="12">
        <f t="shared" si="0"/>
        <v>0.20775655184879471</v>
      </c>
    </row>
    <row r="7" spans="1:29">
      <c r="A7">
        <v>1903</v>
      </c>
      <c r="B7">
        <f>[3]Australia!B6</f>
        <v>532.12560192530475</v>
      </c>
      <c r="C7">
        <f>[3]Australia!C6</f>
        <v>-683.2440335540598</v>
      </c>
      <c r="D7">
        <f>[3]Australia!D6</f>
        <v>-524.84498882434366</v>
      </c>
      <c r="E7">
        <f>[3]Australia!E6</f>
        <v>3150.1296416562286</v>
      </c>
      <c r="F7">
        <f>[3]Australia!F6</f>
        <v>18945.077662721898</v>
      </c>
      <c r="G7">
        <f>B7/[3]Australia!$G6</f>
        <v>135.86444590738702</v>
      </c>
      <c r="H7">
        <f>C7/[3]Australia!$G6</f>
        <v>-174.448610821362</v>
      </c>
      <c r="I7">
        <f>D7/[3]Australia!$G6</f>
        <v>-134.00553052866974</v>
      </c>
      <c r="J7">
        <f>E7/[3]Australia!$G6</f>
        <v>804.30375225610135</v>
      </c>
      <c r="K7">
        <f>F7/[3]Australia!$G6</f>
        <v>4837.1333196620681</v>
      </c>
      <c r="L7" s="13">
        <f>[3]Australia!$G6</f>
        <v>3.9165920000000001</v>
      </c>
      <c r="M7" s="12">
        <f t="shared" si="4"/>
        <v>2.8087802615471179E-2</v>
      </c>
      <c r="N7" s="12">
        <f t="shared" si="0"/>
        <v>-3.6064462005266654E-2</v>
      </c>
      <c r="O7" s="12">
        <f t="shared" si="0"/>
        <v>-2.7703501572710763E-2</v>
      </c>
      <c r="P7" s="12">
        <f t="shared" si="0"/>
        <v>0.16627694526978462</v>
      </c>
    </row>
    <row r="8" spans="1:29">
      <c r="A8">
        <v>1904</v>
      </c>
      <c r="B8">
        <f>[3]Australia!B7</f>
        <v>2717.5743770400727</v>
      </c>
      <c r="C8">
        <f>[3]Australia!C7</f>
        <v>1427.6420651284395</v>
      </c>
      <c r="D8">
        <f>[3]Australia!D7</f>
        <v>1597.9077376056507</v>
      </c>
      <c r="E8">
        <f>[3]Australia!E7</f>
        <v>5755.7079233598133</v>
      </c>
      <c r="F8">
        <f>[3]Australia!F7</f>
        <v>21114.633136094675</v>
      </c>
      <c r="G8">
        <f>B8/[3]Australia!$G7</f>
        <v>683.81273405384115</v>
      </c>
      <c r="H8">
        <f>C8/[3]Australia!$G7</f>
        <v>359.23205342738436</v>
      </c>
      <c r="I8">
        <f>D8/[3]Australia!$G7</f>
        <v>402.07534632705125</v>
      </c>
      <c r="J8">
        <f>E8/[3]Australia!$G7</f>
        <v>1448.2865325566004</v>
      </c>
      <c r="K8">
        <f>F8/[3]Australia!$G7</f>
        <v>5312.9935045468028</v>
      </c>
      <c r="L8" s="13">
        <f>[3]Australia!$G7</f>
        <v>3.9741499999999998</v>
      </c>
      <c r="M8" s="12">
        <f t="shared" si="4"/>
        <v>0.12870573500017299</v>
      </c>
      <c r="N8" s="12">
        <f t="shared" si="0"/>
        <v>6.7613870244704319E-2</v>
      </c>
      <c r="O8" s="12">
        <f t="shared" si="0"/>
        <v>7.5677740991582143E-2</v>
      </c>
      <c r="P8" s="12">
        <f t="shared" si="0"/>
        <v>0.27259331887328159</v>
      </c>
    </row>
    <row r="9" spans="1:29">
      <c r="A9">
        <v>1905</v>
      </c>
      <c r="B9">
        <f>[3]Australia!B8</f>
        <v>1967.3093167209558</v>
      </c>
      <c r="C9">
        <f>[3]Australia!C8</f>
        <v>593.19946948402401</v>
      </c>
      <c r="D9">
        <f>[3]Australia!D8</f>
        <v>764.23206669450587</v>
      </c>
      <c r="E9">
        <f>[3]Australia!E8</f>
        <v>4846.8524395804825</v>
      </c>
      <c r="F9">
        <f>[3]Australia!F8</f>
        <v>20755.573224852065</v>
      </c>
      <c r="G9">
        <f>B9/[3]Australia!$G8</f>
        <v>487.80573673516017</v>
      </c>
      <c r="H9">
        <f>C9/[3]Australia!$G8</f>
        <v>147.08724336489496</v>
      </c>
      <c r="I9">
        <f>D9/[3]Australia!$G8</f>
        <v>189.49576620310651</v>
      </c>
      <c r="J9">
        <f>E9/[3]Australia!$G8</f>
        <v>1201.8051279688634</v>
      </c>
      <c r="K9">
        <f>F9/[3]Australia!$G8</f>
        <v>5146.4645657171031</v>
      </c>
      <c r="L9" s="13">
        <f>[3]Australia!$G8</f>
        <v>4.0329769999999998</v>
      </c>
      <c r="M9" s="12">
        <f t="shared" si="4"/>
        <v>9.4784629429813208E-2</v>
      </c>
      <c r="N9" s="12">
        <f t="shared" si="0"/>
        <v>2.8580249895182163E-2</v>
      </c>
      <c r="O9" s="12">
        <f t="shared" si="0"/>
        <v>3.6820571439551406E-2</v>
      </c>
      <c r="P9" s="12">
        <f t="shared" si="0"/>
        <v>0.23352052901998463</v>
      </c>
    </row>
    <row r="10" spans="1:29">
      <c r="A10">
        <v>1906</v>
      </c>
      <c r="B10">
        <f>[3]Australia!B9</f>
        <v>2690.5711074108972</v>
      </c>
      <c r="C10">
        <f>[3]Australia!C9</f>
        <v>1224.0813021130823</v>
      </c>
      <c r="D10">
        <f>[3]Australia!D9</f>
        <v>1392.8467963999626</v>
      </c>
      <c r="E10">
        <f>[3]Australia!E9</f>
        <v>5701.89053927656</v>
      </c>
      <c r="F10">
        <f>[3]Australia!F9</f>
        <v>21682.09541420118</v>
      </c>
      <c r="G10">
        <f>B10/[3]Australia!$G9</f>
        <v>657.60258375892795</v>
      </c>
      <c r="H10">
        <f>C10/[3]Australia!$G9</f>
        <v>299.17775627017636</v>
      </c>
      <c r="I10">
        <f>D10/[3]Australia!$G9</f>
        <v>340.42573696346506</v>
      </c>
      <c r="J10">
        <f>E10/[3]Australia!$G9</f>
        <v>1393.599277347115</v>
      </c>
      <c r="K10">
        <f>F10/[3]Australia!$G9</f>
        <v>5299.3217411773921</v>
      </c>
      <c r="L10" s="13">
        <f>[3]Australia!$G9</f>
        <v>4.0914849999999996</v>
      </c>
      <c r="M10" s="12">
        <f t="shared" si="4"/>
        <v>0.12409183964980831</v>
      </c>
      <c r="N10" s="12">
        <f t="shared" si="0"/>
        <v>5.6455858104532762E-2</v>
      </c>
      <c r="O10" s="12">
        <f t="shared" si="0"/>
        <v>6.4239492069003909E-2</v>
      </c>
      <c r="P10" s="12">
        <f t="shared" si="0"/>
        <v>0.26297691391681532</v>
      </c>
    </row>
    <row r="11" spans="1:29">
      <c r="A11">
        <v>1907</v>
      </c>
      <c r="B11">
        <f>[3]Australia!B10</f>
        <v>3837.4254173569589</v>
      </c>
      <c r="C11">
        <f>[3]Australia!C10</f>
        <v>2240.8005821816887</v>
      </c>
      <c r="D11">
        <f>[3]Australia!D10</f>
        <v>2416.5258235395208</v>
      </c>
      <c r="E11">
        <f>[3]Australia!E10</f>
        <v>7346.9619008515929</v>
      </c>
      <c r="F11">
        <f>[3]Australia!F10</f>
        <v>24744.741863905325</v>
      </c>
      <c r="G11">
        <f>B11/[3]Australia!$G10</f>
        <v>922.07634660771646</v>
      </c>
      <c r="H11">
        <f>C11/[3]Australia!$G10</f>
        <v>538.4311066865323</v>
      </c>
      <c r="I11">
        <f>D11/[3]Australia!$G10</f>
        <v>580.65527287491113</v>
      </c>
      <c r="J11">
        <f>E11/[3]Australia!$G10</f>
        <v>1765.3658511672795</v>
      </c>
      <c r="K11">
        <f>F11/[3]Australia!$G10</f>
        <v>5945.794040040475</v>
      </c>
      <c r="L11" s="13">
        <f>[3]Australia!$G10</f>
        <v>4.1617220000000001</v>
      </c>
      <c r="M11" s="12">
        <f t="shared" si="4"/>
        <v>0.15508043844072331</v>
      </c>
      <c r="N11" s="12">
        <f t="shared" si="0"/>
        <v>9.0556636012045083E-2</v>
      </c>
      <c r="O11" s="12">
        <f t="shared" si="0"/>
        <v>9.7658154481072207E-2</v>
      </c>
      <c r="P11" s="12">
        <f t="shared" si="0"/>
        <v>0.29691002400669469</v>
      </c>
    </row>
    <row r="12" spans="1:29">
      <c r="A12">
        <v>1908</v>
      </c>
      <c r="B12">
        <f>[3]Australia!B11</f>
        <v>1979.3721148820923</v>
      </c>
      <c r="C12">
        <f>[3]Australia!C11</f>
        <v>793.27038427354466</v>
      </c>
      <c r="D12">
        <f>[3]Australia!D11</f>
        <v>967.04491883841717</v>
      </c>
      <c r="E12">
        <f>[3]Australia!E11</f>
        <v>5434.0389572659933</v>
      </c>
      <c r="F12">
        <f>[3]Australia!F11</f>
        <v>22865.213017751481</v>
      </c>
      <c r="G12">
        <f>B12/[3]Australia!$G11</f>
        <v>467.68480588517394</v>
      </c>
      <c r="H12">
        <f>C12/[3]Australia!$G11</f>
        <v>187.43343047728544</v>
      </c>
      <c r="I12">
        <f>D12/[3]Australia!$G11</f>
        <v>228.49276886783363</v>
      </c>
      <c r="J12">
        <f>E12/[3]Australia!$G11</f>
        <v>1283.9513276930281</v>
      </c>
      <c r="K12">
        <f>F12/[3]Australia!$G11</f>
        <v>5402.5782374767159</v>
      </c>
      <c r="L12" s="13">
        <f>[3]Australia!$G11</f>
        <v>4.232278</v>
      </c>
      <c r="M12" s="12">
        <f t="shared" si="4"/>
        <v>8.6566965868430809E-2</v>
      </c>
      <c r="N12" s="12">
        <f t="shared" si="0"/>
        <v>3.4693330154312869E-2</v>
      </c>
      <c r="O12" s="12">
        <f t="shared" si="0"/>
        <v>4.2293282729867807E-2</v>
      </c>
      <c r="P12" s="12">
        <f t="shared" si="0"/>
        <v>0.23765529553769127</v>
      </c>
    </row>
    <row r="13" spans="1:29">
      <c r="A13">
        <v>1909</v>
      </c>
      <c r="B13">
        <f>[3]Australia!B12</f>
        <v>2719.3138836928056</v>
      </c>
      <c r="C13">
        <f>[3]Australia!C12</f>
        <v>1662.4596872796353</v>
      </c>
      <c r="D13">
        <f>[3]Australia!D12</f>
        <v>1838.2991843210555</v>
      </c>
      <c r="E13">
        <f>[3]Australia!E12</f>
        <v>6471.3557108570967</v>
      </c>
      <c r="F13">
        <f>[3]Australia!F12</f>
        <v>23735.292899408283</v>
      </c>
      <c r="G13">
        <f>B13/[3]Australia!$G12</f>
        <v>628.89431995041718</v>
      </c>
      <c r="H13">
        <f>C13/[3]Australia!$G12</f>
        <v>384.47619480282782</v>
      </c>
      <c r="I13">
        <f>D13/[3]Australia!$G12</f>
        <v>425.14250463025922</v>
      </c>
      <c r="J13">
        <f>E13/[3]Australia!$G12</f>
        <v>1496.6270989687919</v>
      </c>
      <c r="K13">
        <f>F13/[3]Australia!$G12</f>
        <v>5489.2489522123897</v>
      </c>
      <c r="L13" s="13">
        <f>[3]Australia!$G12</f>
        <v>4.3239599999999996</v>
      </c>
      <c r="M13" s="12">
        <f t="shared" si="4"/>
        <v>0.11456837272737418</v>
      </c>
      <c r="N13" s="12">
        <f t="shared" si="0"/>
        <v>7.0041675673658113E-2</v>
      </c>
      <c r="O13" s="12">
        <f t="shared" si="0"/>
        <v>7.745003156741681E-2</v>
      </c>
      <c r="P13" s="12">
        <f t="shared" si="0"/>
        <v>0.27264697083297534</v>
      </c>
    </row>
    <row r="14" spans="1:29">
      <c r="A14">
        <v>1910</v>
      </c>
      <c r="B14">
        <f>[3]Australia!B13</f>
        <v>3761.0140320833057</v>
      </c>
      <c r="C14">
        <f>[3]Australia!C13</f>
        <v>2754.6302849077788</v>
      </c>
      <c r="D14">
        <f>[3]Australia!D13</f>
        <v>2937.4165275113292</v>
      </c>
      <c r="E14">
        <f>[3]Australia!E13</f>
        <v>7819.9360588868885</v>
      </c>
      <c r="F14">
        <f>[3]Australia!F13</f>
        <v>25104.670118343194</v>
      </c>
      <c r="G14">
        <f>B14/[3]Australia!$G13</f>
        <v>849.93073171357594</v>
      </c>
      <c r="H14">
        <f>C14/[3]Australia!$G13</f>
        <v>622.50364228372189</v>
      </c>
      <c r="I14">
        <f>D14/[3]Australia!$G13</f>
        <v>663.81049293568708</v>
      </c>
      <c r="J14">
        <f>E14/[3]Australia!$G13</f>
        <v>1767.1840412681274</v>
      </c>
      <c r="K14">
        <f>F14/[3]Australia!$G13</f>
        <v>5673.2653643656386</v>
      </c>
      <c r="L14" s="13">
        <f>[3]Australia!$G13</f>
        <v>4.4250829999999999</v>
      </c>
      <c r="M14" s="12">
        <f t="shared" si="4"/>
        <v>0.14981332215695004</v>
      </c>
      <c r="N14" s="12">
        <f t="shared" si="0"/>
        <v>0.10972581085202379</v>
      </c>
      <c r="O14" s="12">
        <f t="shared" si="0"/>
        <v>0.11700677657441319</v>
      </c>
      <c r="P14" s="12">
        <f t="shared" si="0"/>
        <v>0.311493280812844</v>
      </c>
    </row>
    <row r="15" spans="1:29">
      <c r="A15">
        <v>1911</v>
      </c>
      <c r="B15">
        <f>[3]Australia!B14</f>
        <v>3073.8680324729958</v>
      </c>
      <c r="C15">
        <f>[3]Australia!C14</f>
        <v>2067.6773892717579</v>
      </c>
      <c r="D15">
        <f>[3]Australia!D14</f>
        <v>2261.0991788738174</v>
      </c>
      <c r="E15">
        <f>[3]Australia!E14</f>
        <v>7512.7265727925578</v>
      </c>
      <c r="F15">
        <f>[3]Australia!F14</f>
        <v>27369.743343195267</v>
      </c>
      <c r="G15">
        <f>B15/[3]Australia!$G14</f>
        <v>672.0620581008809</v>
      </c>
      <c r="H15">
        <f>C15/[3]Australia!$G14</f>
        <v>452.07130138396457</v>
      </c>
      <c r="I15">
        <f>D15/[3]Australia!$G14</f>
        <v>494.36050984322776</v>
      </c>
      <c r="J15">
        <f>E15/[3]Australia!$G14</f>
        <v>1642.5618891641536</v>
      </c>
      <c r="K15">
        <f>F15/[3]Australia!$G14</f>
        <v>5984.0454588813873</v>
      </c>
      <c r="L15" s="13">
        <f>[3]Australia!$G14</f>
        <v>4.5737860000000001</v>
      </c>
      <c r="M15" s="12">
        <f t="shared" si="4"/>
        <v>0.11230898273064108</v>
      </c>
      <c r="N15" s="12">
        <f t="shared" si="0"/>
        <v>7.5546100792568405E-2</v>
      </c>
      <c r="O15" s="12">
        <f t="shared" si="0"/>
        <v>8.2613093974663723E-2</v>
      </c>
      <c r="P15" s="12">
        <f t="shared" si="0"/>
        <v>0.27449020908193467</v>
      </c>
    </row>
    <row r="16" spans="1:29">
      <c r="A16">
        <v>1912</v>
      </c>
      <c r="B16">
        <f>[3]Australia!B15</f>
        <v>1976.3827087300285</v>
      </c>
      <c r="C16">
        <f>[3]Australia!C15</f>
        <v>941.05817751188079</v>
      </c>
      <c r="D16">
        <f>[3]Australia!D15</f>
        <v>1142.5504893712025</v>
      </c>
      <c r="E16">
        <f>[3]Australia!E15</f>
        <v>6081.2794537520258</v>
      </c>
      <c r="F16">
        <f>[3]Australia!F15</f>
        <v>26970.30547337278</v>
      </c>
      <c r="G16">
        <f>B16/[3]Australia!$G15</f>
        <v>416.37957462296157</v>
      </c>
      <c r="H16">
        <f>C16/[3]Australia!$G15</f>
        <v>198.25988252024365</v>
      </c>
      <c r="I16">
        <f>D16/[3]Australia!$G15</f>
        <v>240.70980010512864</v>
      </c>
      <c r="J16">
        <f>E16/[3]Australia!$G15</f>
        <v>1281.189387526922</v>
      </c>
      <c r="K16">
        <f>F16/[3]Australia!$G15</f>
        <v>5682.0393493881138</v>
      </c>
      <c r="L16" s="13">
        <f>[3]Australia!$G15</f>
        <v>4.7465890000000002</v>
      </c>
      <c r="M16" s="12">
        <f t="shared" si="4"/>
        <v>7.3279952675407031E-2</v>
      </c>
      <c r="N16" s="12">
        <f t="shared" si="0"/>
        <v>3.489238112044997E-2</v>
      </c>
      <c r="O16" s="12">
        <f t="shared" si="0"/>
        <v>4.2363275807136065E-2</v>
      </c>
      <c r="P16" s="12">
        <f t="shared" si="0"/>
        <v>0.22548055526311878</v>
      </c>
    </row>
    <row r="17" spans="1:16">
      <c r="A17">
        <v>1913</v>
      </c>
      <c r="B17">
        <f>[3]Australia!B16</f>
        <v>3669.8755298657047</v>
      </c>
      <c r="C17">
        <f>[3]Australia!C16</f>
        <v>2623.181349343487</v>
      </c>
      <c r="D17">
        <f>[3]Australia!D16</f>
        <v>2844.4856948888305</v>
      </c>
      <c r="E17">
        <f>[3]Australia!E16</f>
        <v>8098.1642579583913</v>
      </c>
      <c r="F17">
        <f>[3]Australia!F16</f>
        <v>29659.564349112425</v>
      </c>
      <c r="G17">
        <f>B17/[3]Australia!$G16</f>
        <v>749.91208767805745</v>
      </c>
      <c r="H17">
        <f>C17/[3]Australia!$G16</f>
        <v>536.02782602174636</v>
      </c>
      <c r="I17">
        <f>D17/[3]Australia!$G16</f>
        <v>581.24974225011715</v>
      </c>
      <c r="J17">
        <f>E17/[3]Australia!$G16</f>
        <v>1654.8003374020798</v>
      </c>
      <c r="K17">
        <f>F17/[3]Australia!$G16</f>
        <v>6060.7139505569303</v>
      </c>
      <c r="L17" s="13">
        <f>[3]Australia!$G16</f>
        <v>4.8937410000000003</v>
      </c>
      <c r="M17" s="12">
        <f t="shared" si="4"/>
        <v>0.12373329178638214</v>
      </c>
      <c r="N17" s="12">
        <f t="shared" si="0"/>
        <v>8.8443016844985692E-2</v>
      </c>
      <c r="O17" s="12">
        <f t="shared" si="0"/>
        <v>9.5904500194519987E-2</v>
      </c>
      <c r="P17" s="12">
        <f t="shared" si="0"/>
        <v>0.27303719510636482</v>
      </c>
    </row>
    <row r="18" spans="1:16">
      <c r="A18">
        <v>1914</v>
      </c>
      <c r="B18">
        <f>[3]Australia!B17</f>
        <v>3474.372777565562</v>
      </c>
      <c r="C18">
        <f>[3]Australia!C17</f>
        <v>2677.1339236995482</v>
      </c>
      <c r="D18">
        <f>[3]Australia!D17</f>
        <v>2900.6891668517092</v>
      </c>
      <c r="E18">
        <f>[3]Australia!E17</f>
        <v>8041.0905331135018</v>
      </c>
      <c r="F18">
        <f>[3]Australia!F17</f>
        <v>29855.375739644973</v>
      </c>
      <c r="G18">
        <f>B18/[3]Australia!$G17</f>
        <v>698.81896930344885</v>
      </c>
      <c r="H18">
        <f>C18/[3]Australia!$G17</f>
        <v>538.46610281061396</v>
      </c>
      <c r="I18">
        <f>D18/[3]Australia!$G17</f>
        <v>583.4309510303375</v>
      </c>
      <c r="J18">
        <f>E18/[3]Australia!$G17</f>
        <v>1617.3470603702544</v>
      </c>
      <c r="K18">
        <f>F18/[3]Australia!$G17</f>
        <v>6004.9695983298079</v>
      </c>
      <c r="L18" s="13">
        <f>[3]Australia!$G17</f>
        <v>4.9717779999999996</v>
      </c>
      <c r="M18" s="12">
        <f t="shared" si="4"/>
        <v>0.11637344000839152</v>
      </c>
      <c r="N18" s="12">
        <f t="shared" si="0"/>
        <v>8.9670079755338014E-2</v>
      </c>
      <c r="O18" s="12">
        <f t="shared" si="0"/>
        <v>9.7158019116801206E-2</v>
      </c>
      <c r="P18" s="12">
        <f t="shared" si="0"/>
        <v>0.26933476246409227</v>
      </c>
    </row>
    <row r="19" spans="1:16">
      <c r="A19">
        <v>1915</v>
      </c>
      <c r="B19">
        <f>[3]Australia!B18</f>
        <v>-699.37437009948451</v>
      </c>
      <c r="C19">
        <f>[3]Australia!C18</f>
        <v>-1472.0575629460004</v>
      </c>
      <c r="D19">
        <f>[3]Australia!D18</f>
        <v>-1264.3352238856166</v>
      </c>
      <c r="E19">
        <f>[3]Australia!E18</f>
        <v>3135.9662520584311</v>
      </c>
      <c r="F19">
        <f>[3]Australia!F18</f>
        <v>26320.350591715975</v>
      </c>
      <c r="G19">
        <f>B19/[3]Australia!$G18</f>
        <v>-140.73456518478466</v>
      </c>
      <c r="H19">
        <f>C19/[3]Australia!$G18</f>
        <v>-296.22100824013575</v>
      </c>
      <c r="I19">
        <f>D19/[3]Australia!$G18</f>
        <v>-254.42120213246972</v>
      </c>
      <c r="J19">
        <f>E19/[3]Australia!$G18</f>
        <v>631.048070656096</v>
      </c>
      <c r="K19">
        <f>F19/[3]Australia!$G18</f>
        <v>5296.4238530921939</v>
      </c>
      <c r="L19" s="13">
        <f>[3]Australia!$G18</f>
        <v>4.9694570000000002</v>
      </c>
      <c r="M19" s="12">
        <f t="shared" si="4"/>
        <v>-2.6571620604461263E-2</v>
      </c>
      <c r="N19" s="12">
        <f t="shared" si="0"/>
        <v>-5.592849372642146E-2</v>
      </c>
      <c r="O19" s="12">
        <f t="shared" si="0"/>
        <v>-4.8036412717220853E-2</v>
      </c>
      <c r="P19" s="12">
        <f t="shared" si="0"/>
        <v>0.11914606688580508</v>
      </c>
    </row>
    <row r="20" spans="1:16">
      <c r="A20">
        <v>1916</v>
      </c>
      <c r="B20">
        <f>[3]Australia!B19</f>
        <v>923.94343980550298</v>
      </c>
      <c r="C20">
        <f>[3]Australia!C19</f>
        <v>129.27788493680652</v>
      </c>
      <c r="D20">
        <f>[3]Australia!D19</f>
        <v>334.86942989695973</v>
      </c>
      <c r="E20">
        <f>[3]Australia!E19</f>
        <v>5182.4996537263287</v>
      </c>
      <c r="F20">
        <f>[3]Australia!F19</f>
        <v>29330.028106508871</v>
      </c>
      <c r="G20">
        <f>B20/[3]Australia!$G19</f>
        <v>187.87170013465024</v>
      </c>
      <c r="H20">
        <f>C20/[3]Australia!$G19</f>
        <v>26.286951112507779</v>
      </c>
      <c r="I20">
        <f>D20/[3]Australia!$G19</f>
        <v>68.091277460778812</v>
      </c>
      <c r="J20">
        <f>E20/[3]Australia!$G19</f>
        <v>1053.7928827090986</v>
      </c>
      <c r="K20">
        <f>F20/[3]Australia!$G19</f>
        <v>5963.8739861899485</v>
      </c>
      <c r="L20" s="13">
        <f>[3]Australia!$G19</f>
        <v>4.9179490000000001</v>
      </c>
      <c r="M20" s="12">
        <f t="shared" si="4"/>
        <v>3.1501621357139548E-2</v>
      </c>
      <c r="N20" s="12">
        <f t="shared" si="4"/>
        <v>4.4076972741842477E-3</v>
      </c>
      <c r="O20" s="12">
        <f t="shared" si="4"/>
        <v>1.1417289771455966E-2</v>
      </c>
      <c r="P20" s="12">
        <f t="shared" si="4"/>
        <v>0.17669603434768744</v>
      </c>
    </row>
    <row r="21" spans="1:16">
      <c r="A21">
        <v>1917</v>
      </c>
      <c r="B21">
        <f>[3]Australia!B20</f>
        <v>2109.9909484541922</v>
      </c>
      <c r="C21">
        <f>[3]Australia!C20</f>
        <v>1249.444799846837</v>
      </c>
      <c r="D21">
        <f>[3]Australia!D20</f>
        <v>1452.3969275064117</v>
      </c>
      <c r="E21">
        <f>[3]Australia!E20</f>
        <v>6111.9391524101748</v>
      </c>
      <c r="F21">
        <f>[3]Australia!F20</f>
        <v>28438.673816568044</v>
      </c>
      <c r="G21">
        <f>B21/[3]Australia!$G20</f>
        <v>423.51751642927684</v>
      </c>
      <c r="H21">
        <f>C21/[3]Australia!$G20</f>
        <v>250.78863913339453</v>
      </c>
      <c r="I21">
        <f>D21/[3]Australia!$G20</f>
        <v>291.52520301457679</v>
      </c>
      <c r="J21">
        <f>E21/[3]Australia!$G20</f>
        <v>1226.7888126686023</v>
      </c>
      <c r="K21">
        <f>F21/[3]Australia!$G20</f>
        <v>5708.2124044934881</v>
      </c>
      <c r="L21" s="13">
        <f>[3]Australia!$G20</f>
        <v>4.9820630000000001</v>
      </c>
      <c r="M21" s="12">
        <f t="shared" si="4"/>
        <v>7.4194421373648442E-2</v>
      </c>
      <c r="N21" s="12">
        <f t="shared" si="4"/>
        <v>4.3934706938370836E-2</v>
      </c>
      <c r="O21" s="12">
        <f t="shared" si="4"/>
        <v>5.1071190480769253E-2</v>
      </c>
      <c r="P21" s="12">
        <f t="shared" si="4"/>
        <v>0.21491646171100393</v>
      </c>
    </row>
    <row r="22" spans="1:16">
      <c r="A22">
        <v>1918</v>
      </c>
      <c r="B22">
        <f>[3]Australia!B21</f>
        <v>2114.3078523968143</v>
      </c>
      <c r="C22">
        <f>[3]Australia!C21</f>
        <v>1270.5543074341449</v>
      </c>
      <c r="D22">
        <f>[3]Australia!D21</f>
        <v>1474.7458643310551</v>
      </c>
      <c r="E22">
        <f>[3]Australia!E21</f>
        <v>6077.8732930091592</v>
      </c>
      <c r="F22">
        <f>[3]Australia!F21</f>
        <v>27938.942307692305</v>
      </c>
      <c r="G22">
        <f>B22/[3]Australia!$G21</f>
        <v>416.12762677188948</v>
      </c>
      <c r="H22">
        <f>C22/[3]Australia!$G21</f>
        <v>250.06422221722104</v>
      </c>
      <c r="I22">
        <f>D22/[3]Australia!$G21</f>
        <v>290.25219573396572</v>
      </c>
      <c r="J22">
        <f>E22/[3]Australia!$G21</f>
        <v>1196.2169966748411</v>
      </c>
      <c r="K22">
        <f>F22/[3]Australia!$G21</f>
        <v>5498.804605884201</v>
      </c>
      <c r="L22" s="13">
        <f>[3]Australia!$G21</f>
        <v>5.0809119999999997</v>
      </c>
      <c r="M22" s="12">
        <f t="shared" si="4"/>
        <v>7.5676016261170029E-2</v>
      </c>
      <c r="N22" s="12">
        <f t="shared" si="4"/>
        <v>4.5476106197632572E-2</v>
      </c>
      <c r="O22" s="12">
        <f t="shared" si="4"/>
        <v>5.2784598933260971E-2</v>
      </c>
      <c r="P22" s="12">
        <f t="shared" si="4"/>
        <v>0.21754128077123971</v>
      </c>
    </row>
    <row r="23" spans="1:16">
      <c r="A23">
        <v>1919</v>
      </c>
      <c r="B23">
        <f>[3]Australia!B22</f>
        <v>1875.9878920153071</v>
      </c>
      <c r="C23">
        <f>[3]Australia!C22</f>
        <v>1380.042478974598</v>
      </c>
      <c r="D23">
        <f>[3]Australia!D22</f>
        <v>1589.1719274613345</v>
      </c>
      <c r="E23">
        <f>[3]Australia!E22</f>
        <v>6380.1415898242622</v>
      </c>
      <c r="F23">
        <f>[3]Australia!F22</f>
        <v>28581.95044378698</v>
      </c>
      <c r="G23">
        <f>B23/[3]Australia!$G22</f>
        <v>353.72145123558323</v>
      </c>
      <c r="H23">
        <f>C23/[3]Australia!$G22</f>
        <v>260.20990354327063</v>
      </c>
      <c r="I23">
        <f>D23/[3]Australia!$G22</f>
        <v>299.64169962771035</v>
      </c>
      <c r="J23">
        <f>E23/[3]Australia!$G22</f>
        <v>1202.989076766773</v>
      </c>
      <c r="K23">
        <f>F23/[3]Australia!$G22</f>
        <v>5389.1866963272278</v>
      </c>
      <c r="L23" s="13">
        <f>[3]Australia!$G22</f>
        <v>5.3035740000000002</v>
      </c>
      <c r="M23" s="12">
        <f t="shared" si="4"/>
        <v>6.563540496317323E-2</v>
      </c>
      <c r="N23" s="12">
        <f t="shared" si="4"/>
        <v>4.8283705539577185E-2</v>
      </c>
      <c r="O23" s="12">
        <f t="shared" si="4"/>
        <v>5.5600541698048518E-2</v>
      </c>
      <c r="P23" s="12">
        <f t="shared" si="4"/>
        <v>0.22322275039879752</v>
      </c>
    </row>
    <row r="24" spans="1:16">
      <c r="A24">
        <v>1920</v>
      </c>
      <c r="B24">
        <f>[3]Australia!B23</f>
        <v>1913.5404453902318</v>
      </c>
      <c r="C24">
        <f>[3]Australia!C23</f>
        <v>1410.6729139475794</v>
      </c>
      <c r="D24">
        <f>[3]Australia!D23</f>
        <v>1660.6521247494397</v>
      </c>
      <c r="E24">
        <f>[3]Australia!E23</f>
        <v>6245.6435891493502</v>
      </c>
      <c r="F24">
        <f>[3]Australia!F23</f>
        <v>27014.156804733731</v>
      </c>
      <c r="G24">
        <f>B24/[3]Australia!$G23</f>
        <v>353.61955652965116</v>
      </c>
      <c r="H24">
        <f>C24/[3]Australia!$G23</f>
        <v>260.6903509357515</v>
      </c>
      <c r="I24">
        <f>D24/[3]Australia!$G23</f>
        <v>306.88615404947086</v>
      </c>
      <c r="J24">
        <f>E24/[3]Australia!$G23</f>
        <v>1154.1860646623813</v>
      </c>
      <c r="K24">
        <f>F24/[3]Australia!$G23</f>
        <v>4992.1778096330199</v>
      </c>
      <c r="L24" s="13">
        <f>[3]Australia!$G23</f>
        <v>5.4112970000000002</v>
      </c>
      <c r="M24" s="12">
        <f t="shared" si="4"/>
        <v>7.0834727851099136E-2</v>
      </c>
      <c r="N24" s="12">
        <f t="shared" si="4"/>
        <v>5.2219764775348641E-2</v>
      </c>
      <c r="O24" s="12">
        <f t="shared" si="4"/>
        <v>6.1473402140704271E-2</v>
      </c>
      <c r="P24" s="12">
        <f t="shared" si="4"/>
        <v>0.23119890930872647</v>
      </c>
    </row>
    <row r="25" spans="1:16">
      <c r="A25">
        <v>1921</v>
      </c>
      <c r="B25">
        <f>[3]Australia!B24</f>
        <v>3928.8125850935207</v>
      </c>
      <c r="C25">
        <f>[3]Australia!C24</f>
        <v>3517.9220312590051</v>
      </c>
      <c r="D25">
        <f>[3]Australia!D24</f>
        <v>3859.4210870313832</v>
      </c>
      <c r="E25">
        <f>[3]Australia!E24</f>
        <v>9082.3354640625148</v>
      </c>
      <c r="F25">
        <f>[3]Australia!F24</f>
        <v>30705.483727810646</v>
      </c>
      <c r="G25">
        <f>B25/[3]Australia!$G24</f>
        <v>712.91099766093078</v>
      </c>
      <c r="H25">
        <f>C25/[3]Australia!$G24</f>
        <v>638.35198311922693</v>
      </c>
      <c r="I25">
        <f>D25/[3]Australia!$G24</f>
        <v>700.31941660655286</v>
      </c>
      <c r="J25">
        <f>E25/[3]Australia!$G24</f>
        <v>1648.0543921445244</v>
      </c>
      <c r="K25">
        <f>F25/[3]Australia!$G24</f>
        <v>5571.7284965716663</v>
      </c>
      <c r="L25" s="13">
        <f>[3]Australia!$G24</f>
        <v>5.5109440000000003</v>
      </c>
      <c r="M25" s="12">
        <f t="shared" si="4"/>
        <v>0.12795149621873916</v>
      </c>
      <c r="N25" s="12">
        <f t="shared" si="4"/>
        <v>0.11456982936480314</v>
      </c>
      <c r="O25" s="12">
        <f t="shared" si="4"/>
        <v>0.12569159050687154</v>
      </c>
      <c r="P25" s="12">
        <f t="shared" si="4"/>
        <v>0.29578871137719415</v>
      </c>
    </row>
    <row r="26" spans="1:16">
      <c r="A26">
        <v>1922</v>
      </c>
      <c r="B26">
        <f>[3]Australia!B25</f>
        <v>4330.3762758551775</v>
      </c>
      <c r="C26">
        <f>[3]Australia!C25</f>
        <v>3892.3881977431042</v>
      </c>
      <c r="D26">
        <f>[3]Australia!D25</f>
        <v>4235.7926210190344</v>
      </c>
      <c r="E26">
        <f>[3]Australia!E25</f>
        <v>9780.4722874450053</v>
      </c>
      <c r="F26">
        <f>[3]Australia!F25</f>
        <v>32321.470414201191</v>
      </c>
      <c r="G26">
        <f>B26/[3]Australia!$G25</f>
        <v>768.16685828165851</v>
      </c>
      <c r="H26">
        <f>C26/[3]Australia!$G25</f>
        <v>690.4720104218776</v>
      </c>
      <c r="I26">
        <f>D26/[3]Australia!$G25</f>
        <v>751.38863293773545</v>
      </c>
      <c r="J26">
        <f>E26/[3]Australia!$G25</f>
        <v>1734.9611652566512</v>
      </c>
      <c r="K26">
        <f>F26/[3]Australia!$G25</f>
        <v>5733.516166148248</v>
      </c>
      <c r="L26" s="13">
        <f>[3]Australia!$G25</f>
        <v>5.6372859999999996</v>
      </c>
      <c r="M26" s="12">
        <f t="shared" si="4"/>
        <v>0.13397831906658941</v>
      </c>
      <c r="N26" s="12">
        <f t="shared" si="4"/>
        <v>0.12042732424799872</v>
      </c>
      <c r="O26" s="12">
        <f t="shared" si="4"/>
        <v>0.13105197773297902</v>
      </c>
      <c r="P26" s="12">
        <f t="shared" si="4"/>
        <v>0.302599855826724</v>
      </c>
    </row>
    <row r="27" spans="1:16">
      <c r="A27">
        <v>1923</v>
      </c>
      <c r="B27">
        <f>[3]Australia!B26</f>
        <v>2875.0138108652109</v>
      </c>
      <c r="C27">
        <f>[3]Australia!C26</f>
        <v>2423.2382902541426</v>
      </c>
      <c r="D27">
        <f>[3]Australia!D26</f>
        <v>2726.4593187367423</v>
      </c>
      <c r="E27">
        <f>[3]Australia!E26</f>
        <v>8578.787224907961</v>
      </c>
      <c r="F27">
        <f>[3]Australia!F26</f>
        <v>33419.05621301775</v>
      </c>
      <c r="G27">
        <f>B27/[3]Australia!$G26</f>
        <v>499.48241897482217</v>
      </c>
      <c r="H27">
        <f>C27/[3]Australia!$G26</f>
        <v>420.9944725810908</v>
      </c>
      <c r="I27">
        <f>D27/[3]Australia!$G26</f>
        <v>473.6737231009148</v>
      </c>
      <c r="J27">
        <f>E27/[3]Australia!$G26</f>
        <v>1490.411412555201</v>
      </c>
      <c r="K27">
        <f>F27/[3]Australia!$G26</f>
        <v>5805.9655136440133</v>
      </c>
      <c r="L27" s="13">
        <f>[3]Australia!$G26</f>
        <v>5.755986</v>
      </c>
      <c r="M27" s="12">
        <f t="shared" si="4"/>
        <v>8.6029174269299222E-2</v>
      </c>
      <c r="N27" s="12">
        <f t="shared" si="4"/>
        <v>7.2510673994145194E-2</v>
      </c>
      <c r="O27" s="12">
        <f t="shared" si="4"/>
        <v>8.1583971173749145E-2</v>
      </c>
      <c r="P27" s="12">
        <f t="shared" si="4"/>
        <v>0.25670345596313576</v>
      </c>
    </row>
    <row r="28" spans="1:16">
      <c r="A28">
        <v>1924</v>
      </c>
      <c r="B28">
        <f>[3]Australia!B27</f>
        <v>2551.3339645312039</v>
      </c>
      <c r="C28">
        <f>[3]Australia!C27</f>
        <v>2014.6949381773882</v>
      </c>
      <c r="D28">
        <f>[3]Australia!D27</f>
        <v>2328.2367406545718</v>
      </c>
      <c r="E28">
        <f>[3]Australia!E27</f>
        <v>8553.9557753222707</v>
      </c>
      <c r="F28">
        <f>[3]Australia!F27</f>
        <v>34725.044378698221</v>
      </c>
      <c r="G28">
        <f>B28/[3]Australia!$G27</f>
        <v>433.75265165350231</v>
      </c>
      <c r="H28">
        <f>C28/[3]Australia!$G27</f>
        <v>342.5185741482897</v>
      </c>
      <c r="I28">
        <f>D28/[3]Australia!$G27</f>
        <v>395.82386076281034</v>
      </c>
      <c r="J28">
        <f>E28/[3]Australia!$G27</f>
        <v>1454.2592429112181</v>
      </c>
      <c r="K28">
        <f>F28/[3]Australia!$G27</f>
        <v>5903.6097537366059</v>
      </c>
      <c r="L28" s="13">
        <f>[3]Australia!$G27</f>
        <v>5.882002</v>
      </c>
      <c r="M28" s="12">
        <f t="shared" si="4"/>
        <v>7.347244647716844E-2</v>
      </c>
      <c r="N28" s="12">
        <f t="shared" si="4"/>
        <v>5.8018498585801243E-2</v>
      </c>
      <c r="O28" s="12">
        <f t="shared" si="4"/>
        <v>6.704776861517299E-2</v>
      </c>
      <c r="P28" s="12">
        <f t="shared" si="4"/>
        <v>0.24633390477593228</v>
      </c>
    </row>
    <row r="29" spans="1:16">
      <c r="A29">
        <v>1925</v>
      </c>
      <c r="B29">
        <f>[3]Australia!B28</f>
        <v>4928.2805264246335</v>
      </c>
      <c r="C29">
        <f>[3]Australia!C28</f>
        <v>4445.6854595852856</v>
      </c>
      <c r="D29">
        <f>[3]Australia!D28</f>
        <v>4760.9690814714713</v>
      </c>
      <c r="E29">
        <f>[3]Australia!E28</f>
        <v>11506.603350075675</v>
      </c>
      <c r="F29">
        <f>[3]Australia!F28</f>
        <v>36985.775887573967</v>
      </c>
      <c r="G29">
        <f>B29/[3]Australia!$G28</f>
        <v>820.9659104356241</v>
      </c>
      <c r="H29">
        <f>C29/[3]Australia!$G28</f>
        <v>740.57395703622274</v>
      </c>
      <c r="I29">
        <f>D29/[3]Australia!$G28</f>
        <v>793.09473062031384</v>
      </c>
      <c r="J29">
        <f>E29/[3]Australia!$G28</f>
        <v>1916.8001993120595</v>
      </c>
      <c r="K29">
        <f>F29/[3]Australia!$G28</f>
        <v>6161.1876620868052</v>
      </c>
      <c r="L29" s="13">
        <f>[3]Australia!$G28</f>
        <v>6.0030270000000003</v>
      </c>
      <c r="M29" s="12">
        <f t="shared" si="4"/>
        <v>0.13324799624064063</v>
      </c>
      <c r="N29" s="12">
        <f t="shared" si="4"/>
        <v>0.12019987016356989</v>
      </c>
      <c r="O29" s="12">
        <f t="shared" si="4"/>
        <v>0.12872432623675209</v>
      </c>
      <c r="P29" s="12">
        <f t="shared" si="4"/>
        <v>0.31110888102097445</v>
      </c>
    </row>
    <row r="30" spans="1:16">
      <c r="A30">
        <v>1926</v>
      </c>
      <c r="B30">
        <f>[3]Australia!B29</f>
        <v>1888.6273898418654</v>
      </c>
      <c r="C30">
        <f>[3]Australia!C29</f>
        <v>1397.0420691744175</v>
      </c>
      <c r="D30">
        <f>[3]Australia!D29</f>
        <v>1728.9680496624608</v>
      </c>
      <c r="E30">
        <f>[3]Australia!E29</f>
        <v>8294.8932732324392</v>
      </c>
      <c r="F30">
        <f>[3]Australia!F29</f>
        <v>35902.517751479289</v>
      </c>
      <c r="G30">
        <f>B30/[3]Australia!$G29</f>
        <v>308.39667242136136</v>
      </c>
      <c r="H30">
        <f>C30/[3]Australia!$G29</f>
        <v>228.12500108987521</v>
      </c>
      <c r="I30">
        <f>D30/[3]Australia!$G29</f>
        <v>282.32567001127705</v>
      </c>
      <c r="J30">
        <f>E30/[3]Australia!$G29</f>
        <v>1354.4850071084745</v>
      </c>
      <c r="K30">
        <f>F30/[3]Australia!$G29</f>
        <v>5862.5735630320096</v>
      </c>
      <c r="L30" s="13">
        <f>[3]Australia!$G29</f>
        <v>6.1240199999999998</v>
      </c>
      <c r="M30" s="12">
        <f t="shared" si="4"/>
        <v>5.2604316023603902E-2</v>
      </c>
      <c r="N30" s="12">
        <f t="shared" si="4"/>
        <v>3.8912091871797914E-2</v>
      </c>
      <c r="O30" s="12">
        <f t="shared" si="4"/>
        <v>4.8157292522784771E-2</v>
      </c>
      <c r="P30" s="12">
        <f t="shared" si="4"/>
        <v>0.23103931960010426</v>
      </c>
    </row>
    <row r="31" spans="1:16">
      <c r="A31">
        <v>1927</v>
      </c>
      <c r="B31">
        <f>[3]Australia!B30</f>
        <v>1783.9093701260297</v>
      </c>
      <c r="C31">
        <f>[3]Australia!C30</f>
        <v>1313.2417731269989</v>
      </c>
      <c r="D31">
        <f>[3]Australia!D30</f>
        <v>1664.7054755085335</v>
      </c>
      <c r="E31">
        <f>[3]Australia!E30</f>
        <v>8520.490955489855</v>
      </c>
      <c r="F31">
        <f>[3]Australia!F30</f>
        <v>37417.342455621307</v>
      </c>
      <c r="G31">
        <f>B31/[3]Australia!$G30</f>
        <v>285.37910799236948</v>
      </c>
      <c r="H31">
        <f>C31/[3]Australia!$G30</f>
        <v>210.08453235873958</v>
      </c>
      <c r="I31">
        <f>D31/[3]Australia!$G30</f>
        <v>266.30958479526106</v>
      </c>
      <c r="J31">
        <f>E31/[3]Australia!$G30</f>
        <v>1363.0569743366286</v>
      </c>
      <c r="K31">
        <f>F31/[3]Australia!$G30</f>
        <v>5985.8017409683971</v>
      </c>
      <c r="L31" s="13">
        <f>[3]Australia!$G30</f>
        <v>6.2510159999999999</v>
      </c>
      <c r="M31" s="12">
        <f t="shared" si="4"/>
        <v>4.7676004041223088E-2</v>
      </c>
      <c r="N31" s="12">
        <f t="shared" si="4"/>
        <v>3.509714177816247E-2</v>
      </c>
      <c r="O31" s="12">
        <f t="shared" si="4"/>
        <v>4.4490211390158213E-2</v>
      </c>
      <c r="P31" s="12">
        <f t="shared" si="4"/>
        <v>0.22771502186708076</v>
      </c>
    </row>
    <row r="32" spans="1:16">
      <c r="A32">
        <v>1928</v>
      </c>
      <c r="B32">
        <f>[3]Australia!B31</f>
        <v>2088.0122972873874</v>
      </c>
      <c r="C32">
        <f>[3]Australia!C31</f>
        <v>1711.4671987366889</v>
      </c>
      <c r="D32">
        <f>[3]Australia!D31</f>
        <v>2078.0675187463494</v>
      </c>
      <c r="E32">
        <f>[3]Australia!E31</f>
        <v>8837.567990351301</v>
      </c>
      <c r="F32">
        <f>[3]Australia!F31</f>
        <v>37072.610207100603</v>
      </c>
      <c r="G32">
        <f>B32/[3]Australia!$G31</f>
        <v>328.52231866278788</v>
      </c>
      <c r="H32">
        <f>C32/[3]Australia!$G31</f>
        <v>269.27771123509643</v>
      </c>
      <c r="I32">
        <f>D32/[3]Australia!$G31</f>
        <v>326.95763357490114</v>
      </c>
      <c r="J32">
        <f>E32/[3]Australia!$G31</f>
        <v>1390.4795155191741</v>
      </c>
      <c r="K32">
        <f>F32/[3]Australia!$G31</f>
        <v>5832.9061950165915</v>
      </c>
      <c r="L32" s="13">
        <f>[3]Australia!$G31</f>
        <v>6.3557699999999997</v>
      </c>
      <c r="M32" s="12">
        <f t="shared" si="4"/>
        <v>5.632223589391247E-2</v>
      </c>
      <c r="N32" s="12">
        <f t="shared" si="4"/>
        <v>4.6165273747271446E-2</v>
      </c>
      <c r="O32" s="12">
        <f t="shared" si="4"/>
        <v>5.6053984522199424E-2</v>
      </c>
      <c r="P32" s="12">
        <f t="shared" si="4"/>
        <v>0.2383853724078652</v>
      </c>
    </row>
    <row r="33" spans="1:16">
      <c r="A33">
        <v>1929</v>
      </c>
      <c r="B33">
        <f>[3]Australia!B32</f>
        <v>1947.5317538641643</v>
      </c>
      <c r="C33">
        <f>[3]Australia!C32</f>
        <v>1620.6638880191638</v>
      </c>
      <c r="D33">
        <f>[3]Australia!D32</f>
        <v>2018.8839594580438</v>
      </c>
      <c r="E33">
        <f>[3]Australia!E32</f>
        <v>8684.370638868264</v>
      </c>
      <c r="F33">
        <f>[3]Australia!F32</f>
        <v>36361.437130177517</v>
      </c>
      <c r="G33">
        <f>B33/[3]Australia!$G32</f>
        <v>302.58969892142539</v>
      </c>
      <c r="H33">
        <f>C33/[3]Australia!$G32</f>
        <v>251.80395490627231</v>
      </c>
      <c r="I33">
        <f>D33/[3]Australia!$G32</f>
        <v>313.6757530333511</v>
      </c>
      <c r="J33">
        <f>E33/[3]Australia!$G32</f>
        <v>1349.298203597094</v>
      </c>
      <c r="K33">
        <f>F33/[3]Australia!$G32</f>
        <v>5649.5080461410325</v>
      </c>
      <c r="L33" s="13">
        <f>[3]Australia!$G32</f>
        <v>6.4362130000000004</v>
      </c>
      <c r="M33" s="12">
        <f t="shared" si="4"/>
        <v>5.356036250414991E-2</v>
      </c>
      <c r="N33" s="12">
        <f t="shared" si="4"/>
        <v>4.4570952523604275E-2</v>
      </c>
      <c r="O33" s="12">
        <f t="shared" si="4"/>
        <v>5.5522666836028536E-2</v>
      </c>
      <c r="P33" s="12">
        <f t="shared" si="4"/>
        <v>0.23883463702981167</v>
      </c>
    </row>
    <row r="34" spans="1:16">
      <c r="A34">
        <v>1930</v>
      </c>
      <c r="B34">
        <f>[3]Australia!B33</f>
        <v>-671.1248716533504</v>
      </c>
      <c r="C34">
        <f>[3]Australia!C33</f>
        <v>-936.79948633836727</v>
      </c>
      <c r="D34">
        <f>[3]Australia!D33</f>
        <v>-492.69279088551792</v>
      </c>
      <c r="E34">
        <f>[3]Australia!E33</f>
        <v>6313.618857954616</v>
      </c>
      <c r="F34">
        <f>[3]Australia!F33</f>
        <v>36882.008875739652</v>
      </c>
      <c r="G34">
        <f>B34/[3]Australia!$G33</f>
        <v>-103.23805228862794</v>
      </c>
      <c r="H34">
        <f>C34/[3]Australia!$G33</f>
        <v>-144.10634807245611</v>
      </c>
      <c r="I34">
        <f>D34/[3]Australia!$G33</f>
        <v>-75.790134229955569</v>
      </c>
      <c r="J34">
        <f>E34/[3]Australia!$G33</f>
        <v>971.21376560256124</v>
      </c>
      <c r="K34">
        <f>F34/[3]Australia!$G33</f>
        <v>5673.4997042248888</v>
      </c>
      <c r="L34" s="13">
        <f>[3]Australia!$G33</f>
        <v>6.5007510000000002</v>
      </c>
      <c r="M34" s="12">
        <f t="shared" si="4"/>
        <v>-1.819653788150365E-2</v>
      </c>
      <c r="N34" s="12">
        <f t="shared" si="4"/>
        <v>-2.5399904042498558E-2</v>
      </c>
      <c r="O34" s="12">
        <f t="shared" si="4"/>
        <v>-1.335862134151816E-2</v>
      </c>
      <c r="P34" s="12">
        <f t="shared" si="4"/>
        <v>0.17118424539254437</v>
      </c>
    </row>
    <row r="35" spans="1:16">
      <c r="A35">
        <v>1931</v>
      </c>
      <c r="B35">
        <f>[3]Australia!B34</f>
        <v>-412.92294829078725</v>
      </c>
      <c r="C35">
        <f>[3]Australia!C34</f>
        <v>-750.60206350414262</v>
      </c>
      <c r="D35">
        <f>[3]Australia!D34</f>
        <v>-286.34086211464052</v>
      </c>
      <c r="E35">
        <f>[3]Australia!E34</f>
        <v>6010.3409857715424</v>
      </c>
      <c r="F35">
        <f>[3]Australia!F34</f>
        <v>33419.05621301775</v>
      </c>
      <c r="G35">
        <f>B35/[3]Australia!$G34</f>
        <v>-63.016599546926408</v>
      </c>
      <c r="H35">
        <f>C35/[3]Australia!$G34</f>
        <v>-114.55015966229965</v>
      </c>
      <c r="I35">
        <f>D35/[3]Australia!$G34</f>
        <v>-43.698776046452437</v>
      </c>
      <c r="J35">
        <f>E35/[3]Australia!$G34</f>
        <v>917.24437357770978</v>
      </c>
      <c r="K35">
        <f>F35/[3]Australia!$G34</f>
        <v>5100.1168409969632</v>
      </c>
      <c r="L35" s="13">
        <f>[3]Australia!$G34</f>
        <v>6.5526059999999999</v>
      </c>
      <c r="M35" s="12">
        <f t="shared" si="4"/>
        <v>-1.2355912915635873E-2</v>
      </c>
      <c r="N35" s="12">
        <f t="shared" si="4"/>
        <v>-2.2460301054574968E-2</v>
      </c>
      <c r="O35" s="12">
        <f t="shared" si="4"/>
        <v>-8.5681911628342749E-3</v>
      </c>
      <c r="P35" s="12">
        <f t="shared" si="4"/>
        <v>0.17984771764530952</v>
      </c>
    </row>
    <row r="36" spans="1:16">
      <c r="A36">
        <v>1932</v>
      </c>
      <c r="B36">
        <f>[3]Australia!B35</f>
        <v>774.89285474780422</v>
      </c>
      <c r="C36">
        <f>[3]Australia!C35</f>
        <v>207.57621797924153</v>
      </c>
      <c r="D36">
        <f>[3]Australia!D35</f>
        <v>670.78595902397012</v>
      </c>
      <c r="E36">
        <f>[3]Australia!E35</f>
        <v>7393.5468899512489</v>
      </c>
      <c r="F36">
        <f>[3]Australia!F35</f>
        <v>33976.966715976327</v>
      </c>
      <c r="G36">
        <f>B36/[3]Australia!$G35</f>
        <v>117.34071517285983</v>
      </c>
      <c r="H36">
        <f>C36/[3]Australia!$G35</f>
        <v>31.432915817102089</v>
      </c>
      <c r="I36">
        <f>D36/[3]Australia!$G35</f>
        <v>101.5759839280004</v>
      </c>
      <c r="J36">
        <f>E36/[3]Australia!$G35</f>
        <v>1119.5923080401994</v>
      </c>
      <c r="K36">
        <f>F36/[3]Australia!$G35</f>
        <v>5145.074637647398</v>
      </c>
      <c r="L36" s="13">
        <f>[3]Australia!$G35</f>
        <v>6.6037850000000002</v>
      </c>
      <c r="M36" s="12">
        <f t="shared" si="4"/>
        <v>2.2806416512261569E-2</v>
      </c>
      <c r="N36" s="12">
        <f t="shared" si="4"/>
        <v>6.1093216388158926E-3</v>
      </c>
      <c r="O36" s="12">
        <f t="shared" si="4"/>
        <v>1.9742373256308357E-2</v>
      </c>
      <c r="P36" s="12">
        <f t="shared" si="4"/>
        <v>0.21760467765578162</v>
      </c>
    </row>
    <row r="37" spans="1:16">
      <c r="A37">
        <v>1933</v>
      </c>
      <c r="B37">
        <f>[3]Australia!B36</f>
        <v>448.45563767208483</v>
      </c>
      <c r="C37">
        <f>[3]Australia!C36</f>
        <v>-193.82776312685317</v>
      </c>
      <c r="D37">
        <f>[3]Australia!D36</f>
        <v>242.0995010759469</v>
      </c>
      <c r="E37">
        <f>[3]Australia!E36</f>
        <v>7698.4026175004765</v>
      </c>
      <c r="F37">
        <f>[3]Australia!F36</f>
        <v>36024.5199704142</v>
      </c>
      <c r="G37">
        <f>B37/[3]Australia!$G36</f>
        <v>67.36911300158485</v>
      </c>
      <c r="H37">
        <f>C37/[3]Australia!$G36</f>
        <v>-29.117717294671479</v>
      </c>
      <c r="I37">
        <f>D37/[3]Australia!$G36</f>
        <v>36.369324578630525</v>
      </c>
      <c r="J37">
        <f>E37/[3]Australia!$G36</f>
        <v>1156.4902128609583</v>
      </c>
      <c r="K37">
        <f>F37/[3]Australia!$G36</f>
        <v>5411.7726545101132</v>
      </c>
      <c r="L37" s="13">
        <f>[3]Australia!$G36</f>
        <v>6.656695</v>
      </c>
      <c r="M37" s="12">
        <f t="shared" si="4"/>
        <v>1.2448622161804996E-2</v>
      </c>
      <c r="N37" s="12">
        <f t="shared" si="4"/>
        <v>-5.3804398583530829E-3</v>
      </c>
      <c r="O37" s="12">
        <f t="shared" si="4"/>
        <v>6.7204088014156914E-3</v>
      </c>
      <c r="P37" s="12">
        <f t="shared" si="4"/>
        <v>0.21369896458920015</v>
      </c>
    </row>
    <row r="38" spans="1:16">
      <c r="A38">
        <v>1934</v>
      </c>
      <c r="B38">
        <f>[3]Australia!B37</f>
        <v>1632.3036663336875</v>
      </c>
      <c r="C38">
        <f>[3]Australia!C37</f>
        <v>893.59668082379562</v>
      </c>
      <c r="D38">
        <f>[3]Australia!D37</f>
        <v>1321.8041317736556</v>
      </c>
      <c r="E38">
        <f>[3]Australia!E37</f>
        <v>9295.6887722716274</v>
      </c>
      <c r="F38">
        <f>[3]Australia!F37</f>
        <v>37369.149408284022</v>
      </c>
      <c r="G38">
        <f>B38/[3]Australia!$G37</f>
        <v>243.36418001807411</v>
      </c>
      <c r="H38">
        <f>C38/[3]Australia!$G37</f>
        <v>133.22853337946191</v>
      </c>
      <c r="I38">
        <f>D38/[3]Australia!$G37</f>
        <v>197.07103850113998</v>
      </c>
      <c r="J38">
        <f>E38/[3]Australia!$G37</f>
        <v>1385.9171687387727</v>
      </c>
      <c r="K38">
        <f>F38/[3]Australia!$G37</f>
        <v>5571.4586637832217</v>
      </c>
      <c r="L38" s="13">
        <f>[3]Australia!$G37</f>
        <v>6.7072469999999997</v>
      </c>
      <c r="M38" s="12">
        <f t="shared" si="4"/>
        <v>4.3680514332815862E-2</v>
      </c>
      <c r="N38" s="12">
        <f t="shared" si="4"/>
        <v>2.3912684526496142E-2</v>
      </c>
      <c r="O38" s="12">
        <f t="shared" si="4"/>
        <v>3.5371533810738466E-2</v>
      </c>
      <c r="P38" s="12">
        <f t="shared" si="4"/>
        <v>0.24875302005699257</v>
      </c>
    </row>
    <row r="39" spans="1:16">
      <c r="A39">
        <v>1935</v>
      </c>
      <c r="B39">
        <f>[3]Australia!B38</f>
        <v>663.81202436743285</v>
      </c>
      <c r="C39">
        <f>[3]Australia!C38</f>
        <v>-233.77650953905967</v>
      </c>
      <c r="D39">
        <f>[3]Australia!D38</f>
        <v>191.97747548690336</v>
      </c>
      <c r="E39">
        <f>[3]Australia!E38</f>
        <v>8565.2324012134704</v>
      </c>
      <c r="F39">
        <f>[3]Australia!F38</f>
        <v>38200.588017751485</v>
      </c>
      <c r="G39">
        <f>B39/[3]Australia!$G38</f>
        <v>98.260100100838798</v>
      </c>
      <c r="H39">
        <f>C39/[3]Australia!$G38</f>
        <v>-34.604530176178095</v>
      </c>
      <c r="I39">
        <f>D39/[3]Australia!$G38</f>
        <v>28.417270651921804</v>
      </c>
      <c r="J39">
        <f>E39/[3]Australia!$G38</f>
        <v>1267.8598190989233</v>
      </c>
      <c r="K39">
        <f>F39/[3]Australia!$G38</f>
        <v>5654.6032080574023</v>
      </c>
      <c r="L39" s="13">
        <f>[3]Australia!$G38</f>
        <v>6.7556620000000001</v>
      </c>
      <c r="M39" s="12">
        <f t="shared" si="4"/>
        <v>1.7377010638133766E-2</v>
      </c>
      <c r="N39" s="12">
        <f t="shared" si="4"/>
        <v>-6.1197097131181783E-3</v>
      </c>
      <c r="O39" s="12">
        <f t="shared" si="4"/>
        <v>5.0255110051628804E-3</v>
      </c>
      <c r="P39" s="12">
        <f t="shared" si="4"/>
        <v>0.22421729208024965</v>
      </c>
    </row>
    <row r="40" spans="1:16">
      <c r="A40">
        <v>1936</v>
      </c>
      <c r="B40">
        <f>[3]Australia!B39</f>
        <v>1409.0989909581508</v>
      </c>
      <c r="C40">
        <f>[3]Australia!C39</f>
        <v>391.46061928278772</v>
      </c>
      <c r="D40">
        <f>[3]Australia!D39</f>
        <v>823.28133655800798</v>
      </c>
      <c r="E40">
        <f>[3]Australia!E39</f>
        <v>9828.5990721947874</v>
      </c>
      <c r="F40">
        <f>[3]Australia!F39</f>
        <v>40142.203402366868</v>
      </c>
      <c r="G40">
        <f>B40/[3]Australia!$G39</f>
        <v>206.9036034904419</v>
      </c>
      <c r="H40">
        <f>C40/[3]Australia!$G39</f>
        <v>57.479718085054131</v>
      </c>
      <c r="I40">
        <f>D40/[3]Australia!$G39</f>
        <v>120.88566971753519</v>
      </c>
      <c r="J40">
        <f>E40/[3]Australia!$G39</f>
        <v>1443.1722528714174</v>
      </c>
      <c r="K40">
        <f>F40/[3]Australia!$G39</f>
        <v>5894.2392190263454</v>
      </c>
      <c r="L40" s="13">
        <f>[3]Australia!$G39</f>
        <v>6.8104129999999996</v>
      </c>
      <c r="M40" s="12">
        <f t="shared" si="4"/>
        <v>3.510268175451145E-2</v>
      </c>
      <c r="N40" s="12">
        <f t="shared" si="4"/>
        <v>9.7518468370798601E-3</v>
      </c>
      <c r="O40" s="12">
        <f t="shared" si="4"/>
        <v>2.0509121741669654E-2</v>
      </c>
      <c r="P40" s="12">
        <f t="shared" si="4"/>
        <v>0.24484453366143008</v>
      </c>
    </row>
    <row r="41" spans="1:16">
      <c r="A41">
        <v>1937</v>
      </c>
      <c r="B41">
        <f>[3]Australia!B40</f>
        <v>2767.4512094132256</v>
      </c>
      <c r="C41">
        <f>[3]Australia!C40</f>
        <v>1585.0235503034078</v>
      </c>
      <c r="D41">
        <f>[3]Australia!D40</f>
        <v>2024.9774332690774</v>
      </c>
      <c r="E41">
        <f>[3]Australia!E40</f>
        <v>11470.151344312668</v>
      </c>
      <c r="F41">
        <f>[3]Australia!F40</f>
        <v>41438.205621301764</v>
      </c>
      <c r="G41">
        <f>B41/[3]Australia!$G40</f>
        <v>402.74385961785674</v>
      </c>
      <c r="H41">
        <f>C41/[3]Australia!$G40</f>
        <v>230.66657871440552</v>
      </c>
      <c r="I41">
        <f>D41/[3]Australia!$G40</f>
        <v>294.69254032007569</v>
      </c>
      <c r="J41">
        <f>E41/[3]Australia!$G40</f>
        <v>1669.237386045515</v>
      </c>
      <c r="K41">
        <f>F41/[3]Australia!$G40</f>
        <v>6030.452428861412</v>
      </c>
      <c r="L41" s="13">
        <f>[3]Australia!$G40</f>
        <v>6.8714919999999999</v>
      </c>
      <c r="M41" s="12">
        <f t="shared" si="4"/>
        <v>6.6785015613479826E-2</v>
      </c>
      <c r="N41" s="12">
        <f t="shared" si="4"/>
        <v>3.8250294059272903E-2</v>
      </c>
      <c r="O41" s="12">
        <f t="shared" si="4"/>
        <v>4.8867401541830176E-2</v>
      </c>
      <c r="P41" s="12">
        <f t="shared" si="4"/>
        <v>0.27680135209368989</v>
      </c>
    </row>
    <row r="42" spans="1:16">
      <c r="A42">
        <v>1938</v>
      </c>
      <c r="B42">
        <f>[3]Australia!B41</f>
        <v>2997.209970226575</v>
      </c>
      <c r="C42">
        <f>[3]Australia!C41</f>
        <v>1856.2785905581143</v>
      </c>
      <c r="D42">
        <f>[3]Australia!D41</f>
        <v>2329.9005983580064</v>
      </c>
      <c r="E42">
        <f>[3]Australia!E41</f>
        <v>12507.583142880329</v>
      </c>
      <c r="F42">
        <f>[3]Australia!F41</f>
        <v>44099.243343195274</v>
      </c>
      <c r="G42">
        <f>B42/[3]Australia!$G41</f>
        <v>432.12936764691915</v>
      </c>
      <c r="H42">
        <f>C42/[3]Australia!$G41</f>
        <v>267.63306591221345</v>
      </c>
      <c r="I42">
        <f>D42/[3]Australia!$G41</f>
        <v>335.91856501548773</v>
      </c>
      <c r="J42">
        <f>E42/[3]Australia!$G41</f>
        <v>1803.3084261746124</v>
      </c>
      <c r="K42">
        <f>F42/[3]Australia!$G41</f>
        <v>6358.1058147094027</v>
      </c>
      <c r="L42" s="13">
        <f>[3]Australia!$G41</f>
        <v>6.9359089999999997</v>
      </c>
      <c r="M42" s="12">
        <f t="shared" si="4"/>
        <v>6.7965111031526554E-2</v>
      </c>
      <c r="N42" s="12">
        <f t="shared" si="4"/>
        <v>4.2093207271424696E-2</v>
      </c>
      <c r="O42" s="12">
        <f t="shared" si="4"/>
        <v>5.283311961218766E-2</v>
      </c>
      <c r="P42" s="12">
        <f t="shared" si="4"/>
        <v>0.28362353171327842</v>
      </c>
    </row>
    <row r="43" spans="1:16">
      <c r="A43">
        <v>1939</v>
      </c>
      <c r="B43">
        <f>[3]Australia!B42</f>
        <v>1952.2210471216008</v>
      </c>
      <c r="C43">
        <f>[3]Australia!C42</f>
        <v>630.72757570718841</v>
      </c>
      <c r="D43">
        <f>[3]Australia!D42</f>
        <v>1110.0337229787201</v>
      </c>
      <c r="E43">
        <f>[3]Australia!E42</f>
        <v>10931.894095771509</v>
      </c>
      <c r="F43">
        <f>[3]Australia!F42</f>
        <v>42342.150887573967</v>
      </c>
      <c r="G43">
        <f>B43/[3]Australia!$G42</f>
        <v>278.69315804703911</v>
      </c>
      <c r="H43">
        <f>C43/[3]Australia!$G42</f>
        <v>90.040756501607504</v>
      </c>
      <c r="I43">
        <f>D43/[3]Australia!$G42</f>
        <v>158.4650489511817</v>
      </c>
      <c r="J43">
        <f>E43/[3]Australia!$G42</f>
        <v>1560.6040583766805</v>
      </c>
      <c r="K43">
        <f>F43/[3]Australia!$G42</f>
        <v>6044.6370900268221</v>
      </c>
      <c r="L43" s="13">
        <f>[3]Australia!$G42</f>
        <v>7.004912</v>
      </c>
      <c r="M43" s="12">
        <f t="shared" si="4"/>
        <v>4.610585447832112E-2</v>
      </c>
      <c r="N43" s="12">
        <f t="shared" si="4"/>
        <v>1.4895973928719013E-2</v>
      </c>
      <c r="O43" s="12">
        <f t="shared" si="4"/>
        <v>2.6215808590500267E-2</v>
      </c>
      <c r="P43" s="12">
        <f t="shared" si="4"/>
        <v>0.25817994283752038</v>
      </c>
    </row>
    <row r="44" spans="1:16">
      <c r="A44">
        <v>1940</v>
      </c>
      <c r="B44">
        <f>[3]Australia!B43</f>
        <v>3499.0283119415844</v>
      </c>
      <c r="C44">
        <f>[3]Australia!C43</f>
        <v>2063.6357138864573</v>
      </c>
      <c r="D44">
        <f>[3]Australia!D43</f>
        <v>2534.3750400443851</v>
      </c>
      <c r="E44">
        <f>[3]Australia!E43</f>
        <v>13025.950637367952</v>
      </c>
      <c r="F44">
        <f>[3]Australia!F43</f>
        <v>44661.061390532537</v>
      </c>
      <c r="G44">
        <f>B44/[3]Australia!$G43</f>
        <v>494.38160298463123</v>
      </c>
      <c r="H44">
        <f>C44/[3]Australia!$G43</f>
        <v>291.57338588135241</v>
      </c>
      <c r="I44">
        <f>D44/[3]Australia!$G43</f>
        <v>358.08466898803982</v>
      </c>
      <c r="J44">
        <f>E44/[3]Australia!$G43</f>
        <v>1840.4510573757707</v>
      </c>
      <c r="K44">
        <f>F44/[3]Australia!$G43</f>
        <v>6310.2110508487694</v>
      </c>
      <c r="L44" s="13">
        <f>[3]Australia!$G43</f>
        <v>7.0775860000000002</v>
      </c>
      <c r="M44" s="12">
        <f t="shared" si="4"/>
        <v>7.8346286518916564E-2</v>
      </c>
      <c r="N44" s="12">
        <f t="shared" si="4"/>
        <v>4.6206598088685741E-2</v>
      </c>
      <c r="O44" s="12">
        <f t="shared" si="4"/>
        <v>5.6746860937380982E-2</v>
      </c>
      <c r="P44" s="12">
        <f t="shared" si="4"/>
        <v>0.29166236161438952</v>
      </c>
    </row>
    <row r="45" spans="1:16">
      <c r="A45">
        <v>1941</v>
      </c>
      <c r="B45">
        <f>[3]Australia!B44</f>
        <v>3564.8441426591266</v>
      </c>
      <c r="C45">
        <f>[3]Australia!C44</f>
        <v>2054.9216018862739</v>
      </c>
      <c r="D45">
        <f>[3]Australia!D44</f>
        <v>2603.5920426388152</v>
      </c>
      <c r="E45">
        <f>[3]Australia!E44</f>
        <v>14044.363239607981</v>
      </c>
      <c r="F45">
        <f>[3]Australia!F44</f>
        <v>48004.182692307695</v>
      </c>
      <c r="G45">
        <f>B45/[3]Australia!$G44</f>
        <v>499.02642095189663</v>
      </c>
      <c r="H45">
        <f>C45/[3]Australia!$G44</f>
        <v>287.65918825307273</v>
      </c>
      <c r="I45">
        <f>D45/[3]Australia!$G44</f>
        <v>364.46508365095787</v>
      </c>
      <c r="J45">
        <f>E45/[3]Australia!$G44</f>
        <v>1966.0069393053727</v>
      </c>
      <c r="K45">
        <f>F45/[3]Australia!$G44</f>
        <v>6719.8885900785144</v>
      </c>
      <c r="L45" s="13">
        <f>[3]Australia!$G44</f>
        <v>7.1435979999999999</v>
      </c>
      <c r="M45" s="12">
        <f t="shared" si="4"/>
        <v>7.4261115234659877E-2</v>
      </c>
      <c r="N45" s="12">
        <f t="shared" si="4"/>
        <v>4.2807136516784389E-2</v>
      </c>
      <c r="O45" s="12">
        <f t="shared" si="4"/>
        <v>5.4236774727049381E-2</v>
      </c>
      <c r="P45" s="12">
        <f t="shared" si="4"/>
        <v>0.29256540684440158</v>
      </c>
    </row>
    <row r="46" spans="1:16">
      <c r="A46">
        <v>1942</v>
      </c>
      <c r="B46">
        <f>[3]Australia!B45</f>
        <v>5973.0417896632061</v>
      </c>
      <c r="C46">
        <f>[3]Australia!C45</f>
        <v>4580.2996345728243</v>
      </c>
      <c r="D46">
        <f>[3]Australia!D45</f>
        <v>5054.4443303509179</v>
      </c>
      <c r="E46">
        <f>[3]Australia!E45</f>
        <v>18211.991831641335</v>
      </c>
      <c r="F46">
        <f>[3]Australia!F45</f>
        <v>55050.353550295848</v>
      </c>
      <c r="G46">
        <f>B46/[3]Australia!$G45</f>
        <v>829.4628747711746</v>
      </c>
      <c r="H46">
        <f>C46/[3]Australia!$G45</f>
        <v>636.05590518065924</v>
      </c>
      <c r="I46">
        <f>D46/[3]Australia!$G45</f>
        <v>701.89931232008541</v>
      </c>
      <c r="J46">
        <f>E46/[3]Australia!$G45</f>
        <v>2529.0583310709003</v>
      </c>
      <c r="K46">
        <f>F46/[3]Australia!$G45</f>
        <v>7644.7187414660002</v>
      </c>
      <c r="L46" s="13">
        <f>[3]Australia!$G45</f>
        <v>7.2010959999999997</v>
      </c>
      <c r="M46" s="12">
        <f t="shared" si="4"/>
        <v>0.10850142468578398</v>
      </c>
      <c r="N46" s="12">
        <f t="shared" si="4"/>
        <v>8.3202002152231586E-2</v>
      </c>
      <c r="O46" s="12">
        <f t="shared" si="4"/>
        <v>9.1814929503277534E-2</v>
      </c>
      <c r="P46" s="12">
        <f t="shared" si="4"/>
        <v>0.33082424829483154</v>
      </c>
    </row>
    <row r="47" spans="1:16">
      <c r="A47">
        <v>1943</v>
      </c>
      <c r="B47">
        <f>[3]Australia!B46</f>
        <v>8204.5078758899053</v>
      </c>
      <c r="C47">
        <f>[3]Australia!C46</f>
        <v>7079.2922195340925</v>
      </c>
      <c r="D47">
        <f>[3]Australia!D46</f>
        <v>7538.8020716050978</v>
      </c>
      <c r="E47">
        <f>[3]Australia!E46</f>
        <v>21607.661742038221</v>
      </c>
      <c r="F47">
        <f>[3]Australia!F46</f>
        <v>59844.04215976331</v>
      </c>
      <c r="G47">
        <f>B47/[3]Australia!$G46</f>
        <v>1128.5961287160835</v>
      </c>
      <c r="H47">
        <f>C47/[3]Australia!$G46</f>
        <v>973.81365389322207</v>
      </c>
      <c r="I47">
        <f>D47/[3]Australia!$G46</f>
        <v>1037.0229344496122</v>
      </c>
      <c r="J47">
        <f>E47/[3]Australia!$G46</f>
        <v>2972.3078777623682</v>
      </c>
      <c r="K47">
        <f>F47/[3]Australia!$G46</f>
        <v>8232.0299193941883</v>
      </c>
      <c r="L47" s="13">
        <f>[3]Australia!$G46</f>
        <v>7.2696579999999997</v>
      </c>
      <c r="M47" s="12">
        <f t="shared" si="4"/>
        <v>0.13709815680542853</v>
      </c>
      <c r="N47" s="12">
        <f t="shared" si="4"/>
        <v>0.11829568932918638</v>
      </c>
      <c r="O47" s="12">
        <f t="shared" si="4"/>
        <v>0.12597414545426347</v>
      </c>
      <c r="P47" s="12">
        <f t="shared" si="4"/>
        <v>0.36106621414965734</v>
      </c>
    </row>
    <row r="48" spans="1:16">
      <c r="A48">
        <v>1944</v>
      </c>
      <c r="B48">
        <f>[3]Australia!B47</f>
        <v>11778.720081291096</v>
      </c>
      <c r="C48">
        <f>[3]Australia!C47</f>
        <v>10747.260128778287</v>
      </c>
      <c r="D48">
        <f>[3]Australia!D47</f>
        <v>11217.702793342098</v>
      </c>
      <c r="E48">
        <f>[3]Australia!E47</f>
        <v>24793.930414386414</v>
      </c>
      <c r="F48">
        <f>[3]Australia!F47</f>
        <v>59126.356508875739</v>
      </c>
      <c r="G48">
        <f>B48/[3]Australia!$G47</f>
        <v>1603.1960806567524</v>
      </c>
      <c r="H48">
        <f>C48/[3]Australia!$G47</f>
        <v>1462.8045489953874</v>
      </c>
      <c r="I48">
        <f>D48/[3]Australia!$G47</f>
        <v>1526.8362800151594</v>
      </c>
      <c r="J48">
        <f>E48/[3]Australia!$G47</f>
        <v>3374.6902711065613</v>
      </c>
      <c r="K48">
        <f>F48/[3]Australia!$G47</f>
        <v>8047.6607275103142</v>
      </c>
      <c r="L48" s="13">
        <f>[3]Australia!$G47</f>
        <v>7.3470240000000002</v>
      </c>
      <c r="M48" s="12">
        <f t="shared" si="4"/>
        <v>0.19921268241047352</v>
      </c>
      <c r="N48" s="12">
        <f t="shared" si="4"/>
        <v>0.18176767119355589</v>
      </c>
      <c r="O48" s="12">
        <f t="shared" si="4"/>
        <v>0.18972423561492671</v>
      </c>
      <c r="P48" s="12">
        <f t="shared" si="4"/>
        <v>0.41933803938459285</v>
      </c>
    </row>
    <row r="49" spans="1:16">
      <c r="A49">
        <v>1945</v>
      </c>
      <c r="B49">
        <f>[3]Australia!B48</f>
        <v>8860.6788869512893</v>
      </c>
      <c r="C49">
        <f>[3]Australia!C48</f>
        <v>7940.3807031655879</v>
      </c>
      <c r="D49">
        <f>[3]Australia!D48</f>
        <v>8429.3847587469972</v>
      </c>
      <c r="E49">
        <f>[3]Australia!E48</f>
        <v>20987.038356864385</v>
      </c>
      <c r="F49">
        <f>[3]Australia!F48</f>
        <v>55718.543639053241</v>
      </c>
      <c r="G49">
        <f>B49/[3]Australia!$G48</f>
        <v>1192.5227402384203</v>
      </c>
      <c r="H49">
        <f>C49/[3]Australia!$G48</f>
        <v>1068.6635499927645</v>
      </c>
      <c r="I49">
        <f>D49/[3]Australia!$G48</f>
        <v>1134.4766173423125</v>
      </c>
      <c r="J49">
        <f>E49/[3]Australia!$G48</f>
        <v>2824.5601505403406</v>
      </c>
      <c r="K49">
        <f>F49/[3]Australia!$G48</f>
        <v>7498.9322139175101</v>
      </c>
      <c r="L49" s="13">
        <f>[3]Australia!$G48</f>
        <v>7.4301969999999997</v>
      </c>
      <c r="M49" s="12">
        <f t="shared" si="4"/>
        <v>0.15902567275180576</v>
      </c>
      <c r="N49" s="12">
        <f t="shared" si="4"/>
        <v>0.14250876251546818</v>
      </c>
      <c r="O49" s="12">
        <f t="shared" si="4"/>
        <v>0.15128508766045395</v>
      </c>
      <c r="P49" s="12">
        <f t="shared" si="4"/>
        <v>0.37666164594715879</v>
      </c>
    </row>
    <row r="50" spans="1:16">
      <c r="A50">
        <v>1946</v>
      </c>
      <c r="B50">
        <f>[3]Australia!B49</f>
        <v>8079.0327488929524</v>
      </c>
      <c r="C50">
        <f>[3]Australia!C49</f>
        <v>6989.4497028269998</v>
      </c>
      <c r="D50">
        <f>[3]Australia!D49</f>
        <v>7505.660066103499</v>
      </c>
      <c r="E50">
        <f>[3]Australia!E49</f>
        <v>19435.786320714589</v>
      </c>
      <c r="F50">
        <f>[3]Australia!F49</f>
        <v>53407.448224852065</v>
      </c>
      <c r="G50">
        <f>B50/[3]Australia!$G49</f>
        <v>1074.6279817537386</v>
      </c>
      <c r="H50">
        <f>C50/[3]Australia!$G49</f>
        <v>929.69770777912311</v>
      </c>
      <c r="I50">
        <f>D50/[3]Australia!$G49</f>
        <v>998.36113793098161</v>
      </c>
      <c r="J50">
        <f>E50/[3]Australia!$G49</f>
        <v>2585.2401490126922</v>
      </c>
      <c r="K50">
        <f>F50/[3]Australia!$G49</f>
        <v>7103.961585544319</v>
      </c>
      <c r="L50" s="13">
        <f>[3]Australia!$G49</f>
        <v>7.5179809999999998</v>
      </c>
      <c r="M50" s="12">
        <f t="shared" si="4"/>
        <v>0.15127164875728963</v>
      </c>
      <c r="N50" s="12">
        <f t="shared" si="4"/>
        <v>0.13087031743963012</v>
      </c>
      <c r="O50" s="12">
        <f t="shared" si="4"/>
        <v>0.14053583003074266</v>
      </c>
      <c r="P50" s="12">
        <f t="shared" si="4"/>
        <v>0.3639152771142985</v>
      </c>
    </row>
    <row r="51" spans="1:16">
      <c r="A51">
        <v>1947</v>
      </c>
      <c r="B51">
        <f>[3]Australia!B50</f>
        <v>4511.5823210941908</v>
      </c>
      <c r="C51">
        <f>[3]Australia!C50</f>
        <v>3109.2822933679508</v>
      </c>
      <c r="D51">
        <f>[3]Australia!D50</f>
        <v>3708.3150490737839</v>
      </c>
      <c r="E51">
        <f>[3]Australia!E50</f>
        <v>15220.979429580671</v>
      </c>
      <c r="F51">
        <f>[3]Australia!F50</f>
        <v>51797.974112426047</v>
      </c>
      <c r="G51">
        <f>B51/[3]Australia!$G50</f>
        <v>590.67873477446676</v>
      </c>
      <c r="H51">
        <f>C51/[3]Australia!$G50</f>
        <v>407.08265978349868</v>
      </c>
      <c r="I51">
        <f>D51/[3]Australia!$G50</f>
        <v>485.51099934285935</v>
      </c>
      <c r="J51">
        <f>E51/[3]Australia!$G50</f>
        <v>1992.8061224675573</v>
      </c>
      <c r="K51">
        <f>F51/[3]Australia!$G50</f>
        <v>6781.6476870110591</v>
      </c>
      <c r="L51" s="13">
        <f>[3]Australia!$G50</f>
        <v>7.6379630000000001</v>
      </c>
      <c r="M51" s="12">
        <f t="shared" si="4"/>
        <v>8.7099590252350936E-2</v>
      </c>
      <c r="N51" s="12">
        <f t="shared" si="4"/>
        <v>6.0027102346113789E-2</v>
      </c>
      <c r="O51" s="12">
        <f t="shared" si="4"/>
        <v>7.1591893556010325E-2</v>
      </c>
      <c r="P51" s="12">
        <f t="shared" si="4"/>
        <v>0.2938527942529946</v>
      </c>
    </row>
    <row r="52" spans="1:16">
      <c r="A52">
        <v>1948</v>
      </c>
      <c r="B52">
        <f>[3]Australia!B51</f>
        <v>6382.1784762461248</v>
      </c>
      <c r="C52">
        <f>[3]Australia!C51</f>
        <v>4848.1860762348206</v>
      </c>
      <c r="D52">
        <f>[3]Australia!D51</f>
        <v>5453.6073568772563</v>
      </c>
      <c r="E52">
        <f>[3]Australia!E51</f>
        <v>17931.722200166529</v>
      </c>
      <c r="F52">
        <f>[3]Australia!F51</f>
        <v>55987.29585798816</v>
      </c>
      <c r="G52">
        <f>B52/[3]Australia!$G51</f>
        <v>819.01920332604959</v>
      </c>
      <c r="H52">
        <f>C52/[3]Australia!$G51</f>
        <v>622.16334320844828</v>
      </c>
      <c r="I52">
        <f>D52/[3]Australia!$G51</f>
        <v>699.85650970229017</v>
      </c>
      <c r="J52">
        <f>E52/[3]Australia!$G51</f>
        <v>2301.1617248414373</v>
      </c>
      <c r="K52">
        <f>F52/[3]Australia!$G51</f>
        <v>7184.7991435300846</v>
      </c>
      <c r="L52" s="13">
        <f>[3]Australia!$G51</f>
        <v>7.792465</v>
      </c>
      <c r="M52" s="12">
        <f t="shared" si="4"/>
        <v>0.11399333328108091</v>
      </c>
      <c r="N52" s="12">
        <f t="shared" si="4"/>
        <v>8.6594396138228405E-2</v>
      </c>
      <c r="O52" s="12">
        <f t="shared" si="4"/>
        <v>9.740794359331692E-2</v>
      </c>
      <c r="P52" s="12">
        <f t="shared" si="4"/>
        <v>0.32028198407100006</v>
      </c>
    </row>
    <row r="53" spans="1:16">
      <c r="A53">
        <v>1949</v>
      </c>
      <c r="B53">
        <f>[3]Australia!B52</f>
        <v>6044.8783185553075</v>
      </c>
      <c r="C53">
        <f>[3]Australia!C52</f>
        <v>4576.1665898125739</v>
      </c>
      <c r="D53">
        <f>[3]Australia!D52</f>
        <v>5204.6102423139191</v>
      </c>
      <c r="E53">
        <f>[3]Australia!E52</f>
        <v>18271.074652295847</v>
      </c>
      <c r="F53">
        <f>[3]Australia!F52</f>
        <v>58756.008136094679</v>
      </c>
      <c r="G53">
        <f>B53/[3]Australia!$G52</f>
        <v>751.33002615791145</v>
      </c>
      <c r="H53">
        <f>C53/[3]Australia!$G52</f>
        <v>568.78090549365356</v>
      </c>
      <c r="I53">
        <f>D53/[3]Australia!$G52</f>
        <v>646.89142500952937</v>
      </c>
      <c r="J53">
        <f>E53/[3]Australia!$G52</f>
        <v>2270.9484414772164</v>
      </c>
      <c r="K53">
        <f>F53/[3]Australia!$G52</f>
        <v>7302.901862278829</v>
      </c>
      <c r="L53" s="13">
        <f>[3]Australia!$G52</f>
        <v>8.0455699999999997</v>
      </c>
      <c r="M53" s="12">
        <f t="shared" si="4"/>
        <v>0.10288102460183728</v>
      </c>
      <c r="N53" s="12">
        <f t="shared" si="4"/>
        <v>7.788423235310582E-2</v>
      </c>
      <c r="O53" s="12">
        <f t="shared" si="4"/>
        <v>8.8580051766938381E-2</v>
      </c>
      <c r="P53" s="12">
        <f t="shared" si="4"/>
        <v>0.31096521414414569</v>
      </c>
    </row>
    <row r="54" spans="1:16">
      <c r="A54">
        <v>1950</v>
      </c>
      <c r="B54">
        <f>[3]Australia!B53</f>
        <v>5608.68137951473</v>
      </c>
      <c r="C54">
        <f>[3]Australia!C53</f>
        <v>3788.116005843397</v>
      </c>
      <c r="D54">
        <f>[3]Australia!D53</f>
        <v>4465.9509065196444</v>
      </c>
      <c r="E54">
        <f>[3]Australia!E53</f>
        <v>18602.681909385621</v>
      </c>
      <c r="F54">
        <f>[3]Australia!F53</f>
        <v>63572.273668639042</v>
      </c>
      <c r="G54">
        <f>B54/[3]Australia!$G53</f>
        <v>675.13622715655083</v>
      </c>
      <c r="H54">
        <f>C54/[3]Australia!$G53</f>
        <v>455.98852478186797</v>
      </c>
      <c r="I54">
        <f>D54/[3]Australia!$G53</f>
        <v>537.58183816726694</v>
      </c>
      <c r="J54">
        <f>E54/[3]Australia!$G53</f>
        <v>2239.2686675281739</v>
      </c>
      <c r="K54">
        <f>F54/[3]Australia!$G53</f>
        <v>7652.4127673164767</v>
      </c>
      <c r="L54" s="13">
        <f>[3]Australia!$G53</f>
        <v>8.3074809999999992</v>
      </c>
      <c r="M54" s="12">
        <f t="shared" si="4"/>
        <v>8.8225275829351982E-2</v>
      </c>
      <c r="N54" s="12">
        <f t="shared" si="4"/>
        <v>5.9587549528091199E-2</v>
      </c>
      <c r="O54" s="12">
        <f t="shared" si="4"/>
        <v>7.0249979256644876E-2</v>
      </c>
      <c r="P54" s="12">
        <f t="shared" si="4"/>
        <v>0.29262256697549177</v>
      </c>
    </row>
    <row r="55" spans="1:16">
      <c r="A55">
        <v>1951</v>
      </c>
      <c r="B55">
        <f>[3]Australia!B54</f>
        <v>10011.21678653366</v>
      </c>
      <c r="C55">
        <f>[3]Australia!C54</f>
        <v>8027.412790660117</v>
      </c>
      <c r="D55">
        <f>[3]Australia!D54</f>
        <v>8687.4771973160787</v>
      </c>
      <c r="E55">
        <f>[3]Australia!E54</f>
        <v>23587.791701255457</v>
      </c>
      <c r="F55">
        <f>[3]Australia!F54</f>
        <v>67153.321005917154</v>
      </c>
      <c r="G55">
        <f>B55/[3]Australia!$G54</f>
        <v>1173.9359712217381</v>
      </c>
      <c r="H55">
        <f>C55/[3]Australia!$G54</f>
        <v>941.31101460887373</v>
      </c>
      <c r="I55">
        <f>D55/[3]Australia!$G54</f>
        <v>1018.7115311313876</v>
      </c>
      <c r="J55">
        <f>E55/[3]Australia!$G54</f>
        <v>2765.9532053123298</v>
      </c>
      <c r="K55">
        <f>F55/[3]Australia!$G54</f>
        <v>7874.5372112896102</v>
      </c>
      <c r="L55" s="13">
        <f>[3]Australia!$G54</f>
        <v>8.5279070000000008</v>
      </c>
      <c r="M55" s="12">
        <f t="shared" si="4"/>
        <v>0.14907999539816549</v>
      </c>
      <c r="N55" s="12">
        <f t="shared" si="4"/>
        <v>0.11953858231304434</v>
      </c>
      <c r="O55" s="12">
        <f t="shared" si="4"/>
        <v>0.12936779696346798</v>
      </c>
      <c r="P55" s="12">
        <f t="shared" si="4"/>
        <v>0.35125279506544493</v>
      </c>
    </row>
    <row r="56" spans="1:16">
      <c r="A56">
        <v>1952</v>
      </c>
      <c r="B56">
        <f>[3]Australia!B55</f>
        <v>2976.7292365785074</v>
      </c>
      <c r="C56">
        <f>[3]Australia!C55</f>
        <v>1027.8918860826482</v>
      </c>
      <c r="D56">
        <f>[3]Australia!D55</f>
        <v>1858.2332255124493</v>
      </c>
      <c r="E56">
        <f>[3]Australia!E55</f>
        <v>17236.366565661858</v>
      </c>
      <c r="F56">
        <f>[3]Australia!F55</f>
        <v>69498.281804733735</v>
      </c>
      <c r="G56">
        <f>B56/[3]Australia!$G55</f>
        <v>340.60366553299224</v>
      </c>
      <c r="H56">
        <f>C56/[3]Australia!$G55</f>
        <v>117.61356722312601</v>
      </c>
      <c r="I56">
        <f>D56/[3]Australia!$G55</f>
        <v>212.62298238190573</v>
      </c>
      <c r="J56">
        <f>E56/[3]Australia!$G55</f>
        <v>1972.2215781649941</v>
      </c>
      <c r="K56">
        <f>F56/[3]Australia!$G55</f>
        <v>7952.1406381405923</v>
      </c>
      <c r="L56" s="13">
        <f>[3]Australia!$G55</f>
        <v>8.7395689999999995</v>
      </c>
      <c r="M56" s="12">
        <f t="shared" si="4"/>
        <v>4.2831695392730608E-2</v>
      </c>
      <c r="N56" s="12">
        <f t="shared" si="4"/>
        <v>1.479017695675802E-2</v>
      </c>
      <c r="O56" s="12">
        <f t="shared" si="4"/>
        <v>2.673782973129387E-2</v>
      </c>
      <c r="P56" s="12">
        <f t="shared" si="4"/>
        <v>0.24801140572208849</v>
      </c>
    </row>
    <row r="57" spans="1:16">
      <c r="A57">
        <v>1953</v>
      </c>
      <c r="B57">
        <f>[3]Australia!B56</f>
        <v>8444.3941070022884</v>
      </c>
      <c r="C57">
        <f>[3]Australia!C56</f>
        <v>6841.7357337405074</v>
      </c>
      <c r="D57">
        <f>[3]Australia!D56</f>
        <v>7712.5055887324052</v>
      </c>
      <c r="E57">
        <f>[3]Australia!E56</f>
        <v>22949.102099952368</v>
      </c>
      <c r="F57">
        <f>[3]Australia!F56</f>
        <v>68894.783284023666</v>
      </c>
      <c r="G57">
        <f>B57/[3]Australia!$G56</f>
        <v>948.52206480182372</v>
      </c>
      <c r="H57">
        <f>C57/[3]Australia!$G56</f>
        <v>768.50241980235046</v>
      </c>
      <c r="I57">
        <f>D57/[3]Australia!$G56</f>
        <v>866.31221057694336</v>
      </c>
      <c r="J57">
        <f>E57/[3]Australia!$G56</f>
        <v>2577.7728316995981</v>
      </c>
      <c r="K57">
        <f>F57/[3]Australia!$G56</f>
        <v>7738.6513782496286</v>
      </c>
      <c r="L57" s="13">
        <f>[3]Australia!$G56</f>
        <v>8.9026859999999992</v>
      </c>
      <c r="M57" s="12">
        <f t="shared" si="4"/>
        <v>0.12256942695050901</v>
      </c>
      <c r="N57" s="12">
        <f t="shared" si="4"/>
        <v>9.9307021629416597E-2</v>
      </c>
      <c r="O57" s="12">
        <f t="shared" si="4"/>
        <v>0.1119461477502157</v>
      </c>
      <c r="P57" s="12">
        <f t="shared" si="4"/>
        <v>0.33310362564525464</v>
      </c>
    </row>
    <row r="58" spans="1:16">
      <c r="A58">
        <v>1954</v>
      </c>
      <c r="B58">
        <f>[3]Australia!B57</f>
        <v>8908.2175998245038</v>
      </c>
      <c r="C58">
        <f>[3]Australia!C57</f>
        <v>7173.6623384101931</v>
      </c>
      <c r="D58">
        <f>[3]Australia!D57</f>
        <v>8095.9611000201003</v>
      </c>
      <c r="E58">
        <f>[3]Australia!E57</f>
        <v>24339.161365010754</v>
      </c>
      <c r="F58">
        <f>[3]Australia!F57</f>
        <v>73154.440828402381</v>
      </c>
      <c r="G58">
        <f>B58/[3]Australia!$G57</f>
        <v>980.00883612651444</v>
      </c>
      <c r="H58">
        <f>C58/[3]Australia!$G57</f>
        <v>789.18733183712106</v>
      </c>
      <c r="I58">
        <f>D58/[3]Australia!$G57</f>
        <v>890.65105629127652</v>
      </c>
      <c r="J58">
        <f>E58/[3]Australia!$G57</f>
        <v>2677.5943598514614</v>
      </c>
      <c r="K58">
        <f>F58/[3]Australia!$G57</f>
        <v>8047.8499329810884</v>
      </c>
      <c r="L58" s="13">
        <f>[3]Australia!$G57</f>
        <v>9.0899359999999998</v>
      </c>
      <c r="M58" s="12">
        <f t="shared" si="4"/>
        <v>0.12177275226148496</v>
      </c>
      <c r="N58" s="12">
        <f t="shared" si="4"/>
        <v>9.8061884653556142E-2</v>
      </c>
      <c r="O58" s="12">
        <f t="shared" si="4"/>
        <v>0.1106694413673493</v>
      </c>
      <c r="P58" s="12">
        <f t="shared" si="4"/>
        <v>0.33270928038535452</v>
      </c>
    </row>
    <row r="59" spans="1:16">
      <c r="A59">
        <v>1955</v>
      </c>
      <c r="B59">
        <f>[3]Australia!B58</f>
        <v>6751.496020487667</v>
      </c>
      <c r="C59">
        <f>[3]Australia!C58</f>
        <v>4849.2356815017147</v>
      </c>
      <c r="D59">
        <f>[3]Australia!D58</f>
        <v>5892.256129840358</v>
      </c>
      <c r="E59">
        <f>[3]Australia!E58</f>
        <v>23109.695478562622</v>
      </c>
      <c r="F59">
        <f>[3]Australia!F58</f>
        <v>77474.448224852065</v>
      </c>
      <c r="G59">
        <f>B59/[3]Australia!$G58</f>
        <v>725.04541488780842</v>
      </c>
      <c r="H59">
        <f>C59/[3]Australia!$G58</f>
        <v>520.76104109578034</v>
      </c>
      <c r="I59">
        <f>D59/[3]Australia!$G58</f>
        <v>632.77135575897933</v>
      </c>
      <c r="J59">
        <f>E59/[3]Australia!$G58</f>
        <v>2481.7579237756959</v>
      </c>
      <c r="K59">
        <f>F59/[3]Australia!$G58</f>
        <v>8320.0068971283345</v>
      </c>
      <c r="L59" s="13">
        <f>[3]Australia!$G58</f>
        <v>9.3118250000000007</v>
      </c>
      <c r="M59" s="12">
        <f t="shared" si="4"/>
        <v>8.714480935563397E-2</v>
      </c>
      <c r="N59" s="12">
        <f t="shared" si="4"/>
        <v>6.2591419398404818E-2</v>
      </c>
      <c r="O59" s="12">
        <f t="shared" si="4"/>
        <v>7.6054186442727767E-2</v>
      </c>
      <c r="P59" s="12">
        <f t="shared" si="4"/>
        <v>0.29828796471698588</v>
      </c>
    </row>
    <row r="60" spans="1:16">
      <c r="A60">
        <v>1956</v>
      </c>
      <c r="B60">
        <f>[3]Australia!B59</f>
        <v>7793.8554320525864</v>
      </c>
      <c r="C60">
        <f>[3]Australia!C59</f>
        <v>5815.9393589351694</v>
      </c>
      <c r="D60">
        <f>[3]Australia!D59</f>
        <v>6969.0926420756787</v>
      </c>
      <c r="E60">
        <f>[3]Australia!E59</f>
        <v>24979.07557083495</v>
      </c>
      <c r="F60">
        <f>[3]Australia!F59</f>
        <v>81296.894970414214</v>
      </c>
      <c r="G60">
        <f>B60/[3]Australia!$G59</f>
        <v>817.74849665393504</v>
      </c>
      <c r="H60">
        <f>C60/[3]Australia!$G59</f>
        <v>610.22118114232899</v>
      </c>
      <c r="I60">
        <f>D60/[3]Australia!$G59</f>
        <v>731.21256620467102</v>
      </c>
      <c r="J60">
        <f>E60/[3]Australia!$G59</f>
        <v>2620.8596854196171</v>
      </c>
      <c r="K60">
        <f>F60/[3]Australia!$G59</f>
        <v>8529.8494723529693</v>
      </c>
      <c r="L60" s="13">
        <f>[3]Australia!$G59</f>
        <v>9.5308709999999994</v>
      </c>
      <c r="M60" s="12">
        <f t="shared" si="4"/>
        <v>9.5869041922067841E-2</v>
      </c>
      <c r="N60" s="12">
        <f t="shared" si="4"/>
        <v>7.1539501736834141E-2</v>
      </c>
      <c r="O60" s="12">
        <f t="shared" si="4"/>
        <v>8.5723970695460019E-2</v>
      </c>
      <c r="P60" s="12">
        <f t="shared" si="4"/>
        <v>0.30725743682984946</v>
      </c>
    </row>
    <row r="61" spans="1:16">
      <c r="A61">
        <v>1957</v>
      </c>
      <c r="B61">
        <f>[3]Australia!B60</f>
        <v>9957.464909402468</v>
      </c>
      <c r="C61">
        <f>[3]Australia!C60</f>
        <v>8244.4233666281834</v>
      </c>
      <c r="D61">
        <f>[3]Australia!D60</f>
        <v>9435.2845055161524</v>
      </c>
      <c r="E61">
        <f>[3]Australia!E60</f>
        <v>27712.488491902826</v>
      </c>
      <c r="F61">
        <f>[3]Australia!F60</f>
        <v>82823.008136094679</v>
      </c>
      <c r="G61">
        <f>B61/[3]Australia!$G60</f>
        <v>1021.8981941974109</v>
      </c>
      <c r="H61">
        <f>C61/[3]Australia!$G60</f>
        <v>846.09500783687406</v>
      </c>
      <c r="I61">
        <f>D61/[3]Australia!$G60</f>
        <v>968.30872974719455</v>
      </c>
      <c r="J61">
        <f>E61/[3]Australia!$G60</f>
        <v>2844.0313075922686</v>
      </c>
      <c r="K61">
        <f>F61/[3]Australia!$G60</f>
        <v>8499.8223164566043</v>
      </c>
      <c r="L61" s="13">
        <f>[3]Australia!$G60</f>
        <v>9.7440870000000004</v>
      </c>
      <c r="M61" s="12">
        <f t="shared" si="4"/>
        <v>0.12022583015869662</v>
      </c>
      <c r="N61" s="12">
        <f t="shared" si="4"/>
        <v>9.9542669991905558E-2</v>
      </c>
      <c r="O61" s="12">
        <f t="shared" si="4"/>
        <v>0.11392105548752952</v>
      </c>
      <c r="P61" s="12">
        <f t="shared" si="4"/>
        <v>0.33459891297796973</v>
      </c>
    </row>
    <row r="62" spans="1:16">
      <c r="A62">
        <v>1958</v>
      </c>
      <c r="B62">
        <f>[3]Australia!B61</f>
        <v>7908.9676043788349</v>
      </c>
      <c r="C62">
        <f>[3]Australia!C61</f>
        <v>6397.7301896217386</v>
      </c>
      <c r="D62">
        <f>[3]Australia!D61</f>
        <v>7718.2476625736363</v>
      </c>
      <c r="E62">
        <f>[3]Australia!E61</f>
        <v>26385.230759888349</v>
      </c>
      <c r="F62">
        <f>[3]Australia!F61</f>
        <v>84656.080621301779</v>
      </c>
      <c r="G62">
        <f>B62/[3]Australia!$G61</f>
        <v>795.08223232529031</v>
      </c>
      <c r="H62">
        <f>C62/[3]Australia!$G61</f>
        <v>643.15873517588682</v>
      </c>
      <c r="I62">
        <f>D62/[3]Australia!$G61</f>
        <v>775.90930803673064</v>
      </c>
      <c r="J62">
        <f>E62/[3]Australia!$G61</f>
        <v>2652.4862943394969</v>
      </c>
      <c r="K62">
        <f>F62/[3]Australia!$G61</f>
        <v>8510.408554844591</v>
      </c>
      <c r="L62" s="13">
        <f>[3]Australia!$G61</f>
        <v>9.9473579999999995</v>
      </c>
      <c r="M62" s="12">
        <f t="shared" si="4"/>
        <v>9.3424684279426976E-2</v>
      </c>
      <c r="N62" s="12">
        <f t="shared" si="4"/>
        <v>7.5573191466791048E-2</v>
      </c>
      <c r="O62" s="12">
        <f t="shared" si="4"/>
        <v>9.1171804859478872E-2</v>
      </c>
      <c r="P62" s="12">
        <f t="shared" si="4"/>
        <v>0.31167555320591001</v>
      </c>
    </row>
    <row r="63" spans="1:16">
      <c r="A63">
        <v>1959</v>
      </c>
      <c r="B63">
        <f>[3]Australia!B62</f>
        <v>9066.7601662733796</v>
      </c>
      <c r="C63">
        <f>[3]Australia!C62</f>
        <v>7422.0253622469418</v>
      </c>
      <c r="D63">
        <f>[3]Australia!D62</f>
        <v>8897.1914883641457</v>
      </c>
      <c r="E63">
        <f>[3]Australia!E62</f>
        <v>28945.146639491955</v>
      </c>
      <c r="F63">
        <f>[3]Australia!F62</f>
        <v>90925.084319526621</v>
      </c>
      <c r="G63">
        <f>B63/[3]Australia!$G62</f>
        <v>892.31263854717179</v>
      </c>
      <c r="H63">
        <f>C63/[3]Australia!$G62</f>
        <v>730.44471375630167</v>
      </c>
      <c r="I63">
        <f>D63/[3]Australia!$G62</f>
        <v>875.62439802626534</v>
      </c>
      <c r="J63">
        <f>E63/[3]Australia!$G62</f>
        <v>2848.6603480585663</v>
      </c>
      <c r="K63">
        <f>F63/[3]Australia!$G62</f>
        <v>8948.4667523336975</v>
      </c>
      <c r="L63" s="13">
        <f>[3]Australia!$G62</f>
        <v>10.160968</v>
      </c>
      <c r="M63" s="12">
        <f t="shared" si="4"/>
        <v>9.9716818896875586E-2</v>
      </c>
      <c r="N63" s="12">
        <f t="shared" si="4"/>
        <v>8.1627918387896653E-2</v>
      </c>
      <c r="O63" s="12">
        <f t="shared" si="4"/>
        <v>9.7851891531910609E-2</v>
      </c>
      <c r="P63" s="12">
        <f t="shared" si="4"/>
        <v>0.31834060816235982</v>
      </c>
    </row>
    <row r="64" spans="1:16">
      <c r="A64">
        <v>1960</v>
      </c>
      <c r="B64">
        <f>[3]Australia!B63</f>
        <v>5264.6208429579465</v>
      </c>
      <c r="C64">
        <f>[3]Australia!C63</f>
        <v>3553.4791910154436</v>
      </c>
      <c r="D64">
        <f>[3]Australia!D63</f>
        <v>5142.6110871170804</v>
      </c>
      <c r="E64">
        <f>[3]Australia!E63</f>
        <v>26268.165659578364</v>
      </c>
      <c r="F64">
        <f>[3]Australia!F63</f>
        <v>96337.033284023652</v>
      </c>
      <c r="G64">
        <f>B64/[3]Australia!$G63</f>
        <v>506.60713736806537</v>
      </c>
      <c r="H64">
        <f>C64/[3]Australia!$G63</f>
        <v>341.94635745997306</v>
      </c>
      <c r="I64">
        <f>D64/[3]Australia!$G63</f>
        <v>494.86630835467173</v>
      </c>
      <c r="J64">
        <f>E64/[3]Australia!$G63</f>
        <v>2527.7490261259095</v>
      </c>
      <c r="K64">
        <f>F64/[3]Australia!$G63</f>
        <v>9270.3786484137327</v>
      </c>
      <c r="L64" s="13">
        <f>[3]Australia!$G63</f>
        <v>10.391920000000001</v>
      </c>
      <c r="M64" s="12">
        <f t="shared" si="4"/>
        <v>5.4647944445586551E-2</v>
      </c>
      <c r="N64" s="12">
        <f t="shared" si="4"/>
        <v>3.68859105359719E-2</v>
      </c>
      <c r="O64" s="12">
        <f t="shared" si="4"/>
        <v>5.338145583075498E-2</v>
      </c>
      <c r="P64" s="12">
        <f t="shared" si="4"/>
        <v>0.27266944771003893</v>
      </c>
    </row>
    <row r="65" spans="1:16">
      <c r="A65">
        <v>1961</v>
      </c>
      <c r="B65">
        <f>[3]Australia!B64</f>
        <v>6292.6688695919465</v>
      </c>
      <c r="C65">
        <f>[3]Australia!C64</f>
        <v>5163.0849670141406</v>
      </c>
      <c r="D65">
        <f>[3]Australia!D64</f>
        <v>6935.5369477257382</v>
      </c>
      <c r="E65">
        <f>[3]Australia!E64</f>
        <v>28455.490957437822</v>
      </c>
      <c r="F65">
        <f>[3]Australia!F64</f>
        <v>98917.749260355034</v>
      </c>
      <c r="G65">
        <f>B65/[3]Australia!$G64</f>
        <v>591.26876337349188</v>
      </c>
      <c r="H65">
        <f>C65/[3]Australia!$G64</f>
        <v>485.13133725987336</v>
      </c>
      <c r="I65">
        <f>D65/[3]Australia!$G64</f>
        <v>651.67362837556664</v>
      </c>
      <c r="J65">
        <f>E65/[3]Australia!$G64</f>
        <v>2673.7213252857623</v>
      </c>
      <c r="K65">
        <f>F65/[3]Australia!$G64</f>
        <v>9294.4625711176013</v>
      </c>
      <c r="L65" s="13">
        <f>[3]Australia!$G64</f>
        <v>10.642654</v>
      </c>
      <c r="M65" s="12">
        <f t="shared" si="4"/>
        <v>6.3615164281886558E-2</v>
      </c>
      <c r="N65" s="12">
        <f t="shared" si="4"/>
        <v>5.2195738435421912E-2</v>
      </c>
      <c r="O65" s="12">
        <f t="shared" si="4"/>
        <v>7.0114180716659438E-2</v>
      </c>
      <c r="P65" s="12">
        <f t="shared" si="4"/>
        <v>0.28766820080531713</v>
      </c>
    </row>
    <row r="66" spans="1:16">
      <c r="A66">
        <v>1962</v>
      </c>
      <c r="B66">
        <f>[3]Australia!B65</f>
        <v>6755.0334281103505</v>
      </c>
      <c r="C66">
        <f>[3]Australia!C65</f>
        <v>5514.6476458567895</v>
      </c>
      <c r="D66">
        <f>[3]Australia!D65</f>
        <v>7498.383314034766</v>
      </c>
      <c r="E66">
        <f>[3]Australia!E65</f>
        <v>29179.828164018283</v>
      </c>
      <c r="F66">
        <f>[3]Australia!F65</f>
        <v>100057.01553254439</v>
      </c>
      <c r="G66">
        <f>B66/[3]Australia!$G65</f>
        <v>622.80994673828991</v>
      </c>
      <c r="H66">
        <f>C66/[3]Australia!$G65</f>
        <v>508.44713696069596</v>
      </c>
      <c r="I66">
        <f>D66/[3]Australia!$G65</f>
        <v>691.34635115250308</v>
      </c>
      <c r="J66">
        <f>E66/[3]Australia!$G65</f>
        <v>2690.362293254931</v>
      </c>
      <c r="K66">
        <f>F66/[3]Australia!$G65</f>
        <v>9225.1955786469898</v>
      </c>
      <c r="L66" s="13">
        <f>[3]Australia!$G65</f>
        <v>10.846059</v>
      </c>
      <c r="M66" s="12">
        <f t="shared" si="4"/>
        <v>6.7511842044831114E-2</v>
      </c>
      <c r="N66" s="12">
        <f t="shared" si="4"/>
        <v>5.5115052317976677E-2</v>
      </c>
      <c r="O66" s="12">
        <f t="shared" si="4"/>
        <v>7.4941105070197245E-2</v>
      </c>
      <c r="P66" s="12">
        <f t="shared" si="4"/>
        <v>0.29163200609883572</v>
      </c>
    </row>
    <row r="67" spans="1:16">
      <c r="A67">
        <v>1963</v>
      </c>
      <c r="B67">
        <f>[3]Australia!B66</f>
        <v>7236.1932938856016</v>
      </c>
      <c r="C67">
        <f>[3]Australia!C66</f>
        <v>5860.9255953142128</v>
      </c>
      <c r="D67">
        <f>[3]Australia!D66</f>
        <v>8009.1287321674981</v>
      </c>
      <c r="E67">
        <f>[3]Australia!E66</f>
        <v>31157.931827158751</v>
      </c>
      <c r="F67">
        <f>[3]Australia!F66</f>
        <v>106828.35576923078</v>
      </c>
      <c r="G67">
        <f>B67/[3]Australia!$G66</f>
        <v>654.53440147481604</v>
      </c>
      <c r="H67">
        <f>C67/[3]Australia!$G66</f>
        <v>530.13750059149049</v>
      </c>
      <c r="I67">
        <f>D67/[3]Australia!$G66</f>
        <v>724.44862486931811</v>
      </c>
      <c r="J67">
        <f>E67/[3]Australia!$G66</f>
        <v>2818.324142462423</v>
      </c>
      <c r="K67">
        <f>F67/[3]Australia!$G66</f>
        <v>9662.930641036799</v>
      </c>
      <c r="L67" s="13">
        <f>[3]Australia!$G66</f>
        <v>11.055482</v>
      </c>
      <c r="M67" s="12">
        <f t="shared" si="4"/>
        <v>6.7736634545954549E-2</v>
      </c>
      <c r="N67" s="12">
        <f t="shared" si="4"/>
        <v>5.4863014160537175E-2</v>
      </c>
      <c r="O67" s="12">
        <f t="shared" si="4"/>
        <v>7.4971936753091217E-2</v>
      </c>
      <c r="P67" s="12">
        <f t="shared" si="4"/>
        <v>0.29166349704441497</v>
      </c>
    </row>
    <row r="68" spans="1:16">
      <c r="A68">
        <v>1964</v>
      </c>
      <c r="B68">
        <f>[3]Australia!B67</f>
        <v>9605.3765797355536</v>
      </c>
      <c r="C68">
        <f>[3]Australia!C67</f>
        <v>7942.0053639025537</v>
      </c>
      <c r="D68">
        <f>[3]Australia!D67</f>
        <v>10269.82442482738</v>
      </c>
      <c r="E68">
        <f>[3]Australia!E67</f>
        <v>34768.82810778288</v>
      </c>
      <c r="F68">
        <f>[3]Australia!F67</f>
        <v>113688.70118343196</v>
      </c>
      <c r="G68">
        <f>B68/[3]Australia!$G67</f>
        <v>851.50809244360778</v>
      </c>
      <c r="H68">
        <f>C68/[3]Australia!$G67</f>
        <v>704.05171327283335</v>
      </c>
      <c r="I68">
        <f>D68/[3]Australia!$G67</f>
        <v>910.41080306674337</v>
      </c>
      <c r="J68">
        <f>E68/[3]Australia!$G67</f>
        <v>3082.2256944113456</v>
      </c>
      <c r="K68">
        <f>F68/[3]Australia!$G67</f>
        <v>10078.402264969884</v>
      </c>
      <c r="L68" s="13">
        <f>[3]Australia!$G67</f>
        <v>11.280429</v>
      </c>
      <c r="M68" s="12">
        <f t="shared" si="4"/>
        <v>8.4488401043808933E-2</v>
      </c>
      <c r="N68" s="12">
        <f t="shared" si="4"/>
        <v>6.9857472917105992E-2</v>
      </c>
      <c r="O68" s="12">
        <f t="shared" si="4"/>
        <v>9.0332850300202203E-2</v>
      </c>
      <c r="P68" s="12">
        <f t="shared" si="4"/>
        <v>0.30582483347826123</v>
      </c>
    </row>
    <row r="69" spans="1:16">
      <c r="A69">
        <v>1965</v>
      </c>
      <c r="B69">
        <f>[3]Australia!B68</f>
        <v>9761.0144720895405</v>
      </c>
      <c r="C69">
        <f>[3]Australia!C68</f>
        <v>8032.0400077302447</v>
      </c>
      <c r="D69">
        <f>[3]Australia!D68</f>
        <v>10660.305620477091</v>
      </c>
      <c r="E69">
        <f>[3]Australia!E68</f>
        <v>36541.516908361002</v>
      </c>
      <c r="F69">
        <f>[3]Australia!F68</f>
        <v>121118.24556213018</v>
      </c>
      <c r="G69">
        <f>B69/[3]Australia!$G68</f>
        <v>848.38490491510959</v>
      </c>
      <c r="H69">
        <f>C69/[3]Australia!$G68</f>
        <v>698.1099677412783</v>
      </c>
      <c r="I69">
        <f>D69/[3]Australia!$G68</f>
        <v>926.54737845690408</v>
      </c>
      <c r="J69">
        <f>E69/[3]Australia!$G68</f>
        <v>3176.0296469591522</v>
      </c>
      <c r="K69">
        <f>F69/[3]Australia!$G68</f>
        <v>10527.070883720959</v>
      </c>
      <c r="L69" s="13">
        <f>[3]Australia!$G68</f>
        <v>11.505407999999999</v>
      </c>
      <c r="M69" s="12">
        <f t="shared" ref="M69:P104" si="5">G69/$K69</f>
        <v>8.0590784871321638E-2</v>
      </c>
      <c r="N69" s="12">
        <f t="shared" si="5"/>
        <v>6.6315689848810089E-2</v>
      </c>
      <c r="O69" s="12">
        <f t="shared" si="5"/>
        <v>8.8015687240190918E-2</v>
      </c>
      <c r="P69" s="12">
        <f t="shared" si="5"/>
        <v>0.3017011742431181</v>
      </c>
    </row>
    <row r="70" spans="1:16">
      <c r="A70">
        <v>1966</v>
      </c>
      <c r="B70">
        <f>[3]Australia!B69</f>
        <v>8816.2373825269751</v>
      </c>
      <c r="C70">
        <f>[3]Australia!C69</f>
        <v>6745.0002347975123</v>
      </c>
      <c r="D70">
        <f>[3]Australia!D69</f>
        <v>9581.2798292980351</v>
      </c>
      <c r="E70">
        <f>[3]Australia!E69</f>
        <v>35901.86229402454</v>
      </c>
      <c r="F70">
        <f>[3]Australia!F69</f>
        <v>124270.33136094673</v>
      </c>
      <c r="G70">
        <f>B70/[3]Australia!$G69</f>
        <v>753.2127840182884</v>
      </c>
      <c r="H70">
        <f>C70/[3]Australia!$G69</f>
        <v>576.2572154788844</v>
      </c>
      <c r="I70">
        <f>D70/[3]Australia!$G69</f>
        <v>818.57397226925934</v>
      </c>
      <c r="J70">
        <f>E70/[3]Australia!$G69</f>
        <v>3067.2656005744407</v>
      </c>
      <c r="K70">
        <f>F70/[3]Australia!$G69</f>
        <v>10617.001130296812</v>
      </c>
      <c r="L70" s="13">
        <f>[3]Australia!$G69</f>
        <v>11.704843</v>
      </c>
      <c r="M70" s="12">
        <f t="shared" si="5"/>
        <v>7.0944024096306318E-2</v>
      </c>
      <c r="N70" s="12">
        <f t="shared" si="5"/>
        <v>5.4276834711307446E-2</v>
      </c>
      <c r="O70" s="12">
        <f t="shared" si="5"/>
        <v>7.7100300002169733E-2</v>
      </c>
      <c r="P70" s="12">
        <f t="shared" si="5"/>
        <v>0.28890131619385928</v>
      </c>
    </row>
    <row r="71" spans="1:16">
      <c r="A71">
        <v>1967</v>
      </c>
      <c r="B71">
        <f>[3]Australia!B70</f>
        <v>11176.259889634995</v>
      </c>
      <c r="C71">
        <f>[3]Australia!C70</f>
        <v>9018.8735177038361</v>
      </c>
      <c r="D71">
        <f>[3]Australia!D70</f>
        <v>12054.942811633762</v>
      </c>
      <c r="E71">
        <f>[3]Australia!E70</f>
        <v>39962.34922080359</v>
      </c>
      <c r="F71">
        <f>[3]Australia!F70</f>
        <v>132305.11094674555</v>
      </c>
      <c r="G71">
        <f>B71/[3]Australia!$G70</f>
        <v>938.21545677673191</v>
      </c>
      <c r="H71">
        <f>C71/[3]Australia!$G70</f>
        <v>757.10896315783725</v>
      </c>
      <c r="I71">
        <f>D71/[3]Australia!$G70</f>
        <v>1011.9784067408376</v>
      </c>
      <c r="J71">
        <f>E71/[3]Australia!$G70</f>
        <v>3354.726366272072</v>
      </c>
      <c r="K71">
        <f>F71/[3]Australia!$G70</f>
        <v>11106.640443814076</v>
      </c>
      <c r="L71" s="13">
        <f>[3]Australia!$G70</f>
        <v>11.912253</v>
      </c>
      <c r="M71" s="12">
        <f t="shared" si="5"/>
        <v>8.4473379823804221E-2</v>
      </c>
      <c r="N71" s="12">
        <f t="shared" si="5"/>
        <v>6.8167234456528628E-2</v>
      </c>
      <c r="O71" s="12">
        <f t="shared" si="5"/>
        <v>9.1114717529589814E-2</v>
      </c>
      <c r="P71" s="12">
        <f t="shared" si="5"/>
        <v>0.30204690457414701</v>
      </c>
    </row>
    <row r="72" spans="1:16">
      <c r="A72">
        <v>1968</v>
      </c>
      <c r="B72">
        <f>[3]Australia!B71</f>
        <v>8373.3093829247682</v>
      </c>
      <c r="C72">
        <f>[3]Australia!C71</f>
        <v>5584.8407738180331</v>
      </c>
      <c r="D72">
        <f>[3]Australia!D71</f>
        <v>8927.2464081245544</v>
      </c>
      <c r="E72">
        <f>[3]Australia!E71</f>
        <v>38066.73601953889</v>
      </c>
      <c r="F72">
        <f>[3]Australia!F71</f>
        <v>139102.06730769228</v>
      </c>
      <c r="G72">
        <f>B72/[3]Australia!$G71</f>
        <v>689.41195102258325</v>
      </c>
      <c r="H72">
        <f>C72/[3]Australia!$G71</f>
        <v>459.82487902333816</v>
      </c>
      <c r="I72">
        <f>D72/[3]Australia!$G71</f>
        <v>735.02005981471734</v>
      </c>
      <c r="J72">
        <f>E72/[3]Australia!$G71</f>
        <v>3134.2043567396681</v>
      </c>
      <c r="K72">
        <f>F72/[3]Australia!$G71</f>
        <v>11452.894337026608</v>
      </c>
      <c r="L72" s="13">
        <f>[3]Australia!$G71</f>
        <v>12.145581999999999</v>
      </c>
      <c r="M72" s="12">
        <f t="shared" si="5"/>
        <v>6.0195434510711451E-2</v>
      </c>
      <c r="N72" s="12">
        <f t="shared" si="5"/>
        <v>4.0149229137367348E-2</v>
      </c>
      <c r="O72" s="12">
        <f t="shared" si="5"/>
        <v>6.4177668821970707E-2</v>
      </c>
      <c r="P72" s="12">
        <f t="shared" si="5"/>
        <v>0.27366046210755213</v>
      </c>
    </row>
    <row r="73" spans="1:16">
      <c r="A73">
        <v>1969</v>
      </c>
      <c r="B73">
        <f>[3]Australia!B72</f>
        <v>12875.901442307691</v>
      </c>
      <c r="C73">
        <f>[3]Australia!C72</f>
        <v>9949.9722988198464</v>
      </c>
      <c r="D73">
        <f>[3]Australia!D72</f>
        <v>13551.041278417973</v>
      </c>
      <c r="E73">
        <f>[3]Australia!E72</f>
        <v>44298.19077716703</v>
      </c>
      <c r="F73">
        <f>[3]Australia!F72</f>
        <v>147853.66420118342</v>
      </c>
      <c r="G73">
        <f>B73/[3]Australia!$G72</f>
        <v>1037.775146699513</v>
      </c>
      <c r="H73">
        <f>C73/[3]Australia!$G72</f>
        <v>801.95037282090311</v>
      </c>
      <c r="I73">
        <f>D73/[3]Australia!$G72</f>
        <v>1092.1902372158054</v>
      </c>
      <c r="J73">
        <f>E73/[3]Australia!$G72</f>
        <v>3570.3567348880119</v>
      </c>
      <c r="K73">
        <f>F73/[3]Australia!$G72</f>
        <v>11916.746857992684</v>
      </c>
      <c r="L73" s="13">
        <f>[3]Australia!$G72</f>
        <v>12.407216999999999</v>
      </c>
      <c r="M73" s="12">
        <f t="shared" si="5"/>
        <v>8.7085440268748052E-2</v>
      </c>
      <c r="N73" s="12">
        <f t="shared" si="5"/>
        <v>6.7296081923820236E-2</v>
      </c>
      <c r="O73" s="12">
        <f t="shared" si="5"/>
        <v>9.1651710842817993E-2</v>
      </c>
      <c r="P73" s="12">
        <f t="shared" si="5"/>
        <v>0.29960833920822416</v>
      </c>
    </row>
    <row r="74" spans="1:16">
      <c r="A74">
        <v>1970</v>
      </c>
      <c r="B74">
        <f>[3]Australia!B73</f>
        <v>10957.459429374891</v>
      </c>
      <c r="C74">
        <f>[3]Australia!C73</f>
        <v>6930.3575825822636</v>
      </c>
      <c r="D74">
        <f>[3]Australia!D73</f>
        <v>10986.152217593102</v>
      </c>
      <c r="E74">
        <f>[3]Australia!E73</f>
        <v>43574.844128631805</v>
      </c>
      <c r="F74">
        <f>[3]Australia!F73</f>
        <v>158412.2832840237</v>
      </c>
      <c r="G74">
        <f>B74/[3]Australia!$G73</f>
        <v>865.28102444716308</v>
      </c>
      <c r="H74">
        <f>C74/[3]Australia!$G73</f>
        <v>547.27165064977567</v>
      </c>
      <c r="I74">
        <f>D74/[3]Australia!$G73</f>
        <v>867.54681656291041</v>
      </c>
      <c r="J74">
        <f>E74/[3]Australia!$G73</f>
        <v>3440.9879416636791</v>
      </c>
      <c r="K74">
        <f>F74/[3]Australia!$G73</f>
        <v>12509.390853645529</v>
      </c>
      <c r="L74" s="13">
        <f>[3]Australia!$G73</f>
        <v>12.663468999999999</v>
      </c>
      <c r="M74" s="12">
        <f t="shared" si="5"/>
        <v>6.9170516340130175E-2</v>
      </c>
      <c r="N74" s="12">
        <f t="shared" si="5"/>
        <v>4.3748864916974585E-2</v>
      </c>
      <c r="O74" s="12">
        <f t="shared" si="5"/>
        <v>6.9351643634197185E-2</v>
      </c>
      <c r="P74" s="12">
        <f t="shared" si="5"/>
        <v>0.27507238217446012</v>
      </c>
    </row>
    <row r="75" spans="1:16">
      <c r="A75">
        <v>1971</v>
      </c>
      <c r="B75">
        <f>[3]Australia!B74</f>
        <v>11915.14318410182</v>
      </c>
      <c r="C75">
        <f>[3]Australia!C74</f>
        <v>7072.1882307161959</v>
      </c>
      <c r="D75">
        <f>[3]Australia!D74</f>
        <v>11733.388967570054</v>
      </c>
      <c r="E75">
        <f>[3]Australia!E74</f>
        <v>45280.761784548609</v>
      </c>
      <c r="F75">
        <f>[3]Australia!F74</f>
        <v>165120.23446745562</v>
      </c>
      <c r="G75">
        <f>B75/[3]Australia!$G74</f>
        <v>902.77315731944532</v>
      </c>
      <c r="H75">
        <f>C75/[3]Australia!$G74</f>
        <v>535.83759754728953</v>
      </c>
      <c r="I75">
        <f>D75/[3]Australia!$G74</f>
        <v>889.00220842027989</v>
      </c>
      <c r="J75">
        <f>E75/[3]Australia!$G74</f>
        <v>3430.7817917463058</v>
      </c>
      <c r="K75">
        <f>F75/[3]Australia!$G74</f>
        <v>12510.644069003591</v>
      </c>
      <c r="L75" s="13">
        <f>[3]Australia!$G74</f>
        <v>13.19838</v>
      </c>
      <c r="M75" s="12">
        <f t="shared" si="5"/>
        <v>7.2160406158157664E-2</v>
      </c>
      <c r="N75" s="12">
        <f t="shared" si="5"/>
        <v>4.2830536508898238E-2</v>
      </c>
      <c r="O75" s="12">
        <f t="shared" si="5"/>
        <v>7.1059667553237685E-2</v>
      </c>
      <c r="P75" s="12">
        <f t="shared" si="5"/>
        <v>0.27422903032198165</v>
      </c>
    </row>
    <row r="76" spans="1:16">
      <c r="A76">
        <v>1972</v>
      </c>
      <c r="B76">
        <f>[3]Australia!B75</f>
        <v>11397.004437869824</v>
      </c>
      <c r="C76">
        <f>[3]Australia!C75</f>
        <v>6249.6557767286558</v>
      </c>
      <c r="D76">
        <f>[3]Australia!D75</f>
        <v>11525.615994395608</v>
      </c>
      <c r="E76">
        <f>[3]Australia!E75</f>
        <v>46135.985297647756</v>
      </c>
      <c r="F76">
        <f>[3]Australia!F75</f>
        <v>172381.75443786982</v>
      </c>
      <c r="G76">
        <f>B76/[3]Australia!$G75</f>
        <v>849.93360108827733</v>
      </c>
      <c r="H76">
        <f>C76/[3]Australia!$G75</f>
        <v>466.06917360031764</v>
      </c>
      <c r="I76">
        <f>D76/[3]Australia!$G75</f>
        <v>859.52483043063944</v>
      </c>
      <c r="J76">
        <f>E76/[3]Australia!$G75</f>
        <v>3440.5991800345964</v>
      </c>
      <c r="K76">
        <f>F76/[3]Australia!$G75</f>
        <v>12855.399513968961</v>
      </c>
      <c r="L76" s="13">
        <f>[3]Australia!$G75</f>
        <v>13.409288</v>
      </c>
      <c r="M76" s="12">
        <f t="shared" si="5"/>
        <v>6.6114911494171827E-2</v>
      </c>
      <c r="N76" s="12">
        <f t="shared" si="5"/>
        <v>3.6254740515366833E-2</v>
      </c>
      <c r="O76" s="12">
        <f t="shared" si="5"/>
        <v>6.6860997162838914E-2</v>
      </c>
      <c r="P76" s="12">
        <f t="shared" si="5"/>
        <v>0.26763844844308149</v>
      </c>
    </row>
    <row r="77" spans="1:16">
      <c r="A77">
        <v>1973</v>
      </c>
      <c r="B77">
        <f>[3]Australia!B76</f>
        <v>13095.744936739307</v>
      </c>
      <c r="C77">
        <f>[3]Australia!C76</f>
        <v>7817.8232815898755</v>
      </c>
      <c r="D77">
        <f>[3]Australia!D76</f>
        <v>13592.658515149311</v>
      </c>
      <c r="E77">
        <f>[3]Australia!E76</f>
        <v>48417.058364808137</v>
      </c>
      <c r="F77">
        <f>[3]Australia!F76</f>
        <v>175599.400147929</v>
      </c>
      <c r="G77">
        <f>B77/[3]Australia!$G76</f>
        <v>961.90789190719056</v>
      </c>
      <c r="H77">
        <f>C77/[3]Australia!$G76</f>
        <v>574.23429888284556</v>
      </c>
      <c r="I77">
        <f>D77/[3]Australia!$G76</f>
        <v>998.40715903383318</v>
      </c>
      <c r="J77">
        <f>E77/[3]Australia!$G76</f>
        <v>3556.3269419964813</v>
      </c>
      <c r="K77">
        <f>F77/[3]Australia!$G76</f>
        <v>12898.116879368481</v>
      </c>
      <c r="L77" s="13">
        <f>[3]Australia!$G76</f>
        <v>13.614343999999999</v>
      </c>
      <c r="M77" s="12">
        <f t="shared" si="5"/>
        <v>7.4577389932466445E-2</v>
      </c>
      <c r="N77" s="12">
        <f t="shared" si="5"/>
        <v>4.452078580566881E-2</v>
      </c>
      <c r="O77" s="12">
        <f t="shared" si="5"/>
        <v>7.7407203576427608E-2</v>
      </c>
      <c r="P77" s="12">
        <f t="shared" si="5"/>
        <v>0.27572450887657074</v>
      </c>
    </row>
    <row r="78" spans="1:16">
      <c r="A78">
        <v>1974</v>
      </c>
      <c r="B78">
        <f>[3]Australia!B77</f>
        <v>14409.639177390654</v>
      </c>
      <c r="C78">
        <f>[3]Australia!C77</f>
        <v>8841.7420353509515</v>
      </c>
      <c r="D78">
        <f>[3]Australia!D77</f>
        <v>15251.086389221931</v>
      </c>
      <c r="E78">
        <f>[3]Australia!E77</f>
        <v>51204.218748957603</v>
      </c>
      <c r="F78">
        <f>[3]Australia!F77</f>
        <v>183031.98372781064</v>
      </c>
      <c r="G78">
        <f>B78/[3]Australia!$G77</f>
        <v>1041.7627310707589</v>
      </c>
      <c r="H78">
        <f>C78/[3]Australia!$G77</f>
        <v>639.2247034625816</v>
      </c>
      <c r="I78">
        <f>D78/[3]Australia!$G77</f>
        <v>1102.5962005739116</v>
      </c>
      <c r="J78">
        <f>E78/[3]Australia!$G77</f>
        <v>3701.8724833828974</v>
      </c>
      <c r="K78">
        <f>F78/[3]Australia!$G77</f>
        <v>13232.524207876173</v>
      </c>
      <c r="L78" s="13">
        <f>[3]Australia!$G77</f>
        <v>13.831977999999999</v>
      </c>
      <c r="M78" s="12">
        <f t="shared" si="5"/>
        <v>7.872743814446892E-2</v>
      </c>
      <c r="N78" s="12">
        <f t="shared" si="5"/>
        <v>4.830708740227406E-2</v>
      </c>
      <c r="O78" s="12">
        <f t="shared" si="5"/>
        <v>8.3324706855070915E-2</v>
      </c>
      <c r="P78" s="12">
        <f t="shared" si="5"/>
        <v>0.27975557990511696</v>
      </c>
    </row>
    <row r="79" spans="1:16">
      <c r="A79">
        <v>1975</v>
      </c>
      <c r="B79">
        <f>[3]Australia!B78</f>
        <v>17654.567976046194</v>
      </c>
      <c r="C79">
        <f>[3]Australia!C78</f>
        <v>10944.154292279822</v>
      </c>
      <c r="D79">
        <f>[3]Australia!D78</f>
        <v>18822.014846924434</v>
      </c>
      <c r="E79">
        <f>[3]Australia!E78</f>
        <v>55029.347754275535</v>
      </c>
      <c r="F79">
        <f>[3]Australia!F78</f>
        <v>186052.94970414197</v>
      </c>
      <c r="G79">
        <f>B79/[3]Australia!$G78</f>
        <v>1263.84983708045</v>
      </c>
      <c r="H79">
        <f>C79/[3]Australia!$G78</f>
        <v>783.46678536955267</v>
      </c>
      <c r="I79">
        <f>D79/[3]Australia!$G78</f>
        <v>1347.4246682267847</v>
      </c>
      <c r="J79">
        <f>E79/[3]Australia!$G78</f>
        <v>3939.4241925516822</v>
      </c>
      <c r="K79">
        <f>F79/[3]Australia!$G78</f>
        <v>13319.101916906728</v>
      </c>
      <c r="L79" s="13">
        <f>[3]Australia!$G78</f>
        <v>13.968881</v>
      </c>
      <c r="M79" s="12">
        <f t="shared" si="5"/>
        <v>9.4890019234417769E-2</v>
      </c>
      <c r="N79" s="12">
        <f t="shared" si="5"/>
        <v>5.8822793778239034E-2</v>
      </c>
      <c r="O79" s="12">
        <f t="shared" si="5"/>
        <v>0.10116482902773034</v>
      </c>
      <c r="P79" s="12">
        <f t="shared" si="5"/>
        <v>0.29577250907218727</v>
      </c>
    </row>
    <row r="80" spans="1:16">
      <c r="A80">
        <v>1976</v>
      </c>
      <c r="B80">
        <f>[3]Australia!B79</f>
        <v>17216.046402989723</v>
      </c>
      <c r="C80">
        <f>[3]Australia!C79</f>
        <v>10392.33609031627</v>
      </c>
      <c r="D80">
        <f>[3]Australia!D79</f>
        <v>18902.099403925738</v>
      </c>
      <c r="E80">
        <f>[3]Australia!E79</f>
        <v>55720.859130801211</v>
      </c>
      <c r="F80">
        <f>[3]Australia!F79</f>
        <v>190205.80103550298</v>
      </c>
      <c r="G80">
        <f>B80/[3]Australia!$G79</f>
        <v>1220.1216052429456</v>
      </c>
      <c r="H80">
        <f>C80/[3]Australia!$G79</f>
        <v>736.51717101197539</v>
      </c>
      <c r="I80">
        <f>D80/[3]Australia!$G79</f>
        <v>1339.6141789658816</v>
      </c>
      <c r="J80">
        <f>E80/[3]Australia!$G79</f>
        <v>3949.0033017326668</v>
      </c>
      <c r="K80">
        <f>F80/[3]Australia!$G79</f>
        <v>13480.110465179534</v>
      </c>
      <c r="L80" s="13">
        <f>[3]Australia!$G79</f>
        <v>14.110106999999999</v>
      </c>
      <c r="M80" s="12">
        <f t="shared" si="5"/>
        <v>9.0512730470172414E-2</v>
      </c>
      <c r="N80" s="12">
        <f t="shared" si="5"/>
        <v>5.4637324591254095E-2</v>
      </c>
      <c r="O80" s="12">
        <f t="shared" si="5"/>
        <v>9.9377092081421606E-2</v>
      </c>
      <c r="P80" s="12">
        <f t="shared" si="5"/>
        <v>0.29295036653693124</v>
      </c>
    </row>
    <row r="81" spans="1:16">
      <c r="A81">
        <v>1977</v>
      </c>
      <c r="B81">
        <f>[3]Australia!B80</f>
        <v>18154.957374014972</v>
      </c>
      <c r="C81">
        <f>[3]Australia!C80</f>
        <v>10847.750353140094</v>
      </c>
      <c r="D81">
        <f>[3]Australia!D80</f>
        <v>20014.738350560099</v>
      </c>
      <c r="E81">
        <f>[3]Australia!E80</f>
        <v>58140.302864958408</v>
      </c>
      <c r="F81">
        <f>[3]Australia!F80</f>
        <v>197650.97559171592</v>
      </c>
      <c r="G81">
        <f>B81/[3]Australia!$G80</f>
        <v>1271.2190892962942</v>
      </c>
      <c r="H81">
        <f>C81/[3]Australia!$G80</f>
        <v>759.56484175333946</v>
      </c>
      <c r="I81">
        <f>D81/[3]Australia!$G80</f>
        <v>1401.4418725608868</v>
      </c>
      <c r="J81">
        <f>E81/[3]Australia!$G80</f>
        <v>4071.012745267501</v>
      </c>
      <c r="K81">
        <f>F81/[3]Australia!$G80</f>
        <v>13839.619009508007</v>
      </c>
      <c r="L81" s="13">
        <f>[3]Australia!$G80</f>
        <v>14.281533</v>
      </c>
      <c r="M81" s="12">
        <f t="shared" si="5"/>
        <v>9.1853618833217104E-2</v>
      </c>
      <c r="N81" s="12">
        <f t="shared" si="5"/>
        <v>5.4883363568860387E-2</v>
      </c>
      <c r="O81" s="12">
        <f t="shared" si="5"/>
        <v>0.10126303849824747</v>
      </c>
      <c r="P81" s="12">
        <f t="shared" si="5"/>
        <v>0.29415641734578529</v>
      </c>
    </row>
    <row r="82" spans="1:16">
      <c r="A82">
        <v>1978</v>
      </c>
      <c r="B82">
        <f>[3]Australia!B81</f>
        <v>14407.29244722359</v>
      </c>
      <c r="C82">
        <f>[3]Australia!C81</f>
        <v>7127.8782708464769</v>
      </c>
      <c r="D82">
        <f>[3]Australia!D81</f>
        <v>16841.105135733818</v>
      </c>
      <c r="E82">
        <f>[3]Australia!E81</f>
        <v>55068.00412625524</v>
      </c>
      <c r="F82">
        <f>[3]Australia!F81</f>
        <v>198860.14349112427</v>
      </c>
      <c r="G82">
        <f>B82/[3]Australia!$G81</f>
        <v>998.3689397784874</v>
      </c>
      <c r="H82">
        <f>C82/[3]Australia!$G81</f>
        <v>493.93404751122955</v>
      </c>
      <c r="I82">
        <f>D82/[3]Australia!$G81</f>
        <v>1167.0226269545008</v>
      </c>
      <c r="J82">
        <f>E82/[3]Australia!$G81</f>
        <v>3815.9970096145016</v>
      </c>
      <c r="K82">
        <f>F82/[3]Australia!$G81</f>
        <v>13780.229099166456</v>
      </c>
      <c r="L82" s="13">
        <f>[3]Australia!$G81</f>
        <v>14.43083</v>
      </c>
      <c r="M82" s="12">
        <f t="shared" si="5"/>
        <v>7.244937167545909E-2</v>
      </c>
      <c r="N82" s="12">
        <f t="shared" si="5"/>
        <v>3.5843674583110295E-2</v>
      </c>
      <c r="O82" s="12">
        <f t="shared" si="5"/>
        <v>8.4688187587903904E-2</v>
      </c>
      <c r="P82" s="12">
        <f t="shared" si="5"/>
        <v>0.27691825601399656</v>
      </c>
    </row>
    <row r="83" spans="1:16">
      <c r="A83">
        <v>1979</v>
      </c>
      <c r="B83">
        <f>[3]Australia!B82</f>
        <v>19436.181761786596</v>
      </c>
      <c r="C83">
        <f>[3]Australia!C82</f>
        <v>11653.840442741133</v>
      </c>
      <c r="D83">
        <f>[3]Australia!D82</f>
        <v>22100.28504354621</v>
      </c>
      <c r="E83">
        <f>[3]Australia!E82</f>
        <v>61988.729713127272</v>
      </c>
      <c r="F83">
        <f>[3]Australia!F82</f>
        <v>207602.18860946744</v>
      </c>
      <c r="G83">
        <f>B83/[3]Australia!$G82</f>
        <v>1331.0191440609715</v>
      </c>
      <c r="H83">
        <f>C83/[3]Australia!$G82</f>
        <v>798.07263181791734</v>
      </c>
      <c r="I83">
        <f>D83/[3]Australia!$G82</f>
        <v>1513.4609689645349</v>
      </c>
      <c r="J83">
        <f>E83/[3]Australia!$G82</f>
        <v>4245.0820318223514</v>
      </c>
      <c r="K83">
        <f>F83/[3]Australia!$G82</f>
        <v>14216.912085656366</v>
      </c>
      <c r="L83" s="13">
        <f>[3]Australia!$G82</f>
        <v>14.602480999999999</v>
      </c>
      <c r="M83" s="12">
        <f t="shared" si="5"/>
        <v>9.3622239206490876E-2</v>
      </c>
      <c r="N83" s="12">
        <f t="shared" si="5"/>
        <v>5.6135441156951627E-2</v>
      </c>
      <c r="O83" s="12">
        <f t="shared" si="5"/>
        <v>0.10645497136410417</v>
      </c>
      <c r="P83" s="12">
        <f t="shared" si="5"/>
        <v>0.29859381603022445</v>
      </c>
    </row>
    <row r="84" spans="1:16">
      <c r="A84">
        <v>1980</v>
      </c>
      <c r="B84">
        <f>[3]Australia!B83</f>
        <v>21392.095823308842</v>
      </c>
      <c r="C84">
        <f>[3]Australia!C83</f>
        <v>12203.653268469674</v>
      </c>
      <c r="D84">
        <f>[3]Australia!D83</f>
        <v>22524.262694404697</v>
      </c>
      <c r="E84">
        <f>[3]Australia!E83</f>
        <v>63655.451799360424</v>
      </c>
      <c r="F84">
        <f>[3]Australia!F83</f>
        <v>213860.33801775149</v>
      </c>
      <c r="G84">
        <f>B84/[3]Australia!$G83</f>
        <v>1444.6924621528901</v>
      </c>
      <c r="H84">
        <f>C84/[3]Australia!$G83</f>
        <v>824.16075700611748</v>
      </c>
      <c r="I84">
        <f>D84/[3]Australia!$G83</f>
        <v>1521.1521488559208</v>
      </c>
      <c r="J84">
        <f>E84/[3]Australia!$G83</f>
        <v>4298.9033028390877</v>
      </c>
      <c r="K84">
        <f>F84/[3]Australia!$G83</f>
        <v>14442.830699695589</v>
      </c>
      <c r="L84" s="13">
        <f>[3]Australia!$G83</f>
        <v>14.807370000000001</v>
      </c>
      <c r="M84" s="12">
        <f t="shared" si="5"/>
        <v>0.10002834570257338</v>
      </c>
      <c r="N84" s="12">
        <f t="shared" si="5"/>
        <v>5.7063658374357895E-2</v>
      </c>
      <c r="O84" s="12">
        <f t="shared" si="5"/>
        <v>0.1053223000729339</v>
      </c>
      <c r="P84" s="12">
        <f t="shared" si="5"/>
        <v>0.2976496361568301</v>
      </c>
    </row>
    <row r="85" spans="1:16">
      <c r="A85">
        <v>1981</v>
      </c>
      <c r="B85">
        <f>[3]Australia!B84</f>
        <v>21524.165858581859</v>
      </c>
      <c r="C85">
        <f>[3]Australia!C84</f>
        <v>11963.270293718884</v>
      </c>
      <c r="D85">
        <f>[3]Australia!D84</f>
        <v>23195.370113575569</v>
      </c>
      <c r="E85">
        <f>[3]Australia!E84</f>
        <v>65827.132696243149</v>
      </c>
      <c r="F85">
        <f>[3]Australia!F84</f>
        <v>221205.21893491125</v>
      </c>
      <c r="G85">
        <f>B85/[3]Australia!$G84</f>
        <v>1429.7860086102598</v>
      </c>
      <c r="H85">
        <f>C85/[3]Australia!$G84</f>
        <v>794.6842909297759</v>
      </c>
      <c r="I85">
        <f>D85/[3]Australia!$G84</f>
        <v>1540.7991125335063</v>
      </c>
      <c r="J85">
        <f>E85/[3]Australia!$G84</f>
        <v>4372.6996871515712</v>
      </c>
      <c r="K85">
        <f>F85/[3]Australia!$G84</f>
        <v>14694.001576772072</v>
      </c>
      <c r="L85" s="13">
        <f>[3]Australia!$G84</f>
        <v>15.054117</v>
      </c>
      <c r="M85" s="12">
        <f t="shared" si="5"/>
        <v>9.7304059832852577E-2</v>
      </c>
      <c r="N85" s="12">
        <f t="shared" si="5"/>
        <v>5.4082224421834413E-2</v>
      </c>
      <c r="O85" s="12">
        <f t="shared" si="5"/>
        <v>0.10485905452529451</v>
      </c>
      <c r="P85" s="12">
        <f t="shared" si="5"/>
        <v>0.29758399468690888</v>
      </c>
    </row>
    <row r="86" spans="1:16">
      <c r="A86">
        <v>1982</v>
      </c>
      <c r="B86">
        <f>[3]Australia!B85</f>
        <v>23076.090422704885</v>
      </c>
      <c r="C86">
        <f>[3]Australia!C85</f>
        <v>13611.144228292598</v>
      </c>
      <c r="D86">
        <f>[3]Australia!D85</f>
        <v>26909.175572114193</v>
      </c>
      <c r="E86">
        <f>[3]Australia!E85</f>
        <v>71053.961878794973</v>
      </c>
      <c r="F86">
        <f>[3]Australia!F85</f>
        <v>228455.0162721893</v>
      </c>
      <c r="G86">
        <f>B86/[3]Australia!$G85</f>
        <v>1509.3371012132197</v>
      </c>
      <c r="H86">
        <f>C86/[3]Australia!$G85</f>
        <v>890.26367107284625</v>
      </c>
      <c r="I86">
        <f>D86/[3]Australia!$G85</f>
        <v>1760.0475778206669</v>
      </c>
      <c r="J86">
        <f>E86/[3]Australia!$G85</f>
        <v>4647.4241904658074</v>
      </c>
      <c r="K86">
        <f>F86/[3]Australia!$G85</f>
        <v>14942.549873119595</v>
      </c>
      <c r="L86" s="13">
        <f>[3]Australia!$G85</f>
        <v>15.288891</v>
      </c>
      <c r="M86" s="12">
        <f t="shared" si="5"/>
        <v>0.10100934004097867</v>
      </c>
      <c r="N86" s="12">
        <f t="shared" si="5"/>
        <v>5.9579099861286497E-2</v>
      </c>
      <c r="O86" s="12">
        <f t="shared" si="5"/>
        <v>0.11778763281806716</v>
      </c>
      <c r="P86" s="12">
        <f t="shared" si="5"/>
        <v>0.31101948662899476</v>
      </c>
    </row>
    <row r="87" spans="1:16">
      <c r="A87">
        <v>1983</v>
      </c>
      <c r="B87">
        <f>[3]Australia!B86</f>
        <v>12628.730383329046</v>
      </c>
      <c r="C87">
        <f>[3]Australia!C86</f>
        <v>3076.7146604232789</v>
      </c>
      <c r="D87">
        <f>[3]Australia!D86</f>
        <v>15253.582587062981</v>
      </c>
      <c r="E87">
        <f>[3]Australia!E86</f>
        <v>58484.336717725484</v>
      </c>
      <c r="F87">
        <f>[3]Australia!F86</f>
        <v>223256.24556213012</v>
      </c>
      <c r="G87">
        <f>B87/[3]Australia!$G86</f>
        <v>815.62525564827513</v>
      </c>
      <c r="H87">
        <f>C87/[3]Australia!$G86</f>
        <v>198.70930056256537</v>
      </c>
      <c r="I87">
        <f>D87/[3]Australia!$G86</f>
        <v>985.15106582279486</v>
      </c>
      <c r="J87">
        <f>E87/[3]Australia!$G86</f>
        <v>3777.2048843313864</v>
      </c>
      <c r="K87">
        <f>F87/[3]Australia!$G86</f>
        <v>14418.981705561206</v>
      </c>
      <c r="L87" s="13">
        <f>[3]Australia!$G86</f>
        <v>15.483496000000001</v>
      </c>
      <c r="M87" s="12">
        <f t="shared" si="5"/>
        <v>5.6566078819123511E-2</v>
      </c>
      <c r="N87" s="12">
        <f t="shared" si="5"/>
        <v>1.3781091107558995E-2</v>
      </c>
      <c r="O87" s="12">
        <f t="shared" si="5"/>
        <v>6.8323206585582635E-2</v>
      </c>
      <c r="P87" s="12">
        <f t="shared" si="5"/>
        <v>0.26196058511361936</v>
      </c>
    </row>
    <row r="88" spans="1:16">
      <c r="A88">
        <v>1984</v>
      </c>
      <c r="B88">
        <f>[3]Australia!B87</f>
        <v>14551.857123693977</v>
      </c>
      <c r="C88">
        <f>[3]Australia!C87</f>
        <v>4017.8706067665016</v>
      </c>
      <c r="D88">
        <f>[3]Australia!D87</f>
        <v>16430.510577565165</v>
      </c>
      <c r="E88">
        <f>[3]Australia!E87</f>
        <v>61991.448471956013</v>
      </c>
      <c r="F88">
        <f>[3]Australia!F87</f>
        <v>233758.42233727817</v>
      </c>
      <c r="G88">
        <f>B88/[3]Australia!$G87</f>
        <v>928.21301062862665</v>
      </c>
      <c r="H88">
        <f>C88/[3]Australia!$G87</f>
        <v>256.28617299647362</v>
      </c>
      <c r="I88">
        <f>D88/[3]Australia!$G87</f>
        <v>1048.045865193033</v>
      </c>
      <c r="J88">
        <f>E88/[3]Australia!$G87</f>
        <v>3954.2216866390495</v>
      </c>
      <c r="K88">
        <f>F88/[3]Australia!$G87</f>
        <v>14910.647288048922</v>
      </c>
      <c r="L88" s="13">
        <f>[3]Australia!$G87</f>
        <v>15.677282</v>
      </c>
      <c r="M88" s="12">
        <f t="shared" si="5"/>
        <v>6.2251691204083505E-2</v>
      </c>
      <c r="N88" s="12">
        <f t="shared" si="5"/>
        <v>1.7188131946618463E-2</v>
      </c>
      <c r="O88" s="12">
        <f t="shared" si="5"/>
        <v>7.028842175302849E-2</v>
      </c>
      <c r="P88" s="12">
        <f t="shared" si="5"/>
        <v>0.26519450230765029</v>
      </c>
    </row>
    <row r="89" spans="1:16">
      <c r="A89">
        <v>1985</v>
      </c>
      <c r="B89">
        <f>[3]Australia!B88</f>
        <v>16272.584890667349</v>
      </c>
      <c r="C89">
        <f>[3]Australia!C88</f>
        <v>3984.2029500422659</v>
      </c>
      <c r="D89">
        <f>[3]Australia!D88</f>
        <v>17430.082881516384</v>
      </c>
      <c r="E89">
        <f>[3]Australia!E88</f>
        <v>65497.913899530875</v>
      </c>
      <c r="F89">
        <f>[3]Australia!F88</f>
        <v>245147.61168639056</v>
      </c>
      <c r="G89">
        <f>B89/[3]Australia!$G88</f>
        <v>1023.3965816479331</v>
      </c>
      <c r="H89">
        <f>C89/[3]Australia!$G88</f>
        <v>250.56988223200773</v>
      </c>
      <c r="I89">
        <f>D89/[3]Australia!$G88</f>
        <v>1096.1926060692672</v>
      </c>
      <c r="J89">
        <f>E89/[3]Australia!$G88</f>
        <v>4119.2190202242409</v>
      </c>
      <c r="K89">
        <f>F89/[3]Australia!$G88</f>
        <v>15417.539959671283</v>
      </c>
      <c r="L89" s="13">
        <f>[3]Australia!$G88</f>
        <v>15.900566</v>
      </c>
      <c r="M89" s="12">
        <f t="shared" si="5"/>
        <v>6.6378720880562125E-2</v>
      </c>
      <c r="N89" s="12">
        <f t="shared" si="5"/>
        <v>1.6252260924080011E-2</v>
      </c>
      <c r="O89" s="12">
        <f t="shared" si="5"/>
        <v>7.1100357705357234E-2</v>
      </c>
      <c r="P89" s="12">
        <f t="shared" si="5"/>
        <v>0.26717745055301717</v>
      </c>
    </row>
    <row r="90" spans="1:16">
      <c r="A90">
        <v>1986</v>
      </c>
      <c r="B90">
        <f>[3]Australia!B89</f>
        <v>17051.102743410436</v>
      </c>
      <c r="C90">
        <f>[3]Australia!C89</f>
        <v>5326.5518129412148</v>
      </c>
      <c r="D90">
        <f>[3]Australia!D89</f>
        <v>18234.099029671426</v>
      </c>
      <c r="E90">
        <f>[3]Australia!E89</f>
        <v>68759.544217778777</v>
      </c>
      <c r="F90">
        <f>[3]Australia!F89</f>
        <v>256706.99630177516</v>
      </c>
      <c r="G90">
        <f>B90/[3]Australia!$G89</f>
        <v>1056.5305658325265</v>
      </c>
      <c r="H90">
        <f>C90/[3]Australia!$G89</f>
        <v>330.04697030741409</v>
      </c>
      <c r="I90">
        <f>D90/[3]Australia!$G89</f>
        <v>1129.8320850661798</v>
      </c>
      <c r="J90">
        <f>E90/[3]Australia!$G89</f>
        <v>4260.5197594549363</v>
      </c>
      <c r="K90">
        <f>F90/[3]Australia!$G89</f>
        <v>15906.231528673294</v>
      </c>
      <c r="L90" s="13">
        <f>[3]Australia!$G89</f>
        <v>16.138769</v>
      </c>
      <c r="M90" s="12">
        <f t="shared" si="5"/>
        <v>6.6422430977945757E-2</v>
      </c>
      <c r="N90" s="12">
        <f t="shared" si="5"/>
        <v>2.0749538928341162E-2</v>
      </c>
      <c r="O90" s="12">
        <f t="shared" si="5"/>
        <v>7.1030783314670942E-2</v>
      </c>
      <c r="P90" s="12">
        <f t="shared" si="5"/>
        <v>0.26785224091418075</v>
      </c>
    </row>
    <row r="91" spans="1:16">
      <c r="A91">
        <v>1987</v>
      </c>
      <c r="B91">
        <f>[3]Australia!B90</f>
        <v>17155.769858917825</v>
      </c>
      <c r="C91">
        <f>[3]Australia!C90</f>
        <v>4189.5177878238237</v>
      </c>
      <c r="D91">
        <f>[3]Australia!D90</f>
        <v>15624.237293882779</v>
      </c>
      <c r="E91">
        <f>[3]Australia!E90</f>
        <v>67501.600249857787</v>
      </c>
      <c r="F91">
        <f>[3]Australia!F90</f>
        <v>263203.94008875737</v>
      </c>
      <c r="G91">
        <f>B91/[3]Australia!$G90</f>
        <v>1046.4254666459501</v>
      </c>
      <c r="H91">
        <f>C91/[3]Australia!$G90</f>
        <v>255.54190468847861</v>
      </c>
      <c r="I91">
        <f>D91/[3]Australia!$G90</f>
        <v>953.00880902990059</v>
      </c>
      <c r="J91">
        <f>E91/[3]Australia!$G90</f>
        <v>4117.2966367398831</v>
      </c>
      <c r="K91">
        <f>F91/[3]Australia!$G90</f>
        <v>16054.266762459598</v>
      </c>
      <c r="L91" s="13">
        <f>[3]Australia!$G90</f>
        <v>16.394641</v>
      </c>
      <c r="M91" s="12">
        <f t="shared" si="5"/>
        <v>6.5180520675840084E-2</v>
      </c>
      <c r="N91" s="12">
        <f t="shared" si="5"/>
        <v>1.5917382492112536E-2</v>
      </c>
      <c r="O91" s="12">
        <f t="shared" si="5"/>
        <v>5.9361715058725902E-2</v>
      </c>
      <c r="P91" s="12">
        <f t="shared" si="5"/>
        <v>0.25646120733259148</v>
      </c>
    </row>
    <row r="92" spans="1:16">
      <c r="A92">
        <v>1988</v>
      </c>
      <c r="B92">
        <f>[3]Australia!B91</f>
        <v>20039.545475765324</v>
      </c>
      <c r="C92">
        <f>[3]Australia!C91</f>
        <v>5322.9720841179133</v>
      </c>
      <c r="D92">
        <f>[3]Australia!D91</f>
        <v>16913.01442663194</v>
      </c>
      <c r="E92">
        <f>[3]Australia!E91</f>
        <v>71870.411674639894</v>
      </c>
      <c r="F92">
        <f>[3]Australia!F91</f>
        <v>277952.74926035502</v>
      </c>
      <c r="G92">
        <f>B92/[3]Australia!$G91</f>
        <v>1200.9017200110436</v>
      </c>
      <c r="H92">
        <f>C92/[3]Australia!$G91</f>
        <v>318.98759076739202</v>
      </c>
      <c r="I92">
        <f>D92/[3]Australia!$G91</f>
        <v>1013.5393609638845</v>
      </c>
      <c r="J92">
        <f>E92/[3]Australia!$G91</f>
        <v>4306.9490324695407</v>
      </c>
      <c r="K92">
        <f>F92/[3]Australia!$G91</f>
        <v>16656.76175501235</v>
      </c>
      <c r="L92" s="13">
        <f>[3]Australia!$G91</f>
        <v>16.687082</v>
      </c>
      <c r="M92" s="12">
        <f t="shared" si="5"/>
        <v>7.2096950035901691E-2</v>
      </c>
      <c r="N92" s="12">
        <f t="shared" si="5"/>
        <v>1.9150636567843226E-2</v>
      </c>
      <c r="O92" s="12">
        <f t="shared" si="5"/>
        <v>6.0848523612873934E-2</v>
      </c>
      <c r="P92" s="12">
        <f t="shared" si="5"/>
        <v>0.25857060909053914</v>
      </c>
    </row>
    <row r="93" spans="1:16">
      <c r="A93">
        <v>1989</v>
      </c>
      <c r="B93">
        <f>[3]Australia!B92</f>
        <v>19561.275506382615</v>
      </c>
      <c r="C93">
        <f>[3]Australia!C92</f>
        <v>3972.2625765554776</v>
      </c>
      <c r="D93">
        <f>[3]Australia!D92</f>
        <v>17591.618254184395</v>
      </c>
      <c r="E93">
        <f>[3]Australia!E92</f>
        <v>74895.043083472454</v>
      </c>
      <c r="F93">
        <f>[3]Australia!F92</f>
        <v>289017.17825443781</v>
      </c>
      <c r="G93">
        <f>B93/[3]Australia!$G92</f>
        <v>1154.962238349332</v>
      </c>
      <c r="H93">
        <f>C93/[3]Australia!$G92</f>
        <v>234.53548697439743</v>
      </c>
      <c r="I93">
        <f>D93/[3]Australia!$G92</f>
        <v>1038.6671762999486</v>
      </c>
      <c r="J93">
        <f>E93/[3]Australia!$G92</f>
        <v>4422.0504216472364</v>
      </c>
      <c r="K93">
        <f>F93/[3]Australia!$G92</f>
        <v>17064.527668926145</v>
      </c>
      <c r="L93" s="13">
        <f>[3]Australia!$G92</f>
        <v>16.936723000000001</v>
      </c>
      <c r="M93" s="12">
        <f t="shared" si="5"/>
        <v>6.7682051373298441E-2</v>
      </c>
      <c r="N93" s="12">
        <f t="shared" si="5"/>
        <v>1.3744036256068055E-2</v>
      </c>
      <c r="O93" s="12">
        <f t="shared" si="5"/>
        <v>6.0867033442204316E-2</v>
      </c>
      <c r="P93" s="12">
        <f t="shared" si="5"/>
        <v>0.25913699502504378</v>
      </c>
    </row>
    <row r="94" spans="1:16">
      <c r="A94">
        <v>1990</v>
      </c>
      <c r="B94">
        <f>[3]Australia!B93</f>
        <v>22625</v>
      </c>
      <c r="C94">
        <f>[3]Australia!C93</f>
        <v>4184.1420347574976</v>
      </c>
      <c r="D94">
        <f>[3]Australia!D93</f>
        <v>18294.544599424018</v>
      </c>
      <c r="E94">
        <f>[3]Australia!E93</f>
        <v>77825.607144249341</v>
      </c>
      <c r="F94">
        <f>[3]Australia!F93</f>
        <v>299352.19896449702</v>
      </c>
      <c r="G94">
        <f>B94/[3]Australia!$G93</f>
        <v>1317.7231049365371</v>
      </c>
      <c r="H94">
        <f>C94/[3]Australia!$G93</f>
        <v>243.69240369220466</v>
      </c>
      <c r="I94">
        <f>D94/[3]Australia!$G93</f>
        <v>1065.50913206422</v>
      </c>
      <c r="J94">
        <f>E94/[3]Australia!$G93</f>
        <v>4532.711632693542</v>
      </c>
      <c r="K94">
        <f>F94/[3]Australia!$G93</f>
        <v>17434.842390677441</v>
      </c>
      <c r="L94" s="13">
        <f>[3]Australia!$G93</f>
        <v>17.169768000000001</v>
      </c>
      <c r="M94" s="12">
        <f t="shared" si="5"/>
        <v>7.5579869058130106E-2</v>
      </c>
      <c r="N94" s="12">
        <f t="shared" si="5"/>
        <v>1.3977321861108942E-2</v>
      </c>
      <c r="O94" s="12">
        <f t="shared" si="5"/>
        <v>6.1113780565860282E-2</v>
      </c>
      <c r="P94" s="12">
        <f t="shared" si="5"/>
        <v>0.25998007502019183</v>
      </c>
    </row>
    <row r="95" spans="1:16">
      <c r="A95">
        <v>1991</v>
      </c>
      <c r="B95">
        <f>[3]Australia!B94</f>
        <v>12390.037410142304</v>
      </c>
      <c r="C95">
        <f>[3]Australia!C94</f>
        <v>-6988.9377980851996</v>
      </c>
      <c r="D95">
        <f>[3]Australia!D94</f>
        <v>7775.8976733514646</v>
      </c>
      <c r="E95">
        <f>[3]Australia!E94</f>
        <v>67055.260995293356</v>
      </c>
      <c r="F95">
        <f>[3]Australia!F94</f>
        <v>298249.40310650889</v>
      </c>
      <c r="G95">
        <f>B95/[3]Australia!$G94</f>
        <v>712.60257780427992</v>
      </c>
      <c r="H95">
        <f>C95/[3]Australia!$G94</f>
        <v>-401.96287760620089</v>
      </c>
      <c r="I95">
        <f>D95/[3]Australia!$G94</f>
        <v>447.22421275634508</v>
      </c>
      <c r="J95">
        <f>E95/[3]Australia!$G94</f>
        <v>3856.6269220034596</v>
      </c>
      <c r="K95">
        <f>F95/[3]Australia!$G94</f>
        <v>17153.563500002783</v>
      </c>
      <c r="L95" s="13">
        <f>[3]Australia!$G94</f>
        <v>17.387022999999999</v>
      </c>
      <c r="M95" s="12">
        <f t="shared" si="5"/>
        <v>4.1542538831897194E-2</v>
      </c>
      <c r="N95" s="12">
        <f t="shared" si="5"/>
        <v>-2.3433199615119953E-2</v>
      </c>
      <c r="O95" s="12">
        <f t="shared" si="5"/>
        <v>2.6071796262990634E-2</v>
      </c>
      <c r="P95" s="12">
        <f t="shared" si="5"/>
        <v>0.22482948933630229</v>
      </c>
    </row>
    <row r="96" spans="1:16">
      <c r="A96">
        <v>1992</v>
      </c>
      <c r="B96">
        <f>[3]Australia!B95</f>
        <v>6077.6940934583045</v>
      </c>
      <c r="C96">
        <f>[3]Australia!C95</f>
        <v>-13463.730589767702</v>
      </c>
      <c r="D96">
        <f>[3]Australia!D95</f>
        <v>3019.5542086578953</v>
      </c>
      <c r="E96">
        <f>[3]Australia!E95</f>
        <v>0</v>
      </c>
      <c r="F96">
        <f>[3]Australia!F95</f>
        <v>299867.9948224852</v>
      </c>
      <c r="G96">
        <f>B96/[3]Australia!$G95</f>
        <v>345.6911391374091</v>
      </c>
      <c r="H96">
        <f>C96/[3]Australia!$G95</f>
        <v>-765.79905027230666</v>
      </c>
      <c r="I96">
        <f>D96/[3]Australia!$G95</f>
        <v>171.748218654445</v>
      </c>
      <c r="J96">
        <f>E96/[3]Australia!$G95</f>
        <v>0</v>
      </c>
      <c r="K96">
        <f>F96/[3]Australia!$G95</f>
        <v>17056.09185441093</v>
      </c>
      <c r="L96" s="13">
        <f>[3]Australia!$G95</f>
        <v>17.581284</v>
      </c>
      <c r="M96" s="12">
        <f t="shared" si="5"/>
        <v>2.0267898536674964E-2</v>
      </c>
      <c r="N96" s="12">
        <f t="shared" si="5"/>
        <v>-4.4898858238398905E-2</v>
      </c>
      <c r="O96" s="12">
        <f t="shared" si="5"/>
        <v>1.0069611498370809E-2</v>
      </c>
      <c r="P96" s="12">
        <f t="shared" si="5"/>
        <v>0</v>
      </c>
    </row>
    <row r="97" spans="1:16">
      <c r="A97">
        <v>1993</v>
      </c>
      <c r="B97">
        <f>[3]Australia!B96</f>
        <v>11022.197726968077</v>
      </c>
      <c r="C97">
        <f>[3]Australia!C96</f>
        <v>-8437.2581934778227</v>
      </c>
      <c r="D97">
        <f>[3]Australia!D96</f>
        <v>8419.7745463194915</v>
      </c>
      <c r="E97">
        <f>[3]Australia!E96</f>
        <v>0</v>
      </c>
      <c r="F97">
        <f>[3]Australia!F96</f>
        <v>312277.48742603551</v>
      </c>
      <c r="G97">
        <f>B97/[3]Australia!$G96</f>
        <v>620.61927632811671</v>
      </c>
      <c r="H97">
        <f>C97/[3]Australia!$G96</f>
        <v>-475.07087097684087</v>
      </c>
      <c r="I97">
        <f>D97/[3]Australia!$G96</f>
        <v>474.08643132916228</v>
      </c>
      <c r="J97">
        <f>E97/[3]Australia!$G96</f>
        <v>0</v>
      </c>
      <c r="K97">
        <f>F97/[3]Australia!$G96</f>
        <v>17583.192849618714</v>
      </c>
      <c r="L97" s="13">
        <f>[3]Australia!$G96</f>
        <v>17.759999000000001</v>
      </c>
      <c r="M97" s="12">
        <f t="shared" si="5"/>
        <v>3.529616501598995E-2</v>
      </c>
      <c r="N97" s="12">
        <f t="shared" si="5"/>
        <v>-2.7018464452953014E-2</v>
      </c>
      <c r="O97" s="12">
        <f t="shared" si="5"/>
        <v>2.6962476916667765E-2</v>
      </c>
      <c r="P97" s="12">
        <f t="shared" si="5"/>
        <v>0</v>
      </c>
    </row>
    <row r="98" spans="1:16">
      <c r="A98">
        <v>1994</v>
      </c>
      <c r="B98">
        <f>[3]Australia!B97</f>
        <v>8742.4792899408276</v>
      </c>
      <c r="C98">
        <f>[3]Australia!C97</f>
        <v>-11925.106982786021</v>
      </c>
      <c r="D98">
        <f>[3]Australia!D97</f>
        <v>3504.8564154160349</v>
      </c>
      <c r="E98">
        <f>[3]Australia!E97</f>
        <v>0</v>
      </c>
      <c r="F98">
        <f>[3]Australia!F97</f>
        <v>324762.9600591716</v>
      </c>
      <c r="G98">
        <f>B98/[3]Australia!$G97</f>
        <v>487.00601860876139</v>
      </c>
      <c r="H98">
        <f>C98/[3]Australia!$G97</f>
        <v>-664.29655485171509</v>
      </c>
      <c r="I98">
        <f>D98/[3]Australia!$G97</f>
        <v>195.24051611207091</v>
      </c>
      <c r="J98">
        <f>E98/[3]Australia!$G97</f>
        <v>0</v>
      </c>
      <c r="K98">
        <f>F98/[3]Australia!$G97</f>
        <v>18091.151368467683</v>
      </c>
      <c r="L98" s="13">
        <f>[3]Australia!$G97</f>
        <v>17.951481000000001</v>
      </c>
      <c r="M98" s="12">
        <f t="shared" si="5"/>
        <v>2.6919570163875684E-2</v>
      </c>
      <c r="N98" s="12">
        <f t="shared" si="5"/>
        <v>-3.6719418312400137E-2</v>
      </c>
      <c r="O98" s="12">
        <f t="shared" si="5"/>
        <v>1.0792044803315784E-2</v>
      </c>
      <c r="P98" s="12">
        <f t="shared" si="5"/>
        <v>0</v>
      </c>
    </row>
    <row r="99" spans="1:16">
      <c r="A99">
        <v>1995</v>
      </c>
      <c r="B99">
        <f>[3]Australia!B98</f>
        <v>14562.442034093227</v>
      </c>
      <c r="C99">
        <f>[3]Australia!C98</f>
        <v>-7423.2276042038166</v>
      </c>
      <c r="D99">
        <f>[3]Australia!D98</f>
        <v>9693.0275580258276</v>
      </c>
      <c r="E99">
        <f>[3]Australia!E98</f>
        <v>0</v>
      </c>
      <c r="F99">
        <f>[3]Australia!F98</f>
        <v>337826.31508875731</v>
      </c>
      <c r="G99">
        <f>B99/[3]Australia!$G98</f>
        <v>800.30769495920526</v>
      </c>
      <c r="H99">
        <f>C99/[3]Australia!$G98</f>
        <v>-407.95809927821801</v>
      </c>
      <c r="I99">
        <f>D99/[3]Australia!$G98</f>
        <v>532.69942802026344</v>
      </c>
      <c r="J99">
        <f>E99/[3]Australia!$G98</f>
        <v>0</v>
      </c>
      <c r="K99">
        <f>F99/[3]Australia!$G98</f>
        <v>18565.910778719237</v>
      </c>
      <c r="L99" s="13">
        <f>[3]Australia!$G98</f>
        <v>18.196054</v>
      </c>
      <c r="M99" s="12">
        <f t="shared" si="5"/>
        <v>4.310629866198324E-2</v>
      </c>
      <c r="N99" s="12">
        <f t="shared" si="5"/>
        <v>-2.1973503166126972E-2</v>
      </c>
      <c r="O99" s="12">
        <f t="shared" si="5"/>
        <v>2.8692340191080652E-2</v>
      </c>
      <c r="P99" s="12">
        <f t="shared" si="5"/>
        <v>0</v>
      </c>
    </row>
    <row r="100" spans="1:16">
      <c r="A100">
        <v>1996</v>
      </c>
      <c r="B100">
        <f>[3]Australia!B99</f>
        <v>17637.309724919825</v>
      </c>
      <c r="C100">
        <f>[3]Australia!C99</f>
        <v>-6195.0427182273106</v>
      </c>
      <c r="D100">
        <f>[3]Australia!D99</f>
        <v>9824.1855318696762</v>
      </c>
      <c r="E100">
        <f>[3]Australia!E99</f>
        <v>0</v>
      </c>
      <c r="F100">
        <f>[3]Australia!F99</f>
        <v>351118.91272189352</v>
      </c>
      <c r="G100">
        <f>B100/[3]Australia!$G99</f>
        <v>957.49203732181775</v>
      </c>
      <c r="H100">
        <f>C100/[3]Australia!$G99</f>
        <v>-336.3156947451136</v>
      </c>
      <c r="I100">
        <f>D100/[3]Australia!$G99</f>
        <v>533.33414033359225</v>
      </c>
      <c r="J100">
        <f>E100/[3]Australia!$G99</f>
        <v>0</v>
      </c>
      <c r="K100">
        <f>F100/[3]Australia!$G99</f>
        <v>19061.499079380461</v>
      </c>
      <c r="L100" s="13">
        <f>[3]Australia!$G99</f>
        <v>18.42032</v>
      </c>
      <c r="M100" s="12">
        <f t="shared" si="5"/>
        <v>5.023172801543048E-2</v>
      </c>
      <c r="N100" s="12">
        <f t="shared" si="5"/>
        <v>-1.7643716968143337E-2</v>
      </c>
      <c r="O100" s="12">
        <f t="shared" si="5"/>
        <v>2.7979653547318312E-2</v>
      </c>
      <c r="P100" s="12">
        <f t="shared" si="5"/>
        <v>0</v>
      </c>
    </row>
    <row r="101" spans="1:16">
      <c r="A101">
        <v>1997</v>
      </c>
      <c r="B101">
        <f>[3]Australia!B100</f>
        <v>21420.441868144622</v>
      </c>
      <c r="C101">
        <f>[3]Australia!C100</f>
        <v>-2564.1368760401792</v>
      </c>
      <c r="D101">
        <f>[3]Australia!D100</f>
        <v>15555.554065663422</v>
      </c>
      <c r="E101">
        <f>[3]Australia!E100</f>
        <v>0</v>
      </c>
      <c r="F101">
        <f>[3]Australia!F100</f>
        <v>364744.95414201188</v>
      </c>
      <c r="G101">
        <f>B101/[3]Australia!$G100</f>
        <v>1151.0725721317012</v>
      </c>
      <c r="H101">
        <f>C101/[3]Australia!$G100</f>
        <v>-137.7892971288629</v>
      </c>
      <c r="I101">
        <f>D101/[3]Australia!$G100</f>
        <v>835.91046998545733</v>
      </c>
      <c r="J101">
        <f>E101/[3]Australia!$G100</f>
        <v>0</v>
      </c>
      <c r="K101">
        <f>F101/[3]Australia!$G100</f>
        <v>19600.338551404078</v>
      </c>
      <c r="L101" s="13">
        <f>[3]Australia!$G100</f>
        <v>18.609114999999999</v>
      </c>
      <c r="M101" s="12">
        <f t="shared" si="5"/>
        <v>5.8727178059342432E-2</v>
      </c>
      <c r="N101" s="12">
        <f t="shared" si="5"/>
        <v>-7.0299447515916663E-3</v>
      </c>
      <c r="O101" s="12">
        <f t="shared" si="5"/>
        <v>4.2647756710588888E-2</v>
      </c>
      <c r="P101" s="12">
        <f t="shared" si="5"/>
        <v>0</v>
      </c>
    </row>
    <row r="102" spans="1:16">
      <c r="A102">
        <v>1998</v>
      </c>
      <c r="B102">
        <f>[3]Australia!B101</f>
        <v>17144.925219799115</v>
      </c>
      <c r="C102">
        <f>[3]Australia!C101</f>
        <v>-7130.5962919248668</v>
      </c>
      <c r="D102">
        <f>[3]Australia!D101</f>
        <v>11861.697183499464</v>
      </c>
      <c r="E102">
        <f>[3]Australia!E101</f>
        <v>0</v>
      </c>
      <c r="F102">
        <f>[3]Australia!F101</f>
        <v>381336.38757396443</v>
      </c>
      <c r="G102">
        <f>B102/[3]Australia!$G101</f>
        <v>911.27212228624239</v>
      </c>
      <c r="H102">
        <f>C102/[3]Australia!$G101</f>
        <v>-378.99923929705648</v>
      </c>
      <c r="I102">
        <f>D102/[3]Australia!$G101</f>
        <v>630.46259040206826</v>
      </c>
      <c r="J102">
        <f>E102/[3]Australia!$G101</f>
        <v>0</v>
      </c>
      <c r="K102">
        <f>F102/[3]Australia!$G101</f>
        <v>20268.459311108461</v>
      </c>
      <c r="L102" s="13">
        <f>[3]Australia!$G101</f>
        <v>18.814276</v>
      </c>
      <c r="M102" s="12">
        <f t="shared" si="5"/>
        <v>4.4960108131494966E-2</v>
      </c>
      <c r="N102" s="12">
        <f t="shared" si="5"/>
        <v>-1.8698966383169525E-2</v>
      </c>
      <c r="O102" s="12">
        <f t="shared" si="5"/>
        <v>3.1105600121097161E-2</v>
      </c>
      <c r="P102" s="12">
        <f t="shared" si="5"/>
        <v>0</v>
      </c>
    </row>
    <row r="103" spans="1:16">
      <c r="A103">
        <v>1999</v>
      </c>
      <c r="B103">
        <f>[3]Australia!B102</f>
        <v>18702.875616736605</v>
      </c>
      <c r="C103">
        <f>[3]Australia!C102</f>
        <v>-6542.1312962601769</v>
      </c>
      <c r="D103">
        <f>[3]Australia!D102</f>
        <v>11999.334425600722</v>
      </c>
      <c r="E103">
        <f>[3]Australia!E102</f>
        <v>0</v>
      </c>
      <c r="F103">
        <f>[3]Australia!F102</f>
        <v>400367.86538461538</v>
      </c>
      <c r="G103">
        <f>B103/[3]Australia!$G102</f>
        <v>982.37963926980422</v>
      </c>
      <c r="H103">
        <f>C103/[3]Australia!$G102</f>
        <v>-343.62932816195286</v>
      </c>
      <c r="I103">
        <f>D103/[3]Australia!$G102</f>
        <v>630.27216060565388</v>
      </c>
      <c r="J103">
        <f>E103/[3]Australia!$G102</f>
        <v>0</v>
      </c>
      <c r="K103">
        <f>F103/[3]Australia!$G102</f>
        <v>21029.559690799448</v>
      </c>
      <c r="L103" s="13">
        <f>[3]Australia!$G102</f>
        <v>19.038338</v>
      </c>
      <c r="M103" s="12">
        <f t="shared" si="5"/>
        <v>4.6714227673516191E-2</v>
      </c>
      <c r="N103" s="12">
        <f t="shared" si="5"/>
        <v>-1.6340300663179964E-2</v>
      </c>
      <c r="O103" s="12">
        <f t="shared" si="5"/>
        <v>2.9970773039123665E-2</v>
      </c>
      <c r="P103" s="12">
        <f t="shared" si="5"/>
        <v>0</v>
      </c>
    </row>
    <row r="104" spans="1:16">
      <c r="A104">
        <v>2000</v>
      </c>
      <c r="B104">
        <f>[3]Australia!B103</f>
        <v>26313.182995861407</v>
      </c>
      <c r="C104">
        <f>[3]Australia!C103</f>
        <v>-1484.0929695201062</v>
      </c>
      <c r="D104">
        <f>[3]Australia!D103</f>
        <v>19180.619488459684</v>
      </c>
      <c r="E104">
        <f>[3]Australia!E103</f>
        <v>0</v>
      </c>
      <c r="F104">
        <f>[3]Australia!F103</f>
        <v>415372.40162721899</v>
      </c>
      <c r="G104">
        <f>B104/[3]Australia!$G103</f>
        <v>1365.3125640603027</v>
      </c>
      <c r="H104">
        <f>C104/[3]Australia!$G103</f>
        <v>-77.005156610587846</v>
      </c>
      <c r="I104">
        <f>D104/[3]Australia!$G103</f>
        <v>995.22512263806072</v>
      </c>
      <c r="J104">
        <f>E104/[3]Australia!$G103</f>
        <v>0</v>
      </c>
      <c r="K104">
        <f>F104/[3]Australia!$G103</f>
        <v>21552.434716649102</v>
      </c>
      <c r="L104" s="13">
        <f>[3]Australia!$G103</f>
        <v>19.272644</v>
      </c>
      <c r="M104" s="12">
        <f t="shared" si="5"/>
        <v>6.3348414321172192E-2</v>
      </c>
      <c r="N104" s="12">
        <f t="shared" si="5"/>
        <v>-3.5729214644646115E-3</v>
      </c>
      <c r="O104" s="12">
        <f t="shared" si="5"/>
        <v>4.6176923197881511E-2</v>
      </c>
      <c r="P104" s="12">
        <f t="shared" si="5"/>
        <v>0</v>
      </c>
    </row>
  </sheetData>
  <mergeCells count="6">
    <mergeCell ref="Z1:AC1"/>
    <mergeCell ref="B2:F2"/>
    <mergeCell ref="G2:K2"/>
    <mergeCell ref="M2:P2"/>
    <mergeCell ref="R1:U1"/>
    <mergeCell ref="V1: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104"/>
  <sheetViews>
    <sheetView workbookViewId="0">
      <selection activeCell="A4" sqref="A4"/>
    </sheetView>
  </sheetViews>
  <sheetFormatPr baseColWidth="10" defaultColWidth="9.1640625" defaultRowHeight="15"/>
  <cols>
    <col min="13" max="16" width="12.1640625" customWidth="1"/>
  </cols>
  <sheetData>
    <row r="1" spans="1:29">
      <c r="R1" s="27" t="s">
        <v>30</v>
      </c>
      <c r="S1" s="27"/>
      <c r="T1" s="27"/>
      <c r="U1" s="27"/>
      <c r="V1" s="27" t="s">
        <v>31</v>
      </c>
      <c r="W1" s="27"/>
      <c r="X1" s="27"/>
      <c r="Y1" s="27"/>
      <c r="Z1" s="27" t="s">
        <v>32</v>
      </c>
      <c r="AA1" s="27"/>
      <c r="AB1" s="27"/>
      <c r="AC1" s="27"/>
    </row>
    <row r="2" spans="1:29" ht="48">
      <c r="B2" s="27" t="s">
        <v>6</v>
      </c>
      <c r="C2" s="27"/>
      <c r="D2" s="27"/>
      <c r="E2" s="27"/>
      <c r="F2" s="27"/>
      <c r="G2" s="27" t="s">
        <v>7</v>
      </c>
      <c r="H2" s="27"/>
      <c r="I2" s="27"/>
      <c r="J2" s="27"/>
      <c r="K2" s="27"/>
      <c r="L2" s="11" t="s">
        <v>21</v>
      </c>
      <c r="M2" s="30" t="s">
        <v>26</v>
      </c>
      <c r="N2" s="30"/>
      <c r="O2" s="30"/>
      <c r="P2" s="30"/>
      <c r="R2" s="15" t="s">
        <v>27</v>
      </c>
      <c r="S2" s="14" t="s">
        <v>28</v>
      </c>
      <c r="T2" s="14" t="s">
        <v>3</v>
      </c>
      <c r="U2" s="14" t="s">
        <v>4</v>
      </c>
      <c r="V2" s="15" t="s">
        <v>27</v>
      </c>
      <c r="W2" s="14" t="s">
        <v>28</v>
      </c>
      <c r="X2" s="14" t="s">
        <v>3</v>
      </c>
      <c r="Y2" s="14" t="s">
        <v>4</v>
      </c>
      <c r="Z2" s="15" t="s">
        <v>27</v>
      </c>
      <c r="AA2" s="14" t="s">
        <v>28</v>
      </c>
      <c r="AB2" s="14" t="s">
        <v>3</v>
      </c>
      <c r="AC2" s="14" t="s">
        <v>4</v>
      </c>
    </row>
    <row r="3" spans="1:29" ht="16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1" t="s">
        <v>22</v>
      </c>
      <c r="M3" s="6" t="s">
        <v>1</v>
      </c>
      <c r="N3" s="6" t="s">
        <v>2</v>
      </c>
      <c r="O3" s="6" t="s">
        <v>3</v>
      </c>
      <c r="P3" s="6" t="s">
        <v>4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</row>
    <row r="4" spans="1:29">
      <c r="A4">
        <v>1900</v>
      </c>
      <c r="B4">
        <f>[3]France!B3</f>
        <v>6701.3847572158475</v>
      </c>
      <c r="C4">
        <f>[3]France!C3</f>
        <v>6259.2673321823177</v>
      </c>
      <c r="D4">
        <f>[3]France!D3</f>
        <v>7073.1150988858972</v>
      </c>
      <c r="E4">
        <f>[3]France!E3</f>
        <v>47675.055020434382</v>
      </c>
      <c r="F4">
        <f>[3]France!F3</f>
        <v>85849.163454912035</v>
      </c>
      <c r="G4">
        <f>B4/[3]France!$G3</f>
        <v>165.24400644865756</v>
      </c>
      <c r="H4">
        <f>C4/[3]France!$G3</f>
        <v>154.34219178197415</v>
      </c>
      <c r="I4">
        <f>D4/[3]France!$G3</f>
        <v>174.41020316791705</v>
      </c>
      <c r="J4">
        <f>E4/[3]France!$G3</f>
        <v>1175.5804784606576</v>
      </c>
      <c r="K4">
        <f>F4/[3]France!$G3</f>
        <v>2116.8848280618754</v>
      </c>
      <c r="L4" s="12">
        <f>[3]France!$G3</f>
        <v>40.554480015576317</v>
      </c>
      <c r="M4" s="12">
        <f>G4/$K4</f>
        <v>7.8059989026397603E-2</v>
      </c>
      <c r="N4" s="12">
        <f t="shared" ref="N4:P19" si="0">H4/$K4</f>
        <v>7.2910056199553819E-2</v>
      </c>
      <c r="O4" s="12">
        <f t="shared" si="0"/>
        <v>8.2390029375192408E-2</v>
      </c>
      <c r="P4" s="12">
        <f t="shared" si="0"/>
        <v>0.55533511454043827</v>
      </c>
      <c r="R4" s="12">
        <f>(SUM(M4:M104)/101)*100</f>
        <v>8.9309191654394873</v>
      </c>
      <c r="S4" s="12">
        <f t="shared" ref="S4:U4" si="1">(SUM(N4:N104)/101)*100</f>
        <v>8.3797490913281436</v>
      </c>
      <c r="T4" s="12">
        <f t="shared" si="1"/>
        <v>11.757689073661833</v>
      </c>
      <c r="U4" s="12">
        <f t="shared" si="1"/>
        <v>29.07343075069344</v>
      </c>
      <c r="V4" s="12">
        <f>(SUM(M4:M49)/46)*100</f>
        <v>5.1582124240413991</v>
      </c>
      <c r="W4" s="12">
        <f t="shared" ref="W4:Y4" si="2">(SUM(N4:N49)/46)*100</f>
        <v>4.689755615444728</v>
      </c>
      <c r="X4" s="12">
        <f t="shared" si="2"/>
        <v>6.2620045580610793</v>
      </c>
      <c r="Y4" s="12">
        <f t="shared" si="2"/>
        <v>35.544502448265767</v>
      </c>
      <c r="Z4" s="12">
        <f>(SUM(M50:M104)/55)*100</f>
        <v>12.086273894608809</v>
      </c>
      <c r="AA4" s="12">
        <f t="shared" ref="AA4:AC4" si="3">(SUM(N50:N104)/55)*100</f>
        <v>11.465925452976085</v>
      </c>
      <c r="AB4" s="12">
        <f t="shared" si="3"/>
        <v>16.354079759437013</v>
      </c>
      <c r="AC4" s="12">
        <f t="shared" si="3"/>
        <v>23.661261694542052</v>
      </c>
    </row>
    <row r="5" spans="1:29">
      <c r="A5">
        <v>1901</v>
      </c>
      <c r="B5">
        <f>[3]France!B4</f>
        <v>4917.4652719023252</v>
      </c>
      <c r="C5">
        <f>[3]France!C4</f>
        <v>4478.1917754533679</v>
      </c>
      <c r="D5">
        <f>[3]France!D4</f>
        <v>5343.7556209775767</v>
      </c>
      <c r="E5">
        <f>[3]France!E4</f>
        <v>44095.344035984519</v>
      </c>
      <c r="F5">
        <f>[3]France!F4</f>
        <v>84211.19647284961</v>
      </c>
      <c r="G5">
        <f>B5/[3]France!$G4</f>
        <v>120.87743929020967</v>
      </c>
      <c r="H5">
        <f>C5/[3]France!$G4</f>
        <v>110.07954800621778</v>
      </c>
      <c r="I5">
        <f>D5/[3]France!$G4</f>
        <v>131.35618859318382</v>
      </c>
      <c r="J5">
        <f>E5/[3]France!$G4</f>
        <v>1083.918640391061</v>
      </c>
      <c r="K5">
        <f>F5/[3]France!$G4</f>
        <v>2070.0164060873894</v>
      </c>
      <c r="L5" s="12">
        <f>[3]France!$G4</f>
        <v>40.681415000000001</v>
      </c>
      <c r="M5" s="12">
        <f t="shared" ref="M5:P68" si="4">G5/$K5</f>
        <v>5.8394435394202672E-2</v>
      </c>
      <c r="N5" s="12">
        <f t="shared" si="0"/>
        <v>5.3178104136035804E-2</v>
      </c>
      <c r="O5" s="12">
        <f t="shared" si="0"/>
        <v>6.3456593004238435E-2</v>
      </c>
      <c r="P5" s="12">
        <f t="shared" si="0"/>
        <v>0.52362804333508328</v>
      </c>
    </row>
    <row r="6" spans="1:29">
      <c r="A6">
        <v>1902</v>
      </c>
      <c r="B6">
        <f>[3]France!B5</f>
        <v>4514.6003978367535</v>
      </c>
      <c r="C6">
        <f>[3]France!C5</f>
        <v>4114.4545411399085</v>
      </c>
      <c r="D6">
        <f>[3]France!D5</f>
        <v>4996.2760490805813</v>
      </c>
      <c r="E6">
        <f>[3]France!E5</f>
        <v>46330.267032438773</v>
      </c>
      <c r="F6">
        <f>[3]France!F5</f>
        <v>87852.294436253287</v>
      </c>
      <c r="G6">
        <f>B6/[3]France!$G5</f>
        <v>110.77558743329551</v>
      </c>
      <c r="H6">
        <f>C6/[3]France!$G5</f>
        <v>100.95713431929853</v>
      </c>
      <c r="I6">
        <f>D6/[3]France!$G5</f>
        <v>122.59455224010711</v>
      </c>
      <c r="J6">
        <f>E6/[3]France!$G5</f>
        <v>1136.8143565749606</v>
      </c>
      <c r="K6">
        <f>F6/[3]France!$G5</f>
        <v>2155.6480454398566</v>
      </c>
      <c r="L6" s="12">
        <f>[3]France!$G5</f>
        <v>40.754470388660856</v>
      </c>
      <c r="M6" s="12">
        <f t="shared" si="4"/>
        <v>5.1388531475550746E-2</v>
      </c>
      <c r="N6" s="12">
        <f t="shared" si="0"/>
        <v>4.6833774434034935E-2</v>
      </c>
      <c r="O6" s="12">
        <f t="shared" si="0"/>
        <v>5.6871321132152576E-2</v>
      </c>
      <c r="P6" s="12">
        <f t="shared" si="0"/>
        <v>0.52736547553754087</v>
      </c>
    </row>
    <row r="7" spans="1:29">
      <c r="A7">
        <v>1903</v>
      </c>
      <c r="B7">
        <f>[3]France!B6</f>
        <v>5050.7547006642808</v>
      </c>
      <c r="C7">
        <f>[3]France!C6</f>
        <v>4642.0191531547825</v>
      </c>
      <c r="D7">
        <f>[3]France!D6</f>
        <v>5504.5067010060684</v>
      </c>
      <c r="E7">
        <f>[3]France!E6</f>
        <v>48254.867206091323</v>
      </c>
      <c r="F7">
        <f>[3]France!F6</f>
        <v>88310.126081518756</v>
      </c>
      <c r="G7">
        <f>B7/[3]France!$G6</f>
        <v>123.70954654983775</v>
      </c>
      <c r="H7">
        <f>C7/[3]France!$G6</f>
        <v>113.69827254467781</v>
      </c>
      <c r="I7">
        <f>D7/[3]France!$G6</f>
        <v>134.82342111614398</v>
      </c>
      <c r="J7">
        <f>E7/[3]France!$G6</f>
        <v>1181.91994952815</v>
      </c>
      <c r="K7">
        <f>F7/[3]France!$G6</f>
        <v>2163.0046004544315</v>
      </c>
      <c r="L7" s="12">
        <f>[3]France!$G6</f>
        <v>40.827525777321711</v>
      </c>
      <c r="M7" s="12">
        <f t="shared" si="4"/>
        <v>5.7193381153164115E-2</v>
      </c>
      <c r="N7" s="12">
        <f t="shared" si="0"/>
        <v>5.2564970282906763E-2</v>
      </c>
      <c r="O7" s="12">
        <f t="shared" si="0"/>
        <v>6.2331546168611272E-2</v>
      </c>
      <c r="P7" s="12">
        <f t="shared" si="0"/>
        <v>0.54642507430628551</v>
      </c>
    </row>
    <row r="8" spans="1:29">
      <c r="A8">
        <v>1904</v>
      </c>
      <c r="B8">
        <f>[3]France!B7</f>
        <v>4894.7991304752495</v>
      </c>
      <c r="C8">
        <f>[3]France!C7</f>
        <v>4614.4802539245238</v>
      </c>
      <c r="D8">
        <f>[3]France!D7</f>
        <v>5513.8569841928356</v>
      </c>
      <c r="E8">
        <f>[3]France!E7</f>
        <v>48837.488555504016</v>
      </c>
      <c r="F8">
        <f>[3]France!F7</f>
        <v>87481.051940360019</v>
      </c>
      <c r="G8">
        <f>B8/[3]France!$G7</f>
        <v>119.67553983184729</v>
      </c>
      <c r="H8">
        <f>C8/[3]France!$G7</f>
        <v>112.82187495571419</v>
      </c>
      <c r="I8">
        <f>D8/[3]France!$G7</f>
        <v>134.81121360639168</v>
      </c>
      <c r="J8">
        <f>E8/[3]France!$G7</f>
        <v>1194.0536579984507</v>
      </c>
      <c r="K8">
        <f>F8/[3]France!$G7</f>
        <v>2138.8706332886759</v>
      </c>
      <c r="L8" s="12">
        <f>[3]France!$G7</f>
        <v>40.900581165982565</v>
      </c>
      <c r="M8" s="12">
        <f t="shared" si="4"/>
        <v>5.5952678001771929E-2</v>
      </c>
      <c r="N8" s="12">
        <f t="shared" si="0"/>
        <v>5.2748339801291302E-2</v>
      </c>
      <c r="O8" s="12">
        <f t="shared" si="0"/>
        <v>6.3029157307709263E-2</v>
      </c>
      <c r="P8" s="12">
        <f t="shared" si="0"/>
        <v>0.55826361791807044</v>
      </c>
    </row>
    <row r="9" spans="1:29">
      <c r="A9">
        <v>1905</v>
      </c>
      <c r="B9">
        <f>[3]France!B8</f>
        <v>5290.8008444581128</v>
      </c>
      <c r="C9">
        <f>[3]France!C8</f>
        <v>5159.7905206130317</v>
      </c>
      <c r="D9">
        <f>[3]France!D8</f>
        <v>6129.3071554444759</v>
      </c>
      <c r="E9">
        <f>[3]France!E8</f>
        <v>51248.545908121851</v>
      </c>
      <c r="F9">
        <f>[3]France!F8</f>
        <v>90710.98049088163</v>
      </c>
      <c r="G9">
        <f>B9/[3]France!$G8</f>
        <v>129.25864807468977</v>
      </c>
      <c r="H9">
        <f>C9/[3]France!$G8</f>
        <v>126.05795732070301</v>
      </c>
      <c r="I9">
        <f>D9/[3]France!$G8</f>
        <v>149.74405195711344</v>
      </c>
      <c r="J9">
        <f>E9/[3]France!$G8</f>
        <v>1252.044436111443</v>
      </c>
      <c r="K9">
        <f>F9/[3]France!$G8</f>
        <v>2216.1444077152405</v>
      </c>
      <c r="L9" s="12">
        <f>[3]France!$G8</f>
        <v>40.931890618265783</v>
      </c>
      <c r="M9" s="12">
        <f t="shared" si="4"/>
        <v>5.8325913972343733E-2</v>
      </c>
      <c r="N9" s="12">
        <f t="shared" si="0"/>
        <v>5.6881653055571371E-2</v>
      </c>
      <c r="O9" s="12">
        <f t="shared" si="0"/>
        <v>6.7569627428518422E-2</v>
      </c>
      <c r="P9" s="12">
        <f t="shared" si="0"/>
        <v>0.56496518536996088</v>
      </c>
    </row>
    <row r="10" spans="1:29">
      <c r="A10">
        <v>1906</v>
      </c>
      <c r="B10">
        <f>[3]France!B9</f>
        <v>4425.3090675681797</v>
      </c>
      <c r="C10">
        <f>[3]France!C9</f>
        <v>4428.9345436813019</v>
      </c>
      <c r="D10">
        <f>[3]France!D9</f>
        <v>5455.6489190379043</v>
      </c>
      <c r="E10">
        <f>[3]France!E9</f>
        <v>52987.215291307679</v>
      </c>
      <c r="F10">
        <f>[3]France!F9</f>
        <v>98034.156816723815</v>
      </c>
      <c r="G10">
        <f>B10/[3]France!$G9</f>
        <v>107.75877589048079</v>
      </c>
      <c r="H10">
        <f>C10/[3]France!$G9</f>
        <v>107.84705828206185</v>
      </c>
      <c r="I10">
        <f>D10/[3]France!$G9</f>
        <v>132.84813336818803</v>
      </c>
      <c r="J10">
        <f>E10/[3]France!$G9</f>
        <v>1290.2686276722322</v>
      </c>
      <c r="K10">
        <f>F10/[3]France!$G9</f>
        <v>2387.1871032571294</v>
      </c>
      <c r="L10" s="12">
        <f>[3]France!$G9</f>
        <v>41.066808999999999</v>
      </c>
      <c r="M10" s="12">
        <f t="shared" si="4"/>
        <v>4.5140481759243928E-2</v>
      </c>
      <c r="N10" s="12">
        <f t="shared" si="0"/>
        <v>4.5177463523874188E-2</v>
      </c>
      <c r="O10" s="12">
        <f t="shared" si="0"/>
        <v>5.5650490565623108E-2</v>
      </c>
      <c r="P10" s="12">
        <f t="shared" si="0"/>
        <v>0.54049748589532931</v>
      </c>
    </row>
    <row r="11" spans="1:29">
      <c r="A11">
        <v>1907</v>
      </c>
      <c r="B11">
        <f>[3]France!B10</f>
        <v>6965.0506958831902</v>
      </c>
      <c r="C11">
        <f>[3]France!C10</f>
        <v>6723.0084447314157</v>
      </c>
      <c r="D11">
        <f>[3]France!D10</f>
        <v>7734.6543303233375</v>
      </c>
      <c r="E11">
        <f>[3]France!E10</f>
        <v>54649.063584346775</v>
      </c>
      <c r="F11">
        <f>[3]France!F10</f>
        <v>101271.24269906868</v>
      </c>
      <c r="G11">
        <f>B11/[3]France!$G10</f>
        <v>169.60291937664769</v>
      </c>
      <c r="H11">
        <f>C11/[3]France!$G10</f>
        <v>163.70905381841126</v>
      </c>
      <c r="I11">
        <f>D11/[3]France!$G10</f>
        <v>188.34320266576685</v>
      </c>
      <c r="J11">
        <f>E11/[3]France!$G10</f>
        <v>1330.7355724752506</v>
      </c>
      <c r="K11">
        <f>F11/[3]France!$G10</f>
        <v>2466.011973296213</v>
      </c>
      <c r="L11" s="12">
        <f>[3]France!$G10</f>
        <v>41.066808999999999</v>
      </c>
      <c r="M11" s="12">
        <f t="shared" si="4"/>
        <v>6.8776194606203267E-2</v>
      </c>
      <c r="N11" s="12">
        <f t="shared" si="0"/>
        <v>6.6386155294934898E-2</v>
      </c>
      <c r="O11" s="12">
        <f t="shared" si="0"/>
        <v>7.637562376228714E-2</v>
      </c>
      <c r="P11" s="12">
        <f t="shared" si="0"/>
        <v>0.53963062097241687</v>
      </c>
    </row>
    <row r="12" spans="1:29">
      <c r="A12">
        <v>1908</v>
      </c>
      <c r="B12">
        <f>[3]France!B11</f>
        <v>6025.111646652138</v>
      </c>
      <c r="C12">
        <f>[3]France!C11</f>
        <v>5667.632623890695</v>
      </c>
      <c r="D12">
        <f>[3]France!D11</f>
        <v>6704.063887506868</v>
      </c>
      <c r="E12">
        <f>[3]France!E11</f>
        <v>49218.61701381817</v>
      </c>
      <c r="F12">
        <f>[3]France!F11</f>
        <v>96233.674101650962</v>
      </c>
      <c r="G12">
        <f>B12/[3]France!$G11</f>
        <v>146.34221598425174</v>
      </c>
      <c r="H12">
        <f>C12/[3]France!$G11</f>
        <v>137.65951009815203</v>
      </c>
      <c r="I12">
        <f>D12/[3]France!$G11</f>
        <v>162.83309305029977</v>
      </c>
      <c r="J12">
        <f>E12/[3]France!$G11</f>
        <v>1195.4569315714789</v>
      </c>
      <c r="K12">
        <f>F12/[3]France!$G11</f>
        <v>2337.3922254481649</v>
      </c>
      <c r="L12" s="12">
        <f>[3]France!$G11</f>
        <v>41.171384525846705</v>
      </c>
      <c r="M12" s="12">
        <f t="shared" si="4"/>
        <v>6.2609182314787792E-2</v>
      </c>
      <c r="N12" s="12">
        <f t="shared" si="0"/>
        <v>5.8894484459816147E-2</v>
      </c>
      <c r="O12" s="12">
        <f t="shared" si="0"/>
        <v>6.9664428279288301E-2</v>
      </c>
      <c r="P12" s="12">
        <f t="shared" si="0"/>
        <v>0.51144900652789049</v>
      </c>
    </row>
    <row r="13" spans="1:29">
      <c r="A13">
        <v>1909</v>
      </c>
      <c r="B13">
        <f>[3]France!B12</f>
        <v>5993.749322737538</v>
      </c>
      <c r="C13">
        <f>[3]France!C12</f>
        <v>5643.7445502060446</v>
      </c>
      <c r="D13">
        <f>[3]France!D12</f>
        <v>6721.6599433400415</v>
      </c>
      <c r="E13">
        <f>[3]France!E12</f>
        <v>50530.663390895817</v>
      </c>
      <c r="F13">
        <f>[3]France!F12</f>
        <v>104158.57483056471</v>
      </c>
      <c r="G13">
        <f>B13/[3]France!$G12</f>
        <v>145.35893799136895</v>
      </c>
      <c r="H13">
        <f>C13/[3]France!$G12</f>
        <v>136.87070812261433</v>
      </c>
      <c r="I13">
        <f>D13/[3]France!$G12</f>
        <v>163.01204776725328</v>
      </c>
      <c r="J13">
        <f>E13/[3]France!$G12</f>
        <v>1225.4572507121848</v>
      </c>
      <c r="K13">
        <f>F13/[3]France!$G12</f>
        <v>2526.0282011844834</v>
      </c>
      <c r="L13" s="12">
        <f>[3]France!$G12</f>
        <v>41.234129841354729</v>
      </c>
      <c r="M13" s="12">
        <f t="shared" si="4"/>
        <v>5.7544463645816973E-2</v>
      </c>
      <c r="N13" s="12">
        <f t="shared" si="0"/>
        <v>5.4184156795412698E-2</v>
      </c>
      <c r="O13" s="12">
        <f t="shared" si="0"/>
        <v>6.4532948480470281E-2</v>
      </c>
      <c r="P13" s="12">
        <f t="shared" si="0"/>
        <v>0.48513205439969115</v>
      </c>
    </row>
    <row r="14" spans="1:29">
      <c r="A14">
        <v>1910</v>
      </c>
      <c r="B14">
        <f>[3]France!B13</f>
        <v>5529.4843033919606</v>
      </c>
      <c r="C14">
        <f>[3]France!C13</f>
        <v>5034.273754093867</v>
      </c>
      <c r="D14">
        <f>[3]France!D13</f>
        <v>6119.6852315524247</v>
      </c>
      <c r="E14">
        <f>[3]France!E13</f>
        <v>47508.510900574605</v>
      </c>
      <c r="F14">
        <f>[3]France!F13</f>
        <v>103516.12272165887</v>
      </c>
      <c r="G14">
        <f>B14/[3]France!$G13</f>
        <v>133.72663224449539</v>
      </c>
      <c r="H14">
        <f>C14/[3]France!$G13</f>
        <v>121.75031847343404</v>
      </c>
      <c r="I14">
        <f>D14/[3]France!$G13</f>
        <v>148.00022054676415</v>
      </c>
      <c r="J14">
        <f>E14/[3]France!$G13</f>
        <v>1148.9594358351856</v>
      </c>
      <c r="K14">
        <f>F14/[3]France!$G13</f>
        <v>2503.4635627925882</v>
      </c>
      <c r="L14" s="12">
        <f>[3]France!$G13</f>
        <v>41.349162919786096</v>
      </c>
      <c r="M14" s="12">
        <f t="shared" si="4"/>
        <v>5.3416648131808513E-2</v>
      </c>
      <c r="N14" s="12">
        <f t="shared" si="0"/>
        <v>4.8632750355520567E-2</v>
      </c>
      <c r="O14" s="12">
        <f t="shared" si="0"/>
        <v>5.9118184401162767E-2</v>
      </c>
      <c r="P14" s="12">
        <f t="shared" si="0"/>
        <v>0.45894793633566328</v>
      </c>
    </row>
    <row r="15" spans="1:29">
      <c r="A15">
        <v>1911</v>
      </c>
      <c r="B15">
        <f>[3]France!B14</f>
        <v>7475.2873757799953</v>
      </c>
      <c r="C15">
        <f>[3]France!C14</f>
        <v>7036.9399386745399</v>
      </c>
      <c r="D15">
        <f>[3]France!D14</f>
        <v>8087.5852194189911</v>
      </c>
      <c r="E15">
        <f>[3]France!E14</f>
        <v>47516.195290089585</v>
      </c>
      <c r="F15">
        <f>[3]France!F14</f>
        <v>103658.91642313851</v>
      </c>
      <c r="G15">
        <f>B15/[3]France!$G14</f>
        <v>180.2185755314386</v>
      </c>
      <c r="H15">
        <f>C15/[3]France!$G14</f>
        <v>169.65064058368563</v>
      </c>
      <c r="I15">
        <f>D15/[3]France!$G14</f>
        <v>194.98020804594478</v>
      </c>
      <c r="J15">
        <f>E15/[3]France!$G14</f>
        <v>1145.5480705128177</v>
      </c>
      <c r="K15">
        <f>F15/[3]France!$G14</f>
        <v>2499.0694430608705</v>
      </c>
      <c r="L15" s="12">
        <f>[3]France!$G14</f>
        <v>41.479005999999998</v>
      </c>
      <c r="M15" s="12">
        <f t="shared" si="4"/>
        <v>7.2114272787356465E-2</v>
      </c>
      <c r="N15" s="12">
        <f t="shared" si="0"/>
        <v>6.7885524771931438E-2</v>
      </c>
      <c r="O15" s="12">
        <f t="shared" si="0"/>
        <v>7.8021124457883104E-2</v>
      </c>
      <c r="P15" s="12">
        <f t="shared" si="0"/>
        <v>0.45838985134792642</v>
      </c>
    </row>
    <row r="16" spans="1:29">
      <c r="A16">
        <v>1912</v>
      </c>
      <c r="B16">
        <f>[3]France!B15</f>
        <v>8909.9666808608854</v>
      </c>
      <c r="C16">
        <f>[3]France!C15</f>
        <v>8443.4806217059086</v>
      </c>
      <c r="D16">
        <f>[3]France!D15</f>
        <v>9491.1410064679749</v>
      </c>
      <c r="E16">
        <f>[3]France!E15</f>
        <v>49619.996622461287</v>
      </c>
      <c r="F16">
        <f>[3]France!F15</f>
        <v>110970.61600810877</v>
      </c>
      <c r="G16">
        <f>B16/[3]France!$G15</f>
        <v>214.54675288400855</v>
      </c>
      <c r="H16">
        <f>C16/[3]France!$G15</f>
        <v>203.31404317339403</v>
      </c>
      <c r="I16">
        <f>D16/[3]France!$G15</f>
        <v>228.54108854032404</v>
      </c>
      <c r="J16">
        <f>E16/[3]France!$G15</f>
        <v>1194.8203101962595</v>
      </c>
      <c r="K16">
        <f>F16/[3]France!$G15</f>
        <v>2672.1071113789549</v>
      </c>
      <c r="L16" s="12">
        <f>[3]France!$G15</f>
        <v>41.529254398354489</v>
      </c>
      <c r="M16" s="12">
        <f t="shared" si="4"/>
        <v>8.0291224842888351E-2</v>
      </c>
      <c r="N16" s="12">
        <f t="shared" si="0"/>
        <v>7.6087534929867667E-2</v>
      </c>
      <c r="O16" s="12">
        <f t="shared" si="0"/>
        <v>8.5528415970714672E-2</v>
      </c>
      <c r="P16" s="12">
        <f t="shared" si="0"/>
        <v>0.4471453652094306</v>
      </c>
    </row>
    <row r="17" spans="1:16">
      <c r="A17">
        <v>1913</v>
      </c>
      <c r="B17">
        <f>[3]France!B16</f>
        <v>8297.6501653687628</v>
      </c>
      <c r="C17">
        <f>[3]France!C16</f>
        <v>7839.1004530742703</v>
      </c>
      <c r="D17">
        <f>[3]France!D16</f>
        <v>8906.9904198516779</v>
      </c>
      <c r="E17">
        <f>[3]France!E16</f>
        <v>47792.17890296605</v>
      </c>
      <c r="F17">
        <f>[3]France!F16</f>
        <v>113110.99655370975</v>
      </c>
      <c r="G17">
        <f>B17/[3]France!$G16</f>
        <v>199.30014915819862</v>
      </c>
      <c r="H17">
        <f>C17/[3]France!$G16</f>
        <v>188.28630496913357</v>
      </c>
      <c r="I17">
        <f>D17/[3]France!$G16</f>
        <v>213.93581120543587</v>
      </c>
      <c r="J17">
        <f>E17/[3]France!$G16</f>
        <v>1147.9139508327462</v>
      </c>
      <c r="K17">
        <f>F17/[3]France!$G16</f>
        <v>2716.7978928146322</v>
      </c>
      <c r="L17" s="12">
        <f>[3]France!$G16</f>
        <v>41.633938561593006</v>
      </c>
      <c r="M17" s="12">
        <f t="shared" si="4"/>
        <v>7.33584745796904E-2</v>
      </c>
      <c r="N17" s="12">
        <f t="shared" si="0"/>
        <v>6.9304494628441765E-2</v>
      </c>
      <c r="O17" s="12">
        <f t="shared" si="0"/>
        <v>7.8745574623438785E-2</v>
      </c>
      <c r="P17" s="12">
        <f t="shared" si="0"/>
        <v>0.42252460290430177</v>
      </c>
    </row>
    <row r="18" spans="1:16">
      <c r="A18">
        <v>1914</v>
      </c>
      <c r="B18">
        <f>[3]France!B17</f>
        <v>-5225.2885680073668</v>
      </c>
      <c r="C18">
        <f>[3]France!C17</f>
        <v>-7816.987353950145</v>
      </c>
      <c r="D18">
        <f>[3]France!D17</f>
        <v>-6733.1246739944427</v>
      </c>
      <c r="E18">
        <f>[3]France!E17</f>
        <v>26118.668017216682</v>
      </c>
      <c r="F18">
        <f>[3]France!F17</f>
        <v>100329.45394314054</v>
      </c>
      <c r="G18">
        <f>B18/[3]France!$G17</f>
        <v>-125.46616928264612</v>
      </c>
      <c r="H18">
        <f>C18/[3]France!$G17</f>
        <v>-187.69632449314139</v>
      </c>
      <c r="I18">
        <f>D18/[3]France!$G17</f>
        <v>-161.67133147838757</v>
      </c>
      <c r="J18">
        <f>E18/[3]France!$G17</f>
        <v>627.14416251560465</v>
      </c>
      <c r="K18">
        <f>F18/[3]France!$G17</f>
        <v>2409.0444170944343</v>
      </c>
      <c r="L18" s="12">
        <f>[3]France!$G17</f>
        <v>41.646992156395612</v>
      </c>
      <c r="M18" s="12">
        <f t="shared" si="4"/>
        <v>-5.2081301777728017E-2</v>
      </c>
      <c r="N18" s="12">
        <f t="shared" si="0"/>
        <v>-7.7913185477718708E-2</v>
      </c>
      <c r="O18" s="12">
        <f t="shared" si="0"/>
        <v>-6.7110149705492159E-2</v>
      </c>
      <c r="P18" s="12">
        <f t="shared" si="0"/>
        <v>0.26032901596393465</v>
      </c>
    </row>
    <row r="19" spans="1:16">
      <c r="A19">
        <v>1915</v>
      </c>
      <c r="B19">
        <f>[3]France!B18</f>
        <v>-6887.5741337564323</v>
      </c>
      <c r="C19">
        <f>[3]France!C18</f>
        <v>-8583.2424820690158</v>
      </c>
      <c r="D19">
        <f>[3]France!D18</f>
        <v>-7636.001148326216</v>
      </c>
      <c r="E19">
        <f>[3]France!E18</f>
        <v>18749.591074631116</v>
      </c>
      <c r="F19">
        <f>[3]France!F18</f>
        <v>84310.46549843745</v>
      </c>
      <c r="G19">
        <f>B19/[3]France!$G18</f>
        <v>-169.44481295477198</v>
      </c>
      <c r="H19">
        <f>C19/[3]France!$G18</f>
        <v>-211.16083670034138</v>
      </c>
      <c r="I19">
        <f>D19/[3]France!$G18</f>
        <v>-187.85725731200031</v>
      </c>
      <c r="J19">
        <f>E19/[3]France!$G18</f>
        <v>461.26849467195615</v>
      </c>
      <c r="K19">
        <f>F19/[3]France!$G18</f>
        <v>2074.1658498448751</v>
      </c>
      <c r="L19" s="12">
        <f>[3]France!$G18</f>
        <v>40.647890092657221</v>
      </c>
      <c r="M19" s="12">
        <f t="shared" si="4"/>
        <v>-8.169299141023105E-2</v>
      </c>
      <c r="N19" s="12">
        <f t="shared" si="0"/>
        <v>-0.10180518434248347</v>
      </c>
      <c r="O19" s="12">
        <f t="shared" si="0"/>
        <v>-9.0570027139367848E-2</v>
      </c>
      <c r="P19" s="12">
        <f t="shared" si="0"/>
        <v>0.22238746950078944</v>
      </c>
    </row>
    <row r="20" spans="1:16">
      <c r="A20">
        <v>1916</v>
      </c>
      <c r="B20">
        <f>[3]France!B19</f>
        <v>-7221.9426269224732</v>
      </c>
      <c r="C20">
        <f>[3]France!C19</f>
        <v>-8009.2918659274801</v>
      </c>
      <c r="D20">
        <f>[3]France!D19</f>
        <v>-7103.3767901436086</v>
      </c>
      <c r="E20">
        <f>[3]France!E19</f>
        <v>22563.739518516464</v>
      </c>
      <c r="F20">
        <f>[3]France!F19</f>
        <v>98929.916388767073</v>
      </c>
      <c r="G20">
        <f>B20/[3]France!$G19</f>
        <v>-180.33023600441348</v>
      </c>
      <c r="H20">
        <f>C20/[3]France!$G19</f>
        <v>-199.99016428442698</v>
      </c>
      <c r="I20">
        <f>D20/[3]France!$G19</f>
        <v>-177.36967449999389</v>
      </c>
      <c r="J20">
        <f>E20/[3]France!$G19</f>
        <v>563.41135380219691</v>
      </c>
      <c r="K20">
        <f>F20/[3]France!$G19</f>
        <v>2470.2571166624653</v>
      </c>
      <c r="L20" s="12">
        <f>[3]France!$G19</f>
        <v>40.04842885441419</v>
      </c>
      <c r="M20" s="12">
        <f t="shared" si="4"/>
        <v>-7.3000593658062399E-2</v>
      </c>
      <c r="N20" s="12">
        <f t="shared" si="4"/>
        <v>-8.0959250328820551E-2</v>
      </c>
      <c r="O20" s="12">
        <f t="shared" si="4"/>
        <v>-7.1802110518615139E-2</v>
      </c>
      <c r="P20" s="12">
        <f t="shared" si="4"/>
        <v>0.22807802070555927</v>
      </c>
    </row>
    <row r="21" spans="1:16">
      <c r="A21">
        <v>1917</v>
      </c>
      <c r="B21">
        <f>[3]France!B20</f>
        <v>-10566.167544832644</v>
      </c>
      <c r="C21">
        <f>[3]France!C20</f>
        <v>-11976.904035440804</v>
      </c>
      <c r="D21">
        <f>[3]France!D20</f>
        <v>-11078.438919161736</v>
      </c>
      <c r="E21">
        <f>[3]France!E20</f>
        <v>17707.136471837141</v>
      </c>
      <c r="F21">
        <f>[3]France!F20</f>
        <v>98335.872628881465</v>
      </c>
      <c r="G21">
        <f>B21/[3]France!$G20</f>
        <v>-267.8371385099785</v>
      </c>
      <c r="H21">
        <f>C21/[3]France!$G20</f>
        <v>-303.59727795816326</v>
      </c>
      <c r="I21">
        <f>D21/[3]France!$G20</f>
        <v>-280.82248049501811</v>
      </c>
      <c r="J21">
        <f>E21/[3]France!$G20</f>
        <v>448.85042222730101</v>
      </c>
      <c r="K21">
        <f>F21/[3]France!$G20</f>
        <v>2492.6728282556769</v>
      </c>
      <c r="L21" s="12">
        <f>[3]France!$G20</f>
        <v>39.449971738848276</v>
      </c>
      <c r="M21" s="12">
        <f t="shared" si="4"/>
        <v>-0.10744977659077931</v>
      </c>
      <c r="N21" s="12">
        <f t="shared" si="4"/>
        <v>-0.12179587891228173</v>
      </c>
      <c r="O21" s="12">
        <f t="shared" si="4"/>
        <v>-0.11265918146647914</v>
      </c>
      <c r="P21" s="12">
        <f t="shared" si="4"/>
        <v>0.18006792433381547</v>
      </c>
    </row>
    <row r="22" spans="1:16">
      <c r="A22">
        <v>1918</v>
      </c>
      <c r="B22">
        <f>[3]France!B21</f>
        <v>-9742.6816862726082</v>
      </c>
      <c r="C22">
        <f>[3]France!C21</f>
        <v>-10712.617164047573</v>
      </c>
      <c r="D22">
        <f>[3]France!D21</f>
        <v>-9728.2394643776606</v>
      </c>
      <c r="E22">
        <f>[3]France!E21</f>
        <v>14866.446744727557</v>
      </c>
      <c r="F22">
        <f>[3]France!F21</f>
        <v>84095.567002975557</v>
      </c>
      <c r="G22">
        <f>B22/[3]France!$G21</f>
        <v>-251.74305087039093</v>
      </c>
      <c r="H22">
        <f>C22/[3]France!$G21</f>
        <v>-276.80540271408717</v>
      </c>
      <c r="I22">
        <f>D22/[3]France!$G21</f>
        <v>-251.36987548416192</v>
      </c>
      <c r="J22">
        <f>E22/[3]France!$G21</f>
        <v>384.13701480087423</v>
      </c>
      <c r="K22">
        <f>F22/[3]France!$G21</f>
        <v>2172.9617454128202</v>
      </c>
      <c r="L22" s="12">
        <f>[3]France!$G21</f>
        <v>38.700896221713762</v>
      </c>
      <c r="M22" s="12">
        <f t="shared" si="4"/>
        <v>-0.11585250011963036</v>
      </c>
      <c r="N22" s="12">
        <f t="shared" si="4"/>
        <v>-0.12738622909419861</v>
      </c>
      <c r="O22" s="12">
        <f t="shared" si="4"/>
        <v>-0.11568076429086264</v>
      </c>
      <c r="P22" s="12">
        <f t="shared" si="4"/>
        <v>0.17678038539417348</v>
      </c>
    </row>
    <row r="23" spans="1:16">
      <c r="A23">
        <v>1919</v>
      </c>
      <c r="B23">
        <f>[3]France!B22</f>
        <v>-678.3479223407162</v>
      </c>
      <c r="C23">
        <f>[3]France!C22</f>
        <v>6151.6241089270716</v>
      </c>
      <c r="D23">
        <f>[3]France!D22</f>
        <v>7525.9998705453572</v>
      </c>
      <c r="E23">
        <f>[3]France!E22</f>
        <v>34034.485711965528</v>
      </c>
      <c r="F23">
        <f>[3]France!F22</f>
        <v>90226.764398722371</v>
      </c>
      <c r="G23">
        <f>B23/[3]France!$G22</f>
        <v>-17.456402973118564</v>
      </c>
      <c r="H23">
        <f>C23/[3]France!$G22</f>
        <v>158.30405879926261</v>
      </c>
      <c r="I23">
        <f>D23/[3]France!$G22</f>
        <v>193.67183445118707</v>
      </c>
      <c r="J23">
        <f>E23/[3]France!$G22</f>
        <v>875.83329734517224</v>
      </c>
      <c r="K23">
        <f>F23/[3]France!$G22</f>
        <v>2321.8686258666348</v>
      </c>
      <c r="L23" s="12">
        <f>[3]France!$G22</f>
        <v>38.859547604699358</v>
      </c>
      <c r="M23" s="12">
        <f t="shared" si="4"/>
        <v>-7.5182561057273349E-3</v>
      </c>
      <c r="N23" s="12">
        <f t="shared" si="4"/>
        <v>6.8179593382539372E-2</v>
      </c>
      <c r="O23" s="12">
        <f t="shared" si="4"/>
        <v>8.341205539951653E-2</v>
      </c>
      <c r="P23" s="12">
        <f t="shared" si="4"/>
        <v>0.37721053103005275</v>
      </c>
    </row>
    <row r="24" spans="1:16">
      <c r="A24">
        <v>1920</v>
      </c>
      <c r="B24">
        <f>[3]France!B23</f>
        <v>16302.017851575147</v>
      </c>
      <c r="C24">
        <f>[3]France!C23</f>
        <v>15836.188521515311</v>
      </c>
      <c r="D24">
        <f>[3]France!D23</f>
        <v>17018.003114018979</v>
      </c>
      <c r="E24">
        <f>[3]France!E23</f>
        <v>49689.754259845751</v>
      </c>
      <c r="F24">
        <f>[3]France!F23</f>
        <v>112090.79974067141</v>
      </c>
      <c r="G24">
        <f>B24/[3]France!$G23</f>
        <v>416.28425216919067</v>
      </c>
      <c r="H24">
        <f>C24/[3]France!$G23</f>
        <v>404.38895085937781</v>
      </c>
      <c r="I24">
        <f>D24/[3]France!$G23</f>
        <v>434.56747282655203</v>
      </c>
      <c r="J24">
        <f>E24/[3]France!$G23</f>
        <v>1268.8651417794943</v>
      </c>
      <c r="K24">
        <f>F24/[3]France!$G23</f>
        <v>2862.3226382115226</v>
      </c>
      <c r="L24" s="12">
        <f>[3]France!$G23</f>
        <v>39.160784407836566</v>
      </c>
      <c r="M24" s="12">
        <f t="shared" si="4"/>
        <v>0.14543582425400489</v>
      </c>
      <c r="N24" s="12">
        <f t="shared" si="4"/>
        <v>0.14128000298109436</v>
      </c>
      <c r="O24" s="12">
        <f t="shared" si="4"/>
        <v>0.15182337135064713</v>
      </c>
      <c r="P24" s="12">
        <f t="shared" si="4"/>
        <v>0.4432991322642526</v>
      </c>
    </row>
    <row r="25" spans="1:16">
      <c r="A25">
        <v>1921</v>
      </c>
      <c r="B25">
        <f>[3]France!B24</f>
        <v>19952.989557679521</v>
      </c>
      <c r="C25">
        <f>[3]France!C24</f>
        <v>19582.396273769169</v>
      </c>
      <c r="D25">
        <f>[3]France!D24</f>
        <v>20996.098406261997</v>
      </c>
      <c r="E25">
        <f>[3]France!E24</f>
        <v>48915.140656935117</v>
      </c>
      <c r="F25">
        <f>[3]France!F24</f>
        <v>97803.029082545327</v>
      </c>
      <c r="G25">
        <f>B25/[3]France!$G24</f>
        <v>508.88127616563713</v>
      </c>
      <c r="H25">
        <f>C25/[3]France!$G24</f>
        <v>499.42966077188623</v>
      </c>
      <c r="I25">
        <f>D25/[3]France!$G24</f>
        <v>535.48473628933652</v>
      </c>
      <c r="J25">
        <f>E25/[3]France!$G24</f>
        <v>1247.5323123567882</v>
      </c>
      <c r="K25">
        <f>F25/[3]France!$G24</f>
        <v>2494.3695834910627</v>
      </c>
      <c r="L25" s="12">
        <f>[3]France!$G24</f>
        <v>39.209518000000003</v>
      </c>
      <c r="M25" s="12">
        <f t="shared" si="4"/>
        <v>0.20401197943306321</v>
      </c>
      <c r="N25" s="12">
        <f t="shared" si="4"/>
        <v>0.20022279941086191</v>
      </c>
      <c r="O25" s="12">
        <f t="shared" si="4"/>
        <v>0.21467738374995909</v>
      </c>
      <c r="P25" s="12">
        <f t="shared" si="4"/>
        <v>0.50013932202090539</v>
      </c>
    </row>
    <row r="26" spans="1:16">
      <c r="A26">
        <v>1922</v>
      </c>
      <c r="B26">
        <f>[3]France!B25</f>
        <v>18404.80454932151</v>
      </c>
      <c r="C26">
        <f>[3]France!C25</f>
        <v>17452.968719618137</v>
      </c>
      <c r="D26">
        <f>[3]France!D25</f>
        <v>19101.961203929692</v>
      </c>
      <c r="E26">
        <f>[3]France!E25</f>
        <v>48730.256785699923</v>
      </c>
      <c r="F26">
        <f>[3]France!F25</f>
        <v>118377.65645182716</v>
      </c>
      <c r="G26">
        <f>B26/[3]France!$G25</f>
        <v>467.25298550979255</v>
      </c>
      <c r="H26">
        <f>C26/[3]France!$G25</f>
        <v>443.08820114860856</v>
      </c>
      <c r="I26">
        <f>D26/[3]France!$G25</f>
        <v>484.95208833703231</v>
      </c>
      <c r="J26">
        <f>E26/[3]France!$G25</f>
        <v>1237.1420683528261</v>
      </c>
      <c r="K26">
        <f>F26/[3]France!$G25</f>
        <v>3005.3192494678178</v>
      </c>
      <c r="L26" s="12">
        <f>[3]France!$G25</f>
        <v>39.389378174311929</v>
      </c>
      <c r="M26" s="12">
        <f t="shared" si="4"/>
        <v>0.15547532449091181</v>
      </c>
      <c r="N26" s="12">
        <f t="shared" si="4"/>
        <v>0.14743465314943519</v>
      </c>
      <c r="O26" s="12">
        <f t="shared" si="4"/>
        <v>0.16136458328775144</v>
      </c>
      <c r="P26" s="12">
        <f t="shared" si="4"/>
        <v>0.41165079835425117</v>
      </c>
    </row>
    <row r="27" spans="1:16">
      <c r="A27">
        <v>1923</v>
      </c>
      <c r="B27">
        <f>[3]France!B26</f>
        <v>20902.600947337582</v>
      </c>
      <c r="C27">
        <f>[3]France!C26</f>
        <v>19936.806597985164</v>
      </c>
      <c r="D27">
        <f>[3]France!D26</f>
        <v>21544.356367023305</v>
      </c>
      <c r="E27">
        <f>[3]France!E26</f>
        <v>48973.588547340078</v>
      </c>
      <c r="F27">
        <f>[3]France!F26</f>
        <v>129481.69273326475</v>
      </c>
      <c r="G27">
        <f>B27/[3]France!$G26</f>
        <v>524.54490739475739</v>
      </c>
      <c r="H27">
        <f>C27/[3]France!$G26</f>
        <v>500.3085691122734</v>
      </c>
      <c r="I27">
        <f>D27/[3]France!$G26</f>
        <v>540.64957963326219</v>
      </c>
      <c r="J27">
        <f>E27/[3]France!$G26</f>
        <v>1228.9784670374004</v>
      </c>
      <c r="K27">
        <f>F27/[3]France!$G26</f>
        <v>3249.3067582930535</v>
      </c>
      <c r="L27" s="12">
        <f>[3]France!$G26</f>
        <v>39.849020841997969</v>
      </c>
      <c r="M27" s="12">
        <f t="shared" si="4"/>
        <v>0.16143286750504118</v>
      </c>
      <c r="N27" s="12">
        <f t="shared" si="4"/>
        <v>0.15397394162165801</v>
      </c>
      <c r="O27" s="12">
        <f t="shared" si="4"/>
        <v>0.16638920848374428</v>
      </c>
      <c r="P27" s="12">
        <f t="shared" si="4"/>
        <v>0.37822789858197792</v>
      </c>
    </row>
    <row r="28" spans="1:16">
      <c r="A28">
        <v>1924</v>
      </c>
      <c r="B28">
        <f>[3]France!B27</f>
        <v>20892.658595592842</v>
      </c>
      <c r="C28">
        <f>[3]France!C27</f>
        <v>19598.554575047088</v>
      </c>
      <c r="D28">
        <f>[3]France!D27</f>
        <v>21090.742253545661</v>
      </c>
      <c r="E28">
        <f>[3]France!E27</f>
        <v>44216.604743834869</v>
      </c>
      <c r="F28">
        <f>[3]France!F27</f>
        <v>130476.47027335774</v>
      </c>
      <c r="G28">
        <f>B28/[3]France!$G27</f>
        <v>518.70257568449279</v>
      </c>
      <c r="H28">
        <f>C28/[3]France!$G27</f>
        <v>486.57382167315131</v>
      </c>
      <c r="I28">
        <f>D28/[3]France!$G27</f>
        <v>523.62040378717404</v>
      </c>
      <c r="J28">
        <f>E28/[3]France!$G27</f>
        <v>1097.7667903637855</v>
      </c>
      <c r="K28">
        <f>F28/[3]France!$G27</f>
        <v>3239.3427043932124</v>
      </c>
      <c r="L28" s="12">
        <f>[3]France!$G27</f>
        <v>40.278686813965351</v>
      </c>
      <c r="M28" s="12">
        <f t="shared" si="4"/>
        <v>0.16012587213480864</v>
      </c>
      <c r="N28" s="12">
        <f t="shared" si="4"/>
        <v>0.15020757791797007</v>
      </c>
      <c r="O28" s="12">
        <f t="shared" si="4"/>
        <v>0.16164402830149385</v>
      </c>
      <c r="P28" s="12">
        <f t="shared" si="4"/>
        <v>0.3388856600059601</v>
      </c>
    </row>
    <row r="29" spans="1:16">
      <c r="A29">
        <v>1925</v>
      </c>
      <c r="B29">
        <f>[3]France!B28</f>
        <v>20737.544328550823</v>
      </c>
      <c r="C29">
        <f>[3]France!C28</f>
        <v>18377.447678397057</v>
      </c>
      <c r="D29">
        <f>[3]France!D28</f>
        <v>20054.330272861043</v>
      </c>
      <c r="E29">
        <f>[3]France!E28</f>
        <v>41415.842154804217</v>
      </c>
      <c r="F29">
        <f>[3]France!F28</f>
        <v>139008.57736020518</v>
      </c>
      <c r="G29">
        <f>B29/[3]France!$G28</f>
        <v>511.04816476012678</v>
      </c>
      <c r="H29">
        <f>C29/[3]France!$G28</f>
        <v>452.88683945522786</v>
      </c>
      <c r="I29">
        <f>D29/[3]France!$G28</f>
        <v>494.21129710758225</v>
      </c>
      <c r="J29">
        <f>E29/[3]France!$G28</f>
        <v>1020.6362812238951</v>
      </c>
      <c r="K29">
        <f>F29/[3]France!$G28</f>
        <v>3425.674574594791</v>
      </c>
      <c r="L29" s="12">
        <f>[3]France!$G28</f>
        <v>40.578453771151899</v>
      </c>
      <c r="M29" s="12">
        <f t="shared" si="4"/>
        <v>0.14918176073994902</v>
      </c>
      <c r="N29" s="12">
        <f t="shared" si="4"/>
        <v>0.13220369582501806</v>
      </c>
      <c r="O29" s="12">
        <f t="shared" si="4"/>
        <v>0.14426685499338199</v>
      </c>
      <c r="P29" s="12">
        <f t="shared" si="4"/>
        <v>0.29793731395067552</v>
      </c>
    </row>
    <row r="30" spans="1:16">
      <c r="A30">
        <v>1926</v>
      </c>
      <c r="B30">
        <f>[3]France!B29</f>
        <v>23781.493645319781</v>
      </c>
      <c r="C30">
        <f>[3]France!C29</f>
        <v>22045.504363513683</v>
      </c>
      <c r="D30">
        <f>[3]France!D29</f>
        <v>23560.54419301284</v>
      </c>
      <c r="E30">
        <f>[3]France!E29</f>
        <v>44085.033876294903</v>
      </c>
      <c r="F30">
        <f>[3]France!F29</f>
        <v>139391.54303767308</v>
      </c>
      <c r="G30">
        <f>B30/[3]France!$G29</f>
        <v>583.6823523611348</v>
      </c>
      <c r="H30">
        <f>C30/[3]France!$G29</f>
        <v>541.07500722166276</v>
      </c>
      <c r="I30">
        <f>D30/[3]France!$G29</f>
        <v>578.25946774342287</v>
      </c>
      <c r="J30">
        <f>E30/[3]France!$G29</f>
        <v>1082.0033703770384</v>
      </c>
      <c r="K30">
        <f>F30/[3]France!$G29</f>
        <v>3421.1637398767498</v>
      </c>
      <c r="L30" s="12">
        <f>[3]France!$G29</f>
        <v>40.743896999999997</v>
      </c>
      <c r="M30" s="12">
        <f t="shared" si="4"/>
        <v>0.17060930044294298</v>
      </c>
      <c r="N30" s="12">
        <f t="shared" si="4"/>
        <v>0.15815525019014595</v>
      </c>
      <c r="O30" s="12">
        <f t="shared" si="4"/>
        <v>0.16902420103524632</v>
      </c>
      <c r="P30" s="12">
        <f t="shared" si="4"/>
        <v>0.31626763658380713</v>
      </c>
    </row>
    <row r="31" spans="1:16">
      <c r="A31">
        <v>1927</v>
      </c>
      <c r="B31">
        <f>[3]France!B30</f>
        <v>17402.277637260027</v>
      </c>
      <c r="C31">
        <f>[3]France!C30</f>
        <v>15754.147804323378</v>
      </c>
      <c r="D31">
        <f>[3]France!D30</f>
        <v>17457.876368342448</v>
      </c>
      <c r="E31">
        <f>[3]France!E30</f>
        <v>36538.038628349641</v>
      </c>
      <c r="F31">
        <f>[3]France!F30</f>
        <v>125646.61870277689</v>
      </c>
      <c r="G31">
        <f>B31/[3]France!$G30</f>
        <v>426.38343818713201</v>
      </c>
      <c r="H31">
        <f>C31/[3]France!$G30</f>
        <v>386.0016399309265</v>
      </c>
      <c r="I31">
        <f>D31/[3]France!$G30</f>
        <v>427.7456953934535</v>
      </c>
      <c r="J31">
        <f>E31/[3]France!$G30</f>
        <v>895.23997143990482</v>
      </c>
      <c r="K31">
        <f>F31/[3]France!$G30</f>
        <v>3078.5416941269268</v>
      </c>
      <c r="L31" s="12">
        <f>[3]France!$G30</f>
        <v>40.813681017372161</v>
      </c>
      <c r="M31" s="12">
        <f t="shared" si="4"/>
        <v>0.13850175847888074</v>
      </c>
      <c r="N31" s="12">
        <f t="shared" si="4"/>
        <v>0.12538457434808153</v>
      </c>
      <c r="O31" s="12">
        <f t="shared" si="4"/>
        <v>0.13894425929312029</v>
      </c>
      <c r="P31" s="12">
        <f t="shared" si="4"/>
        <v>0.29080001519803828</v>
      </c>
    </row>
    <row r="32" spans="1:16">
      <c r="A32">
        <v>1928</v>
      </c>
      <c r="B32">
        <f>[3]France!B31</f>
        <v>22421.60146172981</v>
      </c>
      <c r="C32">
        <f>[3]France!C31</f>
        <v>21694.948819409659</v>
      </c>
      <c r="D32">
        <f>[3]France!D31</f>
        <v>23519.575009083364</v>
      </c>
      <c r="E32">
        <f>[3]France!E31</f>
        <v>45111.068014821583</v>
      </c>
      <c r="F32">
        <f>[3]France!F31</f>
        <v>136565.45755693575</v>
      </c>
      <c r="G32">
        <f>B32/[3]France!$G31</f>
        <v>547.89273251597876</v>
      </c>
      <c r="H32">
        <f>C32/[3]France!$G31</f>
        <v>530.13629783533008</v>
      </c>
      <c r="I32">
        <f>D32/[3]France!$G31</f>
        <v>574.7227396462273</v>
      </c>
      <c r="J32">
        <f>E32/[3]France!$G31</f>
        <v>1102.3309982358389</v>
      </c>
      <c r="K32">
        <f>F32/[3]France!$G31</f>
        <v>3337.1042579574914</v>
      </c>
      <c r="L32" s="12">
        <f>[3]France!$G31</f>
        <v>40.923341616099833</v>
      </c>
      <c r="M32" s="12">
        <f t="shared" si="4"/>
        <v>0.16418208427546166</v>
      </c>
      <c r="N32" s="12">
        <f t="shared" si="4"/>
        <v>0.15886117329753593</v>
      </c>
      <c r="O32" s="12">
        <f t="shared" si="4"/>
        <v>0.17222199104980682</v>
      </c>
      <c r="P32" s="12">
        <f t="shared" si="4"/>
        <v>0.33032560957820711</v>
      </c>
    </row>
    <row r="33" spans="1:16">
      <c r="A33">
        <v>1929</v>
      </c>
      <c r="B33">
        <f>[3]France!B32</f>
        <v>25084.82643649268</v>
      </c>
      <c r="C33">
        <f>[3]France!C32</f>
        <v>24739.003035642301</v>
      </c>
      <c r="D33">
        <f>[3]France!D32</f>
        <v>27025.102476641023</v>
      </c>
      <c r="E33">
        <f>[3]France!E32</f>
        <v>49457.473802930384</v>
      </c>
      <c r="F33">
        <f>[3]France!F32</f>
        <v>134894.1965129507</v>
      </c>
      <c r="G33">
        <f>B33/[3]France!$G32</f>
        <v>610.29503680802509</v>
      </c>
      <c r="H33">
        <f>C33/[3]France!$G32</f>
        <v>601.88141251266131</v>
      </c>
      <c r="I33">
        <f>D33/[3]France!$G32</f>
        <v>657.50049945445619</v>
      </c>
      <c r="J33">
        <f>E33/[3]France!$G32</f>
        <v>1203.2632903164533</v>
      </c>
      <c r="K33">
        <f>F33/[3]France!$G32</f>
        <v>3281.8747554217002</v>
      </c>
      <c r="L33" s="12">
        <f>[3]France!$G32</f>
        <v>41.102786232199662</v>
      </c>
      <c r="M33" s="12">
        <f t="shared" si="4"/>
        <v>0.18595927093189943</v>
      </c>
      <c r="N33" s="12">
        <f t="shared" si="4"/>
        <v>0.18339560689156262</v>
      </c>
      <c r="O33" s="12">
        <f t="shared" si="4"/>
        <v>0.20034295896522458</v>
      </c>
      <c r="P33" s="12">
        <f t="shared" si="4"/>
        <v>0.36663900361482304</v>
      </c>
    </row>
    <row r="34" spans="1:16">
      <c r="A34">
        <v>1930</v>
      </c>
      <c r="B34">
        <f>[3]France!B33</f>
        <v>19740.974593524403</v>
      </c>
      <c r="C34">
        <f>[3]France!C33</f>
        <v>19001.398153068782</v>
      </c>
      <c r="D34">
        <f>[3]France!D33</f>
        <v>21110.337740508014</v>
      </c>
      <c r="E34">
        <f>[3]France!E33</f>
        <v>43977.759368720377</v>
      </c>
      <c r="F34">
        <f>[3]France!F33</f>
        <v>129206.29353754899</v>
      </c>
      <c r="G34">
        <f>B34/[3]France!$G33</f>
        <v>475.89697715432385</v>
      </c>
      <c r="H34">
        <f>C34/[3]France!$G33</f>
        <v>458.06795910255863</v>
      </c>
      <c r="I34">
        <f>D34/[3]France!$G33</f>
        <v>508.9083048974739</v>
      </c>
      <c r="J34">
        <f>E34/[3]France!$G33</f>
        <v>1060.1747470187991</v>
      </c>
      <c r="K34">
        <f>F34/[3]France!$G33</f>
        <v>3114.7846441180218</v>
      </c>
      <c r="L34" s="12">
        <f>[3]France!$G33</f>
        <v>41.481613755077078</v>
      </c>
      <c r="M34" s="12">
        <f t="shared" si="4"/>
        <v>0.15278647853006808</v>
      </c>
      <c r="N34" s="12">
        <f t="shared" si="4"/>
        <v>0.14706248150015025</v>
      </c>
      <c r="O34" s="12">
        <f t="shared" si="4"/>
        <v>0.16338474823885479</v>
      </c>
      <c r="P34" s="12">
        <f t="shared" si="4"/>
        <v>0.34036855453902393</v>
      </c>
    </row>
    <row r="35" spans="1:16">
      <c r="A35">
        <v>1931</v>
      </c>
      <c r="B35">
        <f>[3]France!B34</f>
        <v>16583.296921698198</v>
      </c>
      <c r="C35">
        <f>[3]France!C34</f>
        <v>16350.598532734113</v>
      </c>
      <c r="D35">
        <f>[3]France!D34</f>
        <v>18693.18264487452</v>
      </c>
      <c r="E35">
        <f>[3]France!E34</f>
        <v>41547.878509374124</v>
      </c>
      <c r="F35">
        <f>[3]France!F34</f>
        <v>120242.13407708184</v>
      </c>
      <c r="G35">
        <f>B35/[3]France!$G34</f>
        <v>396.39840909228388</v>
      </c>
      <c r="H35">
        <f>C35/[3]France!$G34</f>
        <v>390.83610916970281</v>
      </c>
      <c r="I35">
        <f>D35/[3]France!$G34</f>
        <v>446.83200791058033</v>
      </c>
      <c r="J35">
        <f>E35/[3]France!$G34</f>
        <v>993.13863944183959</v>
      </c>
      <c r="K35">
        <f>F35/[3]France!$G34</f>
        <v>2874.2047422217515</v>
      </c>
      <c r="L35" s="12">
        <f>[3]France!$G34</f>
        <v>41.834923000000003</v>
      </c>
      <c r="M35" s="12">
        <f t="shared" si="4"/>
        <v>0.13791585660869418</v>
      </c>
      <c r="N35" s="12">
        <f t="shared" si="4"/>
        <v>0.1359806082803926</v>
      </c>
      <c r="O35" s="12">
        <f t="shared" si="4"/>
        <v>0.15546283163014357</v>
      </c>
      <c r="P35" s="12">
        <f t="shared" si="4"/>
        <v>0.3455351057121096</v>
      </c>
    </row>
    <row r="36" spans="1:16">
      <c r="A36">
        <v>1932</v>
      </c>
      <c r="B36">
        <f>[3]France!B35</f>
        <v>14658.388985241107</v>
      </c>
      <c r="C36">
        <f>[3]France!C35</f>
        <v>14395.821756298708</v>
      </c>
      <c r="D36">
        <f>[3]France!D35</f>
        <v>16549.203010703219</v>
      </c>
      <c r="E36">
        <f>[3]France!E35</f>
        <v>40363.298157881829</v>
      </c>
      <c r="F36">
        <f>[3]France!F35</f>
        <v>117499.80646330406</v>
      </c>
      <c r="G36">
        <f>B36/[3]France!$G35</f>
        <v>350.38642201495401</v>
      </c>
      <c r="H36">
        <f>C36/[3]France!$G35</f>
        <v>344.11015304841618</v>
      </c>
      <c r="I36">
        <f>D36/[3]France!$G35</f>
        <v>395.58344617254863</v>
      </c>
      <c r="J36">
        <f>E36/[3]France!$G35</f>
        <v>964.82305364543936</v>
      </c>
      <c r="K36">
        <f>F36/[3]France!$G35</f>
        <v>2808.6535850276109</v>
      </c>
      <c r="L36" s="12">
        <f>[3]France!$G35</f>
        <v>41.834923000000003</v>
      </c>
      <c r="M36" s="12">
        <f t="shared" si="4"/>
        <v>0.1247524521652639</v>
      </c>
      <c r="N36" s="12">
        <f t="shared" si="4"/>
        <v>0.12251783377017403</v>
      </c>
      <c r="O36" s="12">
        <f t="shared" si="4"/>
        <v>0.14084451293008418</v>
      </c>
      <c r="P36" s="12">
        <f t="shared" si="4"/>
        <v>0.34351799694655277</v>
      </c>
    </row>
    <row r="37" spans="1:16">
      <c r="A37">
        <v>1933</v>
      </c>
      <c r="B37">
        <f>[3]France!B36</f>
        <v>16964.427351593047</v>
      </c>
      <c r="C37">
        <f>[3]France!C36</f>
        <v>16800.877424804443</v>
      </c>
      <c r="D37">
        <f>[3]France!D36</f>
        <v>19474.709610850954</v>
      </c>
      <c r="E37">
        <f>[3]France!E36</f>
        <v>43776.313297757733</v>
      </c>
      <c r="F37">
        <f>[3]France!F36</f>
        <v>113515.92765094122</v>
      </c>
      <c r="G37">
        <f>B37/[3]France!$G36</f>
        <v>405.21834076219858</v>
      </c>
      <c r="H37">
        <f>C37/[3]France!$G36</f>
        <v>401.31172908639485</v>
      </c>
      <c r="I37">
        <f>D37/[3]France!$G36</f>
        <v>465.17983494406673</v>
      </c>
      <c r="J37">
        <f>E37/[3]France!$G36</f>
        <v>1045.6565772341132</v>
      </c>
      <c r="K37">
        <f>F37/[3]France!$G36</f>
        <v>2711.4817906586545</v>
      </c>
      <c r="L37" s="12">
        <f>[3]France!$G36</f>
        <v>41.864905027950307</v>
      </c>
      <c r="M37" s="12">
        <f t="shared" si="4"/>
        <v>0.14944534835462264</v>
      </c>
      <c r="N37" s="12">
        <f t="shared" si="4"/>
        <v>0.1480045820218881</v>
      </c>
      <c r="O37" s="12">
        <f t="shared" si="4"/>
        <v>0.17155926938055094</v>
      </c>
      <c r="P37" s="12">
        <f t="shared" si="4"/>
        <v>0.38564027272339141</v>
      </c>
    </row>
    <row r="38" spans="1:16">
      <c r="A38">
        <v>1934</v>
      </c>
      <c r="B38">
        <f>[3]France!B37</f>
        <v>10898.894002750589</v>
      </c>
      <c r="C38">
        <f>[3]France!C37</f>
        <v>10567.735846144538</v>
      </c>
      <c r="D38">
        <f>[3]France!D37</f>
        <v>13357.839666164557</v>
      </c>
      <c r="E38">
        <f>[3]France!E37</f>
        <v>38089.331971666572</v>
      </c>
      <c r="F38">
        <f>[3]France!F37</f>
        <v>109560.37912502278</v>
      </c>
      <c r="G38">
        <f>B38/[3]France!$G37</f>
        <v>259.96250533191863</v>
      </c>
      <c r="H38">
        <f>C38/[3]France!$G37</f>
        <v>252.06365761116072</v>
      </c>
      <c r="I38">
        <f>D38/[3]France!$G37</f>
        <v>318.61374783182981</v>
      </c>
      <c r="J38">
        <f>E38/[3]France!$G37</f>
        <v>908.51403484377795</v>
      </c>
      <c r="K38">
        <f>F38/[3]France!$G37</f>
        <v>2613.25512802196</v>
      </c>
      <c r="L38" s="12">
        <f>[3]France!$G37</f>
        <v>41.924869083850929</v>
      </c>
      <c r="M38" s="12">
        <f t="shared" si="4"/>
        <v>9.9478425410645208E-2</v>
      </c>
      <c r="N38" s="12">
        <f t="shared" si="4"/>
        <v>9.6455816697068611E-2</v>
      </c>
      <c r="O38" s="12">
        <f t="shared" si="4"/>
        <v>0.12192217453831106</v>
      </c>
      <c r="P38" s="12">
        <f t="shared" si="4"/>
        <v>0.34765608038104401</v>
      </c>
    </row>
    <row r="39" spans="1:16">
      <c r="A39">
        <v>1935</v>
      </c>
      <c r="B39">
        <f>[3]France!B38</f>
        <v>15742.200357920732</v>
      </c>
      <c r="C39">
        <f>[3]France!C38</f>
        <v>15144.984256733651</v>
      </c>
      <c r="D39">
        <f>[3]France!D38</f>
        <v>18160.204209460193</v>
      </c>
      <c r="E39">
        <f>[3]France!E38</f>
        <v>43341.731634268705</v>
      </c>
      <c r="F39">
        <f>[3]France!F38</f>
        <v>106248.48172707016</v>
      </c>
      <c r="G39">
        <f>B39/[3]France!$G38</f>
        <v>375.57550463713721</v>
      </c>
      <c r="H39">
        <f>C39/[3]France!$G38</f>
        <v>361.32719541218796</v>
      </c>
      <c r="I39">
        <f>D39/[3]France!$G38</f>
        <v>433.26394692020983</v>
      </c>
      <c r="J39">
        <f>E39/[3]France!$G38</f>
        <v>1034.0417705455943</v>
      </c>
      <c r="K39">
        <f>F39/[3]France!$G38</f>
        <v>2534.8633757857147</v>
      </c>
      <c r="L39" s="12">
        <f>[3]France!$G38</f>
        <v>41.914875074534159</v>
      </c>
      <c r="M39" s="12">
        <f t="shared" si="4"/>
        <v>0.14816400293002877</v>
      </c>
      <c r="N39" s="12">
        <f t="shared" si="4"/>
        <v>0.14254306518598456</v>
      </c>
      <c r="O39" s="12">
        <f t="shared" si="4"/>
        <v>0.17092201144210145</v>
      </c>
      <c r="P39" s="12">
        <f t="shared" si="4"/>
        <v>0.40792800922656408</v>
      </c>
    </row>
    <row r="40" spans="1:16">
      <c r="A40">
        <v>1936</v>
      </c>
      <c r="B40">
        <f>[3]France!B39</f>
        <v>13486.178858243213</v>
      </c>
      <c r="C40">
        <f>[3]France!C39</f>
        <v>12248.002160769191</v>
      </c>
      <c r="D40">
        <f>[3]France!D39</f>
        <v>15327.242832932983</v>
      </c>
      <c r="E40">
        <f>[3]France!E39</f>
        <v>44839.109582408208</v>
      </c>
      <c r="F40">
        <f>[3]France!F39</f>
        <v>119331.71867307131</v>
      </c>
      <c r="G40">
        <f>B40/[3]France!$G39</f>
        <v>321.77729751796733</v>
      </c>
      <c r="H40">
        <f>C40/[3]France!$G39</f>
        <v>292.23467052549</v>
      </c>
      <c r="I40">
        <f>D40/[3]France!$G39</f>
        <v>365.70468396006976</v>
      </c>
      <c r="J40">
        <f>E40/[3]France!$G39</f>
        <v>1069.8514127832652</v>
      </c>
      <c r="K40">
        <f>F40/[3]France!$G39</f>
        <v>2847.2288812427346</v>
      </c>
      <c r="L40" s="12">
        <f>[3]France!$G39</f>
        <v>41.911529999999999</v>
      </c>
      <c r="M40" s="12">
        <f t="shared" si="4"/>
        <v>0.11301420115460499</v>
      </c>
      <c r="N40" s="12">
        <f t="shared" si="4"/>
        <v>0.10263827838032391</v>
      </c>
      <c r="O40" s="12">
        <f t="shared" si="4"/>
        <v>0.12844232030986213</v>
      </c>
      <c r="P40" s="12">
        <f t="shared" si="4"/>
        <v>0.3757518125189519</v>
      </c>
    </row>
    <row r="41" spans="1:16">
      <c r="A41">
        <v>1937</v>
      </c>
      <c r="B41">
        <f>[3]France!B40</f>
        <v>13018.017473258893</v>
      </c>
      <c r="C41">
        <f>[3]France!C40</f>
        <v>11972.723974153374</v>
      </c>
      <c r="D41">
        <f>[3]France!D40</f>
        <v>14750.921737277606</v>
      </c>
      <c r="E41">
        <f>[3]France!E40</f>
        <v>47893.49567583904</v>
      </c>
      <c r="F41">
        <f>[3]France!F40</f>
        <v>133432.02866368234</v>
      </c>
      <c r="G41">
        <f>B41/[3]France!$G40</f>
        <v>310.45891353312561</v>
      </c>
      <c r="H41">
        <f>C41/[3]France!$G40</f>
        <v>285.53033399156664</v>
      </c>
      <c r="I41">
        <f>D41/[3]France!$G40</f>
        <v>351.78591099409078</v>
      </c>
      <c r="J41">
        <f>E41/[3]France!$G40</f>
        <v>1142.1833365462664</v>
      </c>
      <c r="K41">
        <f>F41/[3]France!$G40</f>
        <v>3182.1406550222919</v>
      </c>
      <c r="L41" s="12">
        <f>[3]France!$G40</f>
        <v>41.931530730136004</v>
      </c>
      <c r="M41" s="12">
        <f t="shared" si="4"/>
        <v>9.756291351959448E-2</v>
      </c>
      <c r="N41" s="12">
        <f t="shared" si="4"/>
        <v>8.9729011048245572E-2</v>
      </c>
      <c r="O41" s="12">
        <f t="shared" si="4"/>
        <v>0.11055008220295856</v>
      </c>
      <c r="P41" s="12">
        <f t="shared" si="4"/>
        <v>0.35893552811488311</v>
      </c>
    </row>
    <row r="42" spans="1:16">
      <c r="A42">
        <v>1938</v>
      </c>
      <c r="B42">
        <f>[3]France!B41</f>
        <v>11316.03410826385</v>
      </c>
      <c r="C42">
        <f>[3]France!C41</f>
        <v>9973.6877286281051</v>
      </c>
      <c r="D42">
        <f>[3]France!D41</f>
        <v>12736.617885493364</v>
      </c>
      <c r="E42">
        <f>[3]France!E41</f>
        <v>46180.577058498086</v>
      </c>
      <c r="F42">
        <f>[3]France!F41</f>
        <v>140351.18980976398</v>
      </c>
      <c r="G42">
        <f>B42/[3]France!$G41</f>
        <v>269.67638253449667</v>
      </c>
      <c r="H42">
        <f>C42/[3]France!$G41</f>
        <v>237.68645458755935</v>
      </c>
      <c r="I42">
        <f>D42/[3]France!$G41</f>
        <v>303.53081337707243</v>
      </c>
      <c r="J42">
        <f>E42/[3]France!$G41</f>
        <v>1100.5455484971178</v>
      </c>
      <c r="K42">
        <f>F42/[3]France!$G41</f>
        <v>3344.7584896080407</v>
      </c>
      <c r="L42" s="12">
        <f>[3]France!$G41</f>
        <v>41.96153182534001</v>
      </c>
      <c r="M42" s="12">
        <f t="shared" si="4"/>
        <v>8.0626563434210458E-2</v>
      </c>
      <c r="N42" s="12">
        <f t="shared" si="4"/>
        <v>7.1062366782545461E-2</v>
      </c>
      <c r="O42" s="12">
        <f t="shared" si="4"/>
        <v>9.0748200302091783E-2</v>
      </c>
      <c r="P42" s="12">
        <f t="shared" si="4"/>
        <v>0.32903587864906997</v>
      </c>
    </row>
    <row r="43" spans="1:16">
      <c r="A43">
        <v>1939</v>
      </c>
      <c r="B43">
        <f>[3]France!B42</f>
        <v>20359.231389507462</v>
      </c>
      <c r="C43">
        <f>[3]France!C42</f>
        <v>14365.821077521681</v>
      </c>
      <c r="D43">
        <f>[3]France!D42</f>
        <v>17032.395369630274</v>
      </c>
      <c r="E43">
        <f>[3]France!E42</f>
        <v>48003.038688290602</v>
      </c>
      <c r="F43">
        <f>[3]France!F42</f>
        <v>137800.055911567</v>
      </c>
      <c r="G43">
        <f>B43/[3]France!$G42</f>
        <v>485.88277246410132</v>
      </c>
      <c r="H43">
        <f>C43/[3]France!$G42</f>
        <v>342.84717533427096</v>
      </c>
      <c r="I43">
        <f>D43/[3]France!$G42</f>
        <v>406.48624329530202</v>
      </c>
      <c r="J43">
        <f>E43/[3]France!$G42</f>
        <v>1145.6154251770315</v>
      </c>
      <c r="K43">
        <f>F43/[3]France!$G42</f>
        <v>3288.6640920308409</v>
      </c>
      <c r="L43" s="12">
        <f>[3]France!$G42</f>
        <v>41.901529634931997</v>
      </c>
      <c r="M43" s="12">
        <f t="shared" si="4"/>
        <v>0.14774472517321016</v>
      </c>
      <c r="N43" s="12">
        <f t="shared" si="4"/>
        <v>0.10425119919211735</v>
      </c>
      <c r="O43" s="12">
        <f t="shared" si="4"/>
        <v>0.12360223845308735</v>
      </c>
      <c r="P43" s="12">
        <f t="shared" si="4"/>
        <v>0.34835282446544497</v>
      </c>
    </row>
    <row r="44" spans="1:16">
      <c r="A44">
        <v>1940</v>
      </c>
      <c r="B44">
        <f>[3]France!B43</f>
        <v>-29786.369753049301</v>
      </c>
      <c r="C44">
        <f>[3]France!C43</f>
        <v>-30862.587782765288</v>
      </c>
      <c r="D44">
        <f>[3]France!D43</f>
        <v>-28516.419572087474</v>
      </c>
      <c r="E44">
        <f>[3]France!E43</f>
        <v>-4041.1701891259531</v>
      </c>
      <c r="F44">
        <f>[3]France!F43</f>
        <v>112347.94060274342</v>
      </c>
      <c r="G44">
        <f>B44/[3]France!$G43</f>
        <v>-726.47030213887081</v>
      </c>
      <c r="H44">
        <f>C44/[3]France!$G43</f>
        <v>-752.71856413578757</v>
      </c>
      <c r="I44">
        <f>D44/[3]France!$G43</f>
        <v>-695.49703821602554</v>
      </c>
      <c r="J44">
        <f>E44/[3]France!$G43</f>
        <v>-98.561528398014502</v>
      </c>
      <c r="K44">
        <f>F44/[3]France!$G43</f>
        <v>2740.0936411863199</v>
      </c>
      <c r="L44" s="12">
        <f>[3]France!$G43</f>
        <v>41.001496778811735</v>
      </c>
      <c r="M44" s="12">
        <f t="shared" si="4"/>
        <v>-0.26512608591885439</v>
      </c>
      <c r="N44" s="12">
        <f t="shared" si="4"/>
        <v>-0.2747054162024547</v>
      </c>
      <c r="O44" s="12">
        <f t="shared" si="4"/>
        <v>-0.25382236130985325</v>
      </c>
      <c r="P44" s="12">
        <f t="shared" si="4"/>
        <v>-3.5970131427823182E-2</v>
      </c>
    </row>
    <row r="45" spans="1:16">
      <c r="A45">
        <v>1941</v>
      </c>
      <c r="B45">
        <f>[3]France!B44</f>
        <v>-24263.959733420332</v>
      </c>
      <c r="C45">
        <f>[3]France!C44</f>
        <v>-24731.094036687893</v>
      </c>
      <c r="D45">
        <f>[3]France!D44</f>
        <v>-22499.578425176951</v>
      </c>
      <c r="E45">
        <f>[3]France!E44</f>
        <v>-3256.6031539415744</v>
      </c>
      <c r="F45">
        <f>[3]France!F44</f>
        <v>89626.446691833276</v>
      </c>
      <c r="G45">
        <f>B45/[3]France!$G44</f>
        <v>-612.7038880359778</v>
      </c>
      <c r="H45">
        <f>C45/[3]France!$G44</f>
        <v>-624.49977819535638</v>
      </c>
      <c r="I45">
        <f>D45/[3]France!$G44</f>
        <v>-568.15043099863635</v>
      </c>
      <c r="J45">
        <f>E45/[3]France!$G44</f>
        <v>-82.234451265673997</v>
      </c>
      <c r="K45">
        <f>F45/[3]France!$G44</f>
        <v>2263.2114857699121</v>
      </c>
      <c r="L45" s="12">
        <f>[3]France!$G44</f>
        <v>39.60144566929133</v>
      </c>
      <c r="M45" s="12">
        <f t="shared" si="4"/>
        <v>-0.27072321428571433</v>
      </c>
      <c r="N45" s="12">
        <f t="shared" si="4"/>
        <v>-0.27593522837876133</v>
      </c>
      <c r="O45" s="12">
        <f t="shared" si="4"/>
        <v>-0.25103726919508795</v>
      </c>
      <c r="P45" s="12">
        <f t="shared" si="4"/>
        <v>-3.6335292473871045E-2</v>
      </c>
    </row>
    <row r="46" spans="1:16">
      <c r="A46">
        <v>1942</v>
      </c>
      <c r="B46">
        <f>[3]France!B45</f>
        <v>-16840.260066112678</v>
      </c>
      <c r="C46">
        <f>[3]France!C45</f>
        <v>-16497.862489080071</v>
      </c>
      <c r="D46">
        <f>[3]France!D45</f>
        <v>-14139.922345161691</v>
      </c>
      <c r="E46">
        <f>[3]France!E45</f>
        <v>3035.7901541736628</v>
      </c>
      <c r="F46">
        <f>[3]France!F45</f>
        <v>80691.414126020478</v>
      </c>
      <c r="G46">
        <f>B46/[3]France!$G45</f>
        <v>-427.40216508996582</v>
      </c>
      <c r="H46">
        <f>C46/[3]France!$G45</f>
        <v>-418.71218849989083</v>
      </c>
      <c r="I46">
        <f>D46/[3]France!$G45</f>
        <v>-358.86817666712733</v>
      </c>
      <c r="J46">
        <f>E46/[3]France!$G45</f>
        <v>77.047698762299092</v>
      </c>
      <c r="K46">
        <f>F46/[3]France!$G45</f>
        <v>2047.9306712745542</v>
      </c>
      <c r="L46" s="12">
        <f>[3]France!$G45</f>
        <v>39.401438367931277</v>
      </c>
      <c r="M46" s="12">
        <f t="shared" si="4"/>
        <v>-0.20869952830188679</v>
      </c>
      <c r="N46" s="12">
        <f t="shared" si="4"/>
        <v>-0.20445623202630209</v>
      </c>
      <c r="O46" s="12">
        <f t="shared" si="4"/>
        <v>-0.17523453391309454</v>
      </c>
      <c r="P46" s="12">
        <f t="shared" si="4"/>
        <v>3.7622220245545485E-2</v>
      </c>
    </row>
    <row r="47" spans="1:16">
      <c r="A47">
        <v>1943</v>
      </c>
      <c r="B47">
        <f>[3]France!B46</f>
        <v>-3312.1580761687587</v>
      </c>
      <c r="C47">
        <f>[3]France!C46</f>
        <v>-5505.8874447748476</v>
      </c>
      <c r="D47">
        <f>[3]France!D46</f>
        <v>-3145.9163908965356</v>
      </c>
      <c r="E47">
        <f>[3]France!E46</f>
        <v>12856.579475254655</v>
      </c>
      <c r="F47">
        <f>[3]France!F46</f>
        <v>75549.72269883164</v>
      </c>
      <c r="G47">
        <f>B47/[3]France!$G46</f>
        <v>-84.924029853575945</v>
      </c>
      <c r="H47">
        <f>C47/[3]France!$G46</f>
        <v>-141.17144743023559</v>
      </c>
      <c r="I47">
        <f>D47/[3]France!$G46</f>
        <v>-80.66157814737673</v>
      </c>
      <c r="J47">
        <f>E47/[3]France!$G46</f>
        <v>329.64384973870062</v>
      </c>
      <c r="K47">
        <f>F47/[3]France!$G46</f>
        <v>1937.1016595097014</v>
      </c>
      <c r="L47" s="12">
        <f>[3]France!$G46</f>
        <v>39.001423765211158</v>
      </c>
      <c r="M47" s="12">
        <f t="shared" si="4"/>
        <v>-4.3840770791075061E-2</v>
      </c>
      <c r="N47" s="12">
        <f t="shared" si="4"/>
        <v>-7.2877665835032843E-2</v>
      </c>
      <c r="O47" s="12">
        <f t="shared" si="4"/>
        <v>-4.1640343319819841E-2</v>
      </c>
      <c r="P47" s="12">
        <f t="shared" si="4"/>
        <v>0.17017374804280358</v>
      </c>
    </row>
    <row r="48" spans="1:16">
      <c r="A48">
        <v>1944</v>
      </c>
      <c r="B48">
        <f>[3]France!B47</f>
        <v>-12646.903425699436</v>
      </c>
      <c r="C48">
        <f>[3]France!C47</f>
        <v>-11428.353535384336</v>
      </c>
      <c r="D48">
        <f>[3]France!D47</f>
        <v>-9009.8791459863605</v>
      </c>
      <c r="E48">
        <f>[3]France!E47</f>
        <v>10460.479764174604</v>
      </c>
      <c r="F48">
        <f>[3]France!F47</f>
        <v>92651.766395287967</v>
      </c>
      <c r="G48">
        <f>B48/[3]France!$G47</f>
        <v>-325.10133019476444</v>
      </c>
      <c r="H48">
        <f>C48/[3]France!$G47</f>
        <v>-293.77728375307873</v>
      </c>
      <c r="I48">
        <f>D48/[3]France!$G47</f>
        <v>-231.60797522198516</v>
      </c>
      <c r="J48">
        <f>E48/[3]France!$G47</f>
        <v>268.89711823829344</v>
      </c>
      <c r="K48">
        <f>F48/[3]France!$G47</f>
        <v>2381.7065321139544</v>
      </c>
      <c r="L48" s="12">
        <f>[3]France!$G47</f>
        <v>38.901420114531128</v>
      </c>
      <c r="M48" s="12">
        <f t="shared" si="4"/>
        <v>-0.13649932341001353</v>
      </c>
      <c r="N48" s="12">
        <f t="shared" si="4"/>
        <v>-0.1233473896938629</v>
      </c>
      <c r="O48" s="12">
        <f t="shared" si="4"/>
        <v>-9.7244548015919752E-2</v>
      </c>
      <c r="P48" s="12">
        <f t="shared" si="4"/>
        <v>0.11290102899437648</v>
      </c>
    </row>
    <row r="49" spans="1:16">
      <c r="A49">
        <v>1945</v>
      </c>
      <c r="B49">
        <f>[3]France!B48</f>
        <v>-2017.8691958492266</v>
      </c>
      <c r="C49">
        <f>[3]France!C48</f>
        <v>1468.5142234161092</v>
      </c>
      <c r="D49">
        <f>[3]France!D48</f>
        <v>4466.9896920187093</v>
      </c>
      <c r="E49">
        <f>[3]France!E48</f>
        <v>22180.668227651942</v>
      </c>
      <c r="F49">
        <f>[3]France!F48</f>
        <v>85103.291907632985</v>
      </c>
      <c r="G49">
        <f>B49/[3]France!$G48</f>
        <v>-50.826083944350124</v>
      </c>
      <c r="H49">
        <f>C49/[3]France!$G48</f>
        <v>36.988932358129048</v>
      </c>
      <c r="I49">
        <f>D49/[3]France!$G48</f>
        <v>112.51452449549849</v>
      </c>
      <c r="J49">
        <f>E49/[3]France!$G48</f>
        <v>558.68661239261633</v>
      </c>
      <c r="K49">
        <f>F49/[3]France!$G48</f>
        <v>2143.5814904828362</v>
      </c>
      <c r="L49" s="12">
        <f>[3]France!$G48</f>
        <v>39.70144931997136</v>
      </c>
      <c r="M49" s="12">
        <f t="shared" si="4"/>
        <v>-2.3710824230387284E-2</v>
      </c>
      <c r="N49" s="12">
        <f t="shared" si="4"/>
        <v>1.7255668852504128E-2</v>
      </c>
      <c r="O49" s="12">
        <f t="shared" si="4"/>
        <v>5.2489035287459442E-2</v>
      </c>
      <c r="P49" s="12">
        <f t="shared" si="4"/>
        <v>0.26063231786293023</v>
      </c>
    </row>
    <row r="50" spans="1:16">
      <c r="A50">
        <v>1946</v>
      </c>
      <c r="B50">
        <f>[3]France!B49</f>
        <v>12092.157662798629</v>
      </c>
      <c r="C50">
        <f>[3]France!C49</f>
        <v>11120.581634466798</v>
      </c>
      <c r="D50">
        <f>[3]France!D49</f>
        <v>14170.758818932165</v>
      </c>
      <c r="E50">
        <f>[3]France!E49</f>
        <v>36147.730213236195</v>
      </c>
      <c r="F50">
        <f>[3]France!F49</f>
        <v>107193.84039121837</v>
      </c>
      <c r="G50">
        <f>B50/[3]France!$G49</f>
        <v>300.15228490798859</v>
      </c>
      <c r="H50">
        <f>C50/[3]France!$G49</f>
        <v>276.03576468076767</v>
      </c>
      <c r="I50">
        <f>D50/[3]France!$G49</f>
        <v>351.74745128142075</v>
      </c>
      <c r="J50">
        <f>E50/[3]France!$G49</f>
        <v>897.26119360151279</v>
      </c>
      <c r="K50">
        <f>F50/[3]France!$G49</f>
        <v>2660.7721317156493</v>
      </c>
      <c r="L50" s="12">
        <f>[3]France!$G49</f>
        <v>40.286741999999997</v>
      </c>
      <c r="M50" s="12">
        <f t="shared" si="4"/>
        <v>0.11280645994832043</v>
      </c>
      <c r="N50" s="12">
        <f t="shared" si="4"/>
        <v>0.10374272993560765</v>
      </c>
      <c r="O50" s="12">
        <f t="shared" si="4"/>
        <v>0.13219751029736476</v>
      </c>
      <c r="P50" s="12">
        <f t="shared" si="4"/>
        <v>0.33721835211155959</v>
      </c>
    </row>
    <row r="51" spans="1:16">
      <c r="A51">
        <v>1947</v>
      </c>
      <c r="B51">
        <f>[3]France!B50</f>
        <v>21372.782457174213</v>
      </c>
      <c r="C51">
        <f>[3]France!C50</f>
        <v>21892.38096857434</v>
      </c>
      <c r="D51">
        <f>[3]France!D50</f>
        <v>25419.26298106863</v>
      </c>
      <c r="E51">
        <f>[3]France!E50</f>
        <v>50800.033794727984</v>
      </c>
      <c r="F51">
        <f>[3]France!F50</f>
        <v>126066.16584984325</v>
      </c>
      <c r="G51">
        <f>B51/[3]France!$G50</f>
        <v>525.39556022034469</v>
      </c>
      <c r="H51">
        <f>C51/[3]France!$G50</f>
        <v>538.16856960897917</v>
      </c>
      <c r="I51">
        <f>D51/[3]France!$G50</f>
        <v>624.86800401806772</v>
      </c>
      <c r="J51">
        <f>E51/[3]France!$G50</f>
        <v>1248.7897758878123</v>
      </c>
      <c r="K51">
        <f>F51/[3]France!$G50</f>
        <v>3099.0164226032384</v>
      </c>
      <c r="L51" s="12">
        <f>[3]France!$G50</f>
        <v>40.679411999999999</v>
      </c>
      <c r="M51" s="12">
        <f t="shared" si="4"/>
        <v>0.16953622974963181</v>
      </c>
      <c r="N51" s="12">
        <f t="shared" si="4"/>
        <v>0.17365786308318637</v>
      </c>
      <c r="O51" s="12">
        <f t="shared" si="4"/>
        <v>0.20163429901838517</v>
      </c>
      <c r="P51" s="12">
        <f t="shared" si="4"/>
        <v>0.40296326498289509</v>
      </c>
    </row>
    <row r="52" spans="1:16">
      <c r="A52">
        <v>1948</v>
      </c>
      <c r="B52">
        <f>[3]France!B51</f>
        <v>16869.632359439911</v>
      </c>
      <c r="C52">
        <f>[3]France!C51</f>
        <v>16833.187918688465</v>
      </c>
      <c r="D52">
        <f>[3]France!D51</f>
        <v>20435.846198399609</v>
      </c>
      <c r="E52">
        <f>[3]France!E51</f>
        <v>46176.477406520688</v>
      </c>
      <c r="F52">
        <f>[3]France!F51</f>
        <v>130610.10922483342</v>
      </c>
      <c r="G52">
        <f>B52/[3]France!$G51</f>
        <v>410.33471441273133</v>
      </c>
      <c r="H52">
        <f>C52/[3]France!$G51</f>
        <v>409.44824463858077</v>
      </c>
      <c r="I52">
        <f>D52/[3]France!$G51</f>
        <v>497.0788298720941</v>
      </c>
      <c r="J52">
        <f>E52/[3]France!$G51</f>
        <v>1123.1905512503827</v>
      </c>
      <c r="K52">
        <f>F52/[3]France!$G51</f>
        <v>3176.9430848442648</v>
      </c>
      <c r="L52" s="12">
        <f>[3]France!$G51</f>
        <v>41.111882000000001</v>
      </c>
      <c r="M52" s="12">
        <f t="shared" si="4"/>
        <v>0.12916023468290938</v>
      </c>
      <c r="N52" s="12">
        <f t="shared" si="4"/>
        <v>0.12888120237087977</v>
      </c>
      <c r="O52" s="12">
        <f t="shared" si="4"/>
        <v>0.15646450584633659</v>
      </c>
      <c r="P52" s="12">
        <f t="shared" si="4"/>
        <v>0.35354443603620367</v>
      </c>
    </row>
    <row r="53" spans="1:16">
      <c r="A53">
        <v>1949</v>
      </c>
      <c r="B53">
        <f>[3]France!B52</f>
        <v>22789.629768974537</v>
      </c>
      <c r="C53">
        <f>[3]France!C52</f>
        <v>20335.42263866607</v>
      </c>
      <c r="D53">
        <f>[3]France!D52</f>
        <v>24284.616481865996</v>
      </c>
      <c r="E53">
        <f>[3]France!E52</f>
        <v>58018.139572376385</v>
      </c>
      <c r="F53">
        <f>[3]France!F52</f>
        <v>175561.53427748464</v>
      </c>
      <c r="G53">
        <f>B53/[3]France!$G52</f>
        <v>549.40947572380776</v>
      </c>
      <c r="H53">
        <f>C53/[3]France!$G52</f>
        <v>490.24376454511861</v>
      </c>
      <c r="I53">
        <f>D53/[3]France!$G52</f>
        <v>585.45042393008112</v>
      </c>
      <c r="J53">
        <f>E53/[3]France!$G52</f>
        <v>1398.6938782272427</v>
      </c>
      <c r="K53">
        <f>F53/[3]France!$G52</f>
        <v>4232.4149835892804</v>
      </c>
      <c r="L53" s="12">
        <f>[3]France!$G52</f>
        <v>41.480226999999999</v>
      </c>
      <c r="M53" s="12">
        <f t="shared" si="4"/>
        <v>0.1298099259770325</v>
      </c>
      <c r="N53" s="12">
        <f t="shared" si="4"/>
        <v>0.11583074118345778</v>
      </c>
      <c r="O53" s="12">
        <f t="shared" si="4"/>
        <v>0.13832538307328091</v>
      </c>
      <c r="P53" s="12">
        <f t="shared" si="4"/>
        <v>0.33047181896163846</v>
      </c>
    </row>
    <row r="54" spans="1:16">
      <c r="A54">
        <v>1950</v>
      </c>
      <c r="B54">
        <f>[3]France!B53</f>
        <v>24854.672886906614</v>
      </c>
      <c r="C54">
        <f>[3]France!C53</f>
        <v>24243.305217120571</v>
      </c>
      <c r="D54">
        <f>[3]France!D53</f>
        <v>28432.555064087584</v>
      </c>
      <c r="E54">
        <f>[3]France!E53</f>
        <v>63306.575574115072</v>
      </c>
      <c r="F54">
        <f>[3]France!F53</f>
        <v>187131.10307887482</v>
      </c>
      <c r="G54">
        <f>B54/[3]France!$G53</f>
        <v>594.20180235951091</v>
      </c>
      <c r="H54">
        <f>C54/[3]France!$G53</f>
        <v>579.58580749431303</v>
      </c>
      <c r="I54">
        <f>D54/[3]France!$G53</f>
        <v>679.73839533679643</v>
      </c>
      <c r="J54">
        <f>E54/[3]France!$G53</f>
        <v>1513.4731999295093</v>
      </c>
      <c r="K54">
        <f>F54/[3]France!$G53</f>
        <v>4473.7518467027348</v>
      </c>
      <c r="L54" s="12">
        <f>[3]France!$G53</f>
        <v>41.828673000000002</v>
      </c>
      <c r="M54" s="12">
        <f t="shared" si="4"/>
        <v>0.13281957129505345</v>
      </c>
      <c r="N54" s="12">
        <f t="shared" si="4"/>
        <v>0.12955251595402684</v>
      </c>
      <c r="O54" s="12">
        <f t="shared" si="4"/>
        <v>0.15193922654377451</v>
      </c>
      <c r="P54" s="12">
        <f t="shared" si="4"/>
        <v>0.33830065944425958</v>
      </c>
    </row>
    <row r="55" spans="1:16">
      <c r="A55">
        <v>1951</v>
      </c>
      <c r="B55">
        <f>[3]France!B54</f>
        <v>29901.971983606421</v>
      </c>
      <c r="C55">
        <f>[3]France!C54</f>
        <v>26612.833507943375</v>
      </c>
      <c r="D55">
        <f>[3]France!D54</f>
        <v>31389.193960036726</v>
      </c>
      <c r="E55">
        <f>[3]France!E54</f>
        <v>67137.364211338296</v>
      </c>
      <c r="F55">
        <f>[3]France!F54</f>
        <v>202465.11540041424</v>
      </c>
      <c r="G55">
        <f>B55/[3]France!$G54</f>
        <v>709.32493167519806</v>
      </c>
      <c r="H55">
        <f>C55/[3]France!$G54</f>
        <v>631.30104997940066</v>
      </c>
      <c r="I55">
        <f>D55/[3]France!$G54</f>
        <v>744.60433155543456</v>
      </c>
      <c r="J55">
        <f>E55/[3]France!$G54</f>
        <v>1592.610892290616</v>
      </c>
      <c r="K55">
        <f>F55/[3]France!$G54</f>
        <v>4802.8121431839081</v>
      </c>
      <c r="L55" s="12">
        <f>[3]France!$G54</f>
        <v>42.155535</v>
      </c>
      <c r="M55" s="12">
        <f t="shared" si="4"/>
        <v>0.14768950159374092</v>
      </c>
      <c r="N55" s="12">
        <f t="shared" si="4"/>
        <v>0.13144404385570968</v>
      </c>
      <c r="O55" s="12">
        <f t="shared" si="4"/>
        <v>0.15503507306904932</v>
      </c>
      <c r="P55" s="12">
        <f t="shared" si="4"/>
        <v>0.33159966386585193</v>
      </c>
    </row>
    <row r="56" spans="1:16">
      <c r="A56">
        <v>1952</v>
      </c>
      <c r="B56">
        <f>[3]France!B55</f>
        <v>28795.598665560006</v>
      </c>
      <c r="C56">
        <f>[3]France!C55</f>
        <v>27108.229252387195</v>
      </c>
      <c r="D56">
        <f>[3]France!D55</f>
        <v>32332.105978637443</v>
      </c>
      <c r="E56">
        <f>[3]France!E55</f>
        <v>67435.076560594491</v>
      </c>
      <c r="F56">
        <f>[3]France!F55</f>
        <v>211010.92849507165</v>
      </c>
      <c r="G56">
        <f>B56/[3]France!$G55</f>
        <v>678.18708958251875</v>
      </c>
      <c r="H56">
        <f>C56/[3]France!$G55</f>
        <v>638.44656657200414</v>
      </c>
      <c r="I56">
        <f>D56/[3]France!$G55</f>
        <v>761.47806851992914</v>
      </c>
      <c r="J56">
        <f>E56/[3]France!$G55</f>
        <v>1588.2148810158969</v>
      </c>
      <c r="K56">
        <f>F56/[3]France!$G55</f>
        <v>4969.6791904984193</v>
      </c>
      <c r="L56" s="12">
        <f>[3]France!$G55</f>
        <v>42.459668000000001</v>
      </c>
      <c r="M56" s="12">
        <f t="shared" si="4"/>
        <v>0.13646496354918675</v>
      </c>
      <c r="N56" s="12">
        <f t="shared" si="4"/>
        <v>0.12846836628663208</v>
      </c>
      <c r="O56" s="12">
        <f t="shared" si="4"/>
        <v>0.1532247936598819</v>
      </c>
      <c r="P56" s="12">
        <f t="shared" si="4"/>
        <v>0.31958096692688359</v>
      </c>
    </row>
    <row r="57" spans="1:16">
      <c r="A57">
        <v>1953</v>
      </c>
      <c r="B57">
        <f>[3]France!B56</f>
        <v>26469.64988493624</v>
      </c>
      <c r="C57">
        <f>[3]France!C56</f>
        <v>22065.297337596821</v>
      </c>
      <c r="D57">
        <f>[3]France!D56</f>
        <v>27738.907092988211</v>
      </c>
      <c r="E57">
        <f>[3]France!E56</f>
        <v>62556.786788374149</v>
      </c>
      <c r="F57">
        <f>[3]France!F56</f>
        <v>221922.01423307805</v>
      </c>
      <c r="G57">
        <f>B57/[3]France!$G56</f>
        <v>619.14780942364882</v>
      </c>
      <c r="H57">
        <f>C57/[3]France!$G56</f>
        <v>516.12622646094553</v>
      </c>
      <c r="I57">
        <f>D57/[3]France!$G56</f>
        <v>648.83682395072731</v>
      </c>
      <c r="J57">
        <f>E57/[3]France!$G56</f>
        <v>1463.2568875286206</v>
      </c>
      <c r="K57">
        <f>F57/[3]France!$G56</f>
        <v>5190.9462185024695</v>
      </c>
      <c r="L57" s="12">
        <f>[3]France!$G56</f>
        <v>42.751745999999997</v>
      </c>
      <c r="M57" s="12">
        <f t="shared" si="4"/>
        <v>0.11927455676900967</v>
      </c>
      <c r="N57" s="12">
        <f t="shared" si="4"/>
        <v>9.9428159093862128E-2</v>
      </c>
      <c r="O57" s="12">
        <f t="shared" si="4"/>
        <v>0.12499394072665032</v>
      </c>
      <c r="P57" s="12">
        <f t="shared" si="4"/>
        <v>0.28188635095332465</v>
      </c>
    </row>
    <row r="58" spans="1:16">
      <c r="A58">
        <v>1954</v>
      </c>
      <c r="B58">
        <f>[3]France!B57</f>
        <v>29109.710377989762</v>
      </c>
      <c r="C58">
        <f>[3]France!C57</f>
        <v>25943.546395908081</v>
      </c>
      <c r="D58">
        <f>[3]France!D57</f>
        <v>32091.939932894435</v>
      </c>
      <c r="E58">
        <f>[3]France!E57</f>
        <v>66380.862865158982</v>
      </c>
      <c r="F58">
        <f>[3]France!F57</f>
        <v>234034.30338187297</v>
      </c>
      <c r="G58">
        <f>B58/[3]France!$G57</f>
        <v>676.08159041217493</v>
      </c>
      <c r="H58">
        <f>C58/[3]France!$G57</f>
        <v>602.5465001376233</v>
      </c>
      <c r="I58">
        <f>D58/[3]France!$G57</f>
        <v>745.34474948429818</v>
      </c>
      <c r="J58">
        <f>E58/[3]France!$G57</f>
        <v>1541.7150756931846</v>
      </c>
      <c r="K58">
        <f>F58/[3]France!$G57</f>
        <v>5435.5155715001247</v>
      </c>
      <c r="L58" s="12">
        <f>[3]France!$G57</f>
        <v>43.056505000000001</v>
      </c>
      <c r="M58" s="12">
        <f t="shared" si="4"/>
        <v>0.12438223780593201</v>
      </c>
      <c r="N58" s="12">
        <f t="shared" si="4"/>
        <v>0.11085360573648934</v>
      </c>
      <c r="O58" s="12">
        <f t="shared" si="4"/>
        <v>0.13712494052861185</v>
      </c>
      <c r="P58" s="12">
        <f t="shared" si="4"/>
        <v>0.28363732113597706</v>
      </c>
    </row>
    <row r="59" spans="1:16">
      <c r="A59">
        <v>1955</v>
      </c>
      <c r="B59">
        <f>[3]France!B58</f>
        <v>37246.289198839571</v>
      </c>
      <c r="C59">
        <f>[3]France!C58</f>
        <v>34915.902082134089</v>
      </c>
      <c r="D59">
        <f>[3]France!D58</f>
        <v>41974.613919197669</v>
      </c>
      <c r="E59">
        <f>[3]France!E58</f>
        <v>75390.055138329029</v>
      </c>
      <c r="F59">
        <f>[3]France!F58</f>
        <v>248484.40202959167</v>
      </c>
      <c r="G59">
        <f>B59/[3]France!$G58</f>
        <v>857.66261922040883</v>
      </c>
      <c r="H59">
        <f>C59/[3]France!$G58</f>
        <v>804.00127573351483</v>
      </c>
      <c r="I59">
        <f>D59/[3]France!$G58</f>
        <v>966.54077732463361</v>
      </c>
      <c r="J59">
        <f>E59/[3]France!$G58</f>
        <v>1735.991250240435</v>
      </c>
      <c r="K59">
        <f>F59/[3]France!$G58</f>
        <v>5721.7990748661323</v>
      </c>
      <c r="L59" s="12">
        <f>[3]France!$G58</f>
        <v>43.427669999999999</v>
      </c>
      <c r="M59" s="12">
        <f t="shared" si="4"/>
        <v>0.14989387218922481</v>
      </c>
      <c r="N59" s="12">
        <f t="shared" si="4"/>
        <v>0.14051546816196536</v>
      </c>
      <c r="O59" s="12">
        <f t="shared" si="4"/>
        <v>0.16892253025282034</v>
      </c>
      <c r="P59" s="12">
        <f t="shared" si="4"/>
        <v>0.30339954750701387</v>
      </c>
    </row>
    <row r="60" spans="1:16">
      <c r="A60">
        <v>1956</v>
      </c>
      <c r="B60">
        <f>[3]France!B59</f>
        <v>39259.963856772083</v>
      </c>
      <c r="C60">
        <f>[3]France!C59</f>
        <v>35425.298762181097</v>
      </c>
      <c r="D60">
        <f>[3]France!D59</f>
        <v>43310.023334319456</v>
      </c>
      <c r="E60">
        <f>[3]France!E59</f>
        <v>75438.141588946251</v>
      </c>
      <c r="F60">
        <f>[3]France!F59</f>
        <v>262673.89562381833</v>
      </c>
      <c r="G60">
        <f>B60/[3]France!$G59</f>
        <v>895.46556341616281</v>
      </c>
      <c r="H60">
        <f>C60/[3]France!$G59</f>
        <v>808.00214770932689</v>
      </c>
      <c r="I60">
        <f>D60/[3]France!$G59</f>
        <v>987.84182757070437</v>
      </c>
      <c r="J60">
        <f>E60/[3]France!$G59</f>
        <v>1720.6398408174211</v>
      </c>
      <c r="K60">
        <f>F60/[3]France!$G59</f>
        <v>5991.2288456915567</v>
      </c>
      <c r="L60" s="12">
        <f>[3]France!$G59</f>
        <v>43.843074999999999</v>
      </c>
      <c r="M60" s="12">
        <f t="shared" si="4"/>
        <v>0.14946275404921555</v>
      </c>
      <c r="N60" s="12">
        <f t="shared" si="4"/>
        <v>0.13486417703613202</v>
      </c>
      <c r="O60" s="12">
        <f t="shared" si="4"/>
        <v>0.16488133787129267</v>
      </c>
      <c r="P60" s="12">
        <f t="shared" si="4"/>
        <v>0.28719314269805879</v>
      </c>
    </row>
    <row r="61" spans="1:16">
      <c r="A61">
        <v>1957</v>
      </c>
      <c r="B61">
        <f>[3]France!B60</f>
        <v>43957.741582336006</v>
      </c>
      <c r="C61">
        <f>[3]France!C60</f>
        <v>42681.856865046371</v>
      </c>
      <c r="D61">
        <f>[3]France!D60</f>
        <v>51796.157441052739</v>
      </c>
      <c r="E61">
        <f>[3]France!E60</f>
        <v>84599.027819585579</v>
      </c>
      <c r="F61">
        <f>[3]France!F60</f>
        <v>287258.73816546361</v>
      </c>
      <c r="G61">
        <f>B61/[3]France!$G60</f>
        <v>992.03081606277919</v>
      </c>
      <c r="H61">
        <f>C61/[3]France!$G60</f>
        <v>963.23686733536135</v>
      </c>
      <c r="I61">
        <f>D61/[3]France!$G60</f>
        <v>1168.9268485033285</v>
      </c>
      <c r="J61">
        <f>E61/[3]France!$G60</f>
        <v>1909.2164334417405</v>
      </c>
      <c r="K61">
        <f>F61/[3]France!$G60</f>
        <v>6482.806217641566</v>
      </c>
      <c r="L61" s="12">
        <f>[3]France!$G60</f>
        <v>44.310862999999998</v>
      </c>
      <c r="M61" s="12">
        <f t="shared" si="4"/>
        <v>0.153024906615777</v>
      </c>
      <c r="N61" s="12">
        <f t="shared" si="4"/>
        <v>0.14858331947577252</v>
      </c>
      <c r="O61" s="12">
        <f t="shared" si="4"/>
        <v>0.18031186021299617</v>
      </c>
      <c r="P61" s="12">
        <f t="shared" si="4"/>
        <v>0.29450462798752453</v>
      </c>
    </row>
    <row r="62" spans="1:16">
      <c r="A62">
        <v>1958</v>
      </c>
      <c r="B62">
        <f>[3]France!B61</f>
        <v>47753.407000508727</v>
      </c>
      <c r="C62">
        <f>[3]France!C61</f>
        <v>43896.65383965661</v>
      </c>
      <c r="D62">
        <f>[3]France!D61</f>
        <v>53647.287975242871</v>
      </c>
      <c r="E62">
        <f>[3]France!E61</f>
        <v>84907.624411180703</v>
      </c>
      <c r="F62">
        <f>[3]France!F61</f>
        <v>288252.93830656342</v>
      </c>
      <c r="G62">
        <f>B62/[3]France!$G61</f>
        <v>1066.1895494512603</v>
      </c>
      <c r="H62">
        <f>C62/[3]France!$G61</f>
        <v>980.07988370804242</v>
      </c>
      <c r="I62">
        <f>D62/[3]France!$G61</f>
        <v>1197.7821351049749</v>
      </c>
      <c r="J62">
        <f>E62/[3]France!$G61</f>
        <v>1895.7311635370679</v>
      </c>
      <c r="K62">
        <f>F62/[3]France!$G61</f>
        <v>6435.8187137894201</v>
      </c>
      <c r="L62" s="12">
        <f>[3]France!$G61</f>
        <v>44.788853000000003</v>
      </c>
      <c r="M62" s="12">
        <f t="shared" si="4"/>
        <v>0.16566494440976667</v>
      </c>
      <c r="N62" s="12">
        <f t="shared" si="4"/>
        <v>0.15228519125439596</v>
      </c>
      <c r="O62" s="12">
        <f t="shared" si="4"/>
        <v>0.18611185124568541</v>
      </c>
      <c r="P62" s="12">
        <f t="shared" si="4"/>
        <v>0.29455944112833138</v>
      </c>
    </row>
    <row r="63" spans="1:16">
      <c r="A63">
        <v>1959</v>
      </c>
      <c r="B63">
        <f>[3]France!B62</f>
        <v>45673.782722607022</v>
      </c>
      <c r="C63">
        <f>[3]France!C62</f>
        <v>40094.501929642807</v>
      </c>
      <c r="D63">
        <f>[3]France!D62</f>
        <v>50950.565947654213</v>
      </c>
      <c r="E63">
        <f>[3]France!E62</f>
        <v>81814.607360617418</v>
      </c>
      <c r="F63">
        <f>[3]France!F62</f>
        <v>295385.92793193832</v>
      </c>
      <c r="G63">
        <f>B63/[3]France!$G62</f>
        <v>1009.5945029425909</v>
      </c>
      <c r="H63">
        <f>C63/[3]France!$G62</f>
        <v>886.26748943114399</v>
      </c>
      <c r="I63">
        <f>D63/[3]France!$G62</f>
        <v>1126.2349697412917</v>
      </c>
      <c r="J63">
        <f>E63/[3]France!$G62</f>
        <v>1808.4680735410536</v>
      </c>
      <c r="K63">
        <f>F63/[3]France!$G62</f>
        <v>6529.3477200668158</v>
      </c>
      <c r="L63" s="12">
        <f>[3]France!$G62</f>
        <v>45.239730000000002</v>
      </c>
      <c r="M63" s="12">
        <f t="shared" si="4"/>
        <v>0.15462409818361758</v>
      </c>
      <c r="N63" s="12">
        <f t="shared" si="4"/>
        <v>0.13573599192877336</v>
      </c>
      <c r="O63" s="12">
        <f t="shared" si="4"/>
        <v>0.17248812868091007</v>
      </c>
      <c r="P63" s="12">
        <f t="shared" si="4"/>
        <v>0.27697530459023362</v>
      </c>
    </row>
    <row r="64" spans="1:16">
      <c r="A64">
        <v>1960</v>
      </c>
      <c r="B64">
        <f>[3]France!B63</f>
        <v>48297.606566203947</v>
      </c>
      <c r="C64">
        <f>[3]France!C63</f>
        <v>44464.105413818477</v>
      </c>
      <c r="D64">
        <f>[3]France!D63</f>
        <v>56786.659285685426</v>
      </c>
      <c r="E64">
        <f>[3]France!E63</f>
        <v>87621.09674221724</v>
      </c>
      <c r="F64">
        <f>[3]France!F63</f>
        <v>316229.11185146129</v>
      </c>
      <c r="G64">
        <f>B64/[3]France!$G63</f>
        <v>1057.2052924569336</v>
      </c>
      <c r="H64">
        <f>C64/[3]France!$G63</f>
        <v>973.29227905768175</v>
      </c>
      <c r="I64">
        <f>D64/[3]France!$G63</f>
        <v>1243.0255038721664</v>
      </c>
      <c r="J64">
        <f>E64/[3]France!$G63</f>
        <v>1917.9726241667006</v>
      </c>
      <c r="K64">
        <f>F64/[3]France!$G63</f>
        <v>6922.0633163271277</v>
      </c>
      <c r="L64" s="12">
        <f>[3]France!$G63</f>
        <v>45.684227</v>
      </c>
      <c r="M64" s="12">
        <f t="shared" si="4"/>
        <v>0.15272979228076328</v>
      </c>
      <c r="N64" s="12">
        <f t="shared" si="4"/>
        <v>0.1406072488187112</v>
      </c>
      <c r="O64" s="12">
        <f t="shared" si="4"/>
        <v>0.17957441980344674</v>
      </c>
      <c r="P64" s="12">
        <f t="shared" si="4"/>
        <v>0.27708105755732726</v>
      </c>
    </row>
    <row r="65" spans="1:16">
      <c r="A65">
        <v>1961</v>
      </c>
      <c r="B65">
        <f>[3]France!B64</f>
        <v>53618.709711220326</v>
      </c>
      <c r="C65">
        <f>[3]France!C64</f>
        <v>48528.573778508769</v>
      </c>
      <c r="D65">
        <f>[3]France!D64</f>
        <v>62344.620629909761</v>
      </c>
      <c r="E65">
        <f>[3]France!E64</f>
        <v>92612.272936290174</v>
      </c>
      <c r="F65">
        <f>[3]France!F64</f>
        <v>334000.35115899192</v>
      </c>
      <c r="G65">
        <f>B65/[3]France!$G64</f>
        <v>1161.5126723003264</v>
      </c>
      <c r="H65">
        <f>C65/[3]France!$G64</f>
        <v>1051.2478520273664</v>
      </c>
      <c r="I65">
        <f>D65/[3]France!$G64</f>
        <v>1350.5372900878119</v>
      </c>
      <c r="J65">
        <f>E65/[3]France!$G64</f>
        <v>2006.2088253408172</v>
      </c>
      <c r="K65">
        <f>F65/[3]France!$G64</f>
        <v>7235.2662440652884</v>
      </c>
      <c r="L65" s="12">
        <f>[3]France!$G64</f>
        <v>46.162827999999998</v>
      </c>
      <c r="M65" s="12">
        <f t="shared" si="4"/>
        <v>0.16053489023338355</v>
      </c>
      <c r="N65" s="12">
        <f t="shared" si="4"/>
        <v>0.145294978313984</v>
      </c>
      <c r="O65" s="12">
        <f t="shared" si="4"/>
        <v>0.18666034455823755</v>
      </c>
      <c r="P65" s="12">
        <f t="shared" si="4"/>
        <v>0.27728196277316064</v>
      </c>
    </row>
    <row r="66" spans="1:16">
      <c r="A66">
        <v>1962</v>
      </c>
      <c r="B66">
        <f>[3]France!B65</f>
        <v>65119.788973780771</v>
      </c>
      <c r="C66">
        <f>[3]France!C65</f>
        <v>59122.889942791022</v>
      </c>
      <c r="D66">
        <f>[3]France!D65</f>
        <v>75341.497826039675</v>
      </c>
      <c r="E66">
        <f>[3]France!E65</f>
        <v>106031.50045384487</v>
      </c>
      <c r="F66">
        <f>[3]France!F65</f>
        <v>355802.54495205067</v>
      </c>
      <c r="G66">
        <f>B66/[3]France!$G65</f>
        <v>1385.5951422515429</v>
      </c>
      <c r="H66">
        <f>C66/[3]France!$G65</f>
        <v>1257.9953097450532</v>
      </c>
      <c r="I66">
        <f>D66/[3]France!$G65</f>
        <v>1603.0889387517443</v>
      </c>
      <c r="J66">
        <f>E66/[3]France!$G65</f>
        <v>2256.0996322276615</v>
      </c>
      <c r="K66">
        <f>F66/[3]France!$G65</f>
        <v>7570.6369086176546</v>
      </c>
      <c r="L66" s="12">
        <f>[3]France!$G65</f>
        <v>46.997703000000001</v>
      </c>
      <c r="M66" s="12">
        <f t="shared" si="4"/>
        <v>0.18302226866465096</v>
      </c>
      <c r="N66" s="12">
        <f t="shared" si="4"/>
        <v>0.16616769829670175</v>
      </c>
      <c r="O66" s="12">
        <f t="shared" si="4"/>
        <v>0.2117508682693458</v>
      </c>
      <c r="P66" s="12">
        <f t="shared" si="4"/>
        <v>0.29800658246594069</v>
      </c>
    </row>
    <row r="67" spans="1:16">
      <c r="A67">
        <v>1963</v>
      </c>
      <c r="B67">
        <f>[3]France!B66</f>
        <v>62479.935970400962</v>
      </c>
      <c r="C67">
        <f>[3]France!C66</f>
        <v>58607.161833961734</v>
      </c>
      <c r="D67">
        <f>[3]France!D66</f>
        <v>76655.457147343463</v>
      </c>
      <c r="E67">
        <f>[3]France!E66</f>
        <v>108769.42143334613</v>
      </c>
      <c r="F67">
        <f>[3]France!F66</f>
        <v>380237.89441030839</v>
      </c>
      <c r="G67">
        <f>B67/[3]France!$G66</f>
        <v>1306.1219841919979</v>
      </c>
      <c r="H67">
        <f>C67/[3]France!$G66</f>
        <v>1225.1629473291916</v>
      </c>
      <c r="I67">
        <f>D67/[3]France!$G66</f>
        <v>1602.456472360408</v>
      </c>
      <c r="J67">
        <f>E67/[3]France!$G66</f>
        <v>2273.788062286741</v>
      </c>
      <c r="K67">
        <f>F67/[3]France!$G66</f>
        <v>7948.7449114457249</v>
      </c>
      <c r="L67" s="12">
        <f>[3]France!$G66</f>
        <v>47.836218000000002</v>
      </c>
      <c r="M67" s="12">
        <f t="shared" si="4"/>
        <v>0.16431801482410877</v>
      </c>
      <c r="N67" s="12">
        <f t="shared" si="4"/>
        <v>0.15413288021924432</v>
      </c>
      <c r="O67" s="12">
        <f t="shared" si="4"/>
        <v>0.2015986788119172</v>
      </c>
      <c r="P67" s="12">
        <f t="shared" si="4"/>
        <v>0.28605623750897075</v>
      </c>
    </row>
    <row r="68" spans="1:16">
      <c r="A68">
        <v>1964</v>
      </c>
      <c r="B68">
        <f>[3]France!B67</f>
        <v>73715.333049905283</v>
      </c>
      <c r="C68">
        <f>[3]France!C67</f>
        <v>74852.420864145795</v>
      </c>
      <c r="D68">
        <f>[3]France!D67</f>
        <v>95124.811027275107</v>
      </c>
      <c r="E68">
        <f>[3]France!E67</f>
        <v>129567.13656559694</v>
      </c>
      <c r="F68">
        <f>[3]France!F67</f>
        <v>408959.62041323486</v>
      </c>
      <c r="G68">
        <f>B68/[3]France!$G67</f>
        <v>1525.2369144751867</v>
      </c>
      <c r="H68">
        <f>C68/[3]France!$G67</f>
        <v>1548.7642898192742</v>
      </c>
      <c r="I68">
        <f>D68/[3]France!$G67</f>
        <v>1968.2183781636286</v>
      </c>
      <c r="J68">
        <f>E68/[3]France!$G67</f>
        <v>2680.8612457723971</v>
      </c>
      <c r="K68">
        <f>F68/[3]France!$G67</f>
        <v>8461.7444400846725</v>
      </c>
      <c r="L68" s="12">
        <f>[3]France!$G67</f>
        <v>48.330415000000002</v>
      </c>
      <c r="M68" s="12">
        <f t="shared" si="4"/>
        <v>0.18025088387802035</v>
      </c>
      <c r="N68" s="12">
        <f t="shared" si="4"/>
        <v>0.18303132418919715</v>
      </c>
      <c r="O68" s="12">
        <f t="shared" si="4"/>
        <v>0.23260196429944813</v>
      </c>
      <c r="P68" s="12">
        <f t="shared" si="4"/>
        <v>0.31682134396221151</v>
      </c>
    </row>
    <row r="69" spans="1:16">
      <c r="A69">
        <v>1965</v>
      </c>
      <c r="B69">
        <f>[3]France!B68</f>
        <v>77174.827809523791</v>
      </c>
      <c r="C69">
        <f>[3]France!C68</f>
        <v>73748.490682360774</v>
      </c>
      <c r="D69">
        <f>[3]France!D68</f>
        <v>95710.838412150377</v>
      </c>
      <c r="E69">
        <f>[3]France!E68</f>
        <v>132110.78922138474</v>
      </c>
      <c r="F69">
        <f>[3]France!F68</f>
        <v>428339.31339977845</v>
      </c>
      <c r="G69">
        <f>B69/[3]France!$G68</f>
        <v>1582.1712774706709</v>
      </c>
      <c r="H69">
        <f>C69/[3]France!$G68</f>
        <v>1511.9274901711585</v>
      </c>
      <c r="I69">
        <f>D69/[3]France!$G68</f>
        <v>1962.1804644914741</v>
      </c>
      <c r="J69">
        <f>E69/[3]France!$G68</f>
        <v>2708.4206351058733</v>
      </c>
      <c r="K69">
        <f>F69/[3]France!$G68</f>
        <v>8781.4405021452476</v>
      </c>
      <c r="L69" s="12">
        <f>[3]France!$G68</f>
        <v>48.777796000000002</v>
      </c>
      <c r="M69" s="12">
        <f t="shared" ref="M69:P104" si="5">G69/$K69</f>
        <v>0.18017217984727643</v>
      </c>
      <c r="N69" s="12">
        <f t="shared" si="5"/>
        <v>0.17217306087785991</v>
      </c>
      <c r="O69" s="12">
        <f t="shared" si="5"/>
        <v>0.22344630861099912</v>
      </c>
      <c r="P69" s="12">
        <f t="shared" si="5"/>
        <v>0.30842555209982053</v>
      </c>
    </row>
    <row r="70" spans="1:16">
      <c r="A70">
        <v>1966</v>
      </c>
      <c r="B70">
        <f>[3]France!B69</f>
        <v>86120.463715590493</v>
      </c>
      <c r="C70">
        <f>[3]France!C69</f>
        <v>86259.001391048863</v>
      </c>
      <c r="D70">
        <f>[3]France!D69</f>
        <v>109889.9810392842</v>
      </c>
      <c r="E70">
        <f>[3]France!E69</f>
        <v>149270.71985670048</v>
      </c>
      <c r="F70">
        <f>[3]France!F69</f>
        <v>451104.4474109463</v>
      </c>
      <c r="G70">
        <f>B70/[3]France!$G69</f>
        <v>1750.9972816297952</v>
      </c>
      <c r="H70">
        <f>C70/[3]France!$G69</f>
        <v>1753.8140232341138</v>
      </c>
      <c r="I70">
        <f>D70/[3]France!$G69</f>
        <v>2234.2780075312444</v>
      </c>
      <c r="J70">
        <f>E70/[3]France!$G69</f>
        <v>3034.965366177988</v>
      </c>
      <c r="K70">
        <f>F70/[3]France!$G69</f>
        <v>9171.8347425094562</v>
      </c>
      <c r="L70" s="12">
        <f>[3]France!$G69</f>
        <v>49.183664999999998</v>
      </c>
      <c r="M70" s="12">
        <f t="shared" si="5"/>
        <v>0.19091025196019987</v>
      </c>
      <c r="N70" s="12">
        <f t="shared" si="5"/>
        <v>0.19121735971817808</v>
      </c>
      <c r="O70" s="12">
        <f t="shared" si="5"/>
        <v>0.2436020785651373</v>
      </c>
      <c r="P70" s="12">
        <f t="shared" si="5"/>
        <v>0.33090057239164861</v>
      </c>
    </row>
    <row r="71" spans="1:16">
      <c r="A71">
        <v>1967</v>
      </c>
      <c r="B71">
        <f>[3]France!B70</f>
        <v>91231.415194163215</v>
      </c>
      <c r="C71">
        <f>[3]France!C70</f>
        <v>91212.576538990266</v>
      </c>
      <c r="D71">
        <f>[3]France!D70</f>
        <v>117071.58246694283</v>
      </c>
      <c r="E71">
        <f>[3]France!E70</f>
        <v>159726.53269870512</v>
      </c>
      <c r="F71">
        <f>[3]France!F70</f>
        <v>474380.19151846768</v>
      </c>
      <c r="G71">
        <f>B71/[3]France!$G70</f>
        <v>1840.5191622784603</v>
      </c>
      <c r="H71">
        <f>C71/[3]France!$G70</f>
        <v>1840.1391078228369</v>
      </c>
      <c r="I71">
        <f>D71/[3]France!$G70</f>
        <v>2361.8233963606949</v>
      </c>
      <c r="J71">
        <f>E71/[3]France!$G70</f>
        <v>3222.3521199424736</v>
      </c>
      <c r="K71">
        <f>F71/[3]France!$G70</f>
        <v>9570.2322586674618</v>
      </c>
      <c r="L71" s="12">
        <f>[3]France!$G70</f>
        <v>49.568305000000002</v>
      </c>
      <c r="M71" s="12">
        <f t="shared" si="5"/>
        <v>0.19231708411376947</v>
      </c>
      <c r="N71" s="12">
        <f t="shared" si="5"/>
        <v>0.192277371968301</v>
      </c>
      <c r="O71" s="12">
        <f t="shared" si="5"/>
        <v>0.24678851385468362</v>
      </c>
      <c r="P71" s="12">
        <f t="shared" si="5"/>
        <v>0.33670573846565632</v>
      </c>
    </row>
    <row r="72" spans="1:16">
      <c r="A72">
        <v>1968</v>
      </c>
      <c r="B72">
        <f>[3]France!B71</f>
        <v>94033.018029042476</v>
      </c>
      <c r="C72">
        <f>[3]France!C71</f>
        <v>98734.297453453022</v>
      </c>
      <c r="D72">
        <f>[3]France!D71</f>
        <v>126485.16981943183</v>
      </c>
      <c r="E72">
        <f>[3]France!E71</f>
        <v>171963.3561622187</v>
      </c>
      <c r="F72">
        <f>[3]France!F71</f>
        <v>493814.29413691448</v>
      </c>
      <c r="G72">
        <f>B72/[3]France!$G71</f>
        <v>1883.8476801478453</v>
      </c>
      <c r="H72">
        <f>C72/[3]France!$G71</f>
        <v>1978.0326220229133</v>
      </c>
      <c r="I72">
        <f>D72/[3]France!$G71</f>
        <v>2533.9907059438369</v>
      </c>
      <c r="J72">
        <f>E72/[3]France!$G71</f>
        <v>3445.095949984071</v>
      </c>
      <c r="K72">
        <f>F72/[3]France!$G71</f>
        <v>9893.0240880533493</v>
      </c>
      <c r="L72" s="12">
        <f>[3]France!$G71</f>
        <v>49.915404000000002</v>
      </c>
      <c r="M72" s="12">
        <f t="shared" si="5"/>
        <v>0.19042182282996239</v>
      </c>
      <c r="N72" s="12">
        <f t="shared" si="5"/>
        <v>0.19994216171085163</v>
      </c>
      <c r="O72" s="12">
        <f t="shared" si="5"/>
        <v>0.25613914242904168</v>
      </c>
      <c r="P72" s="12">
        <f t="shared" si="5"/>
        <v>0.34823486926958069</v>
      </c>
    </row>
    <row r="73" spans="1:16">
      <c r="A73">
        <v>1969</v>
      </c>
      <c r="B73">
        <f>[3]France!B72</f>
        <v>100207.30337426683</v>
      </c>
      <c r="C73">
        <f>[3]France!C72</f>
        <v>98388.156335303691</v>
      </c>
      <c r="D73">
        <f>[3]France!D72</f>
        <v>128239.0074078602</v>
      </c>
      <c r="E73">
        <f>[3]France!E72</f>
        <v>177625.99027448738</v>
      </c>
      <c r="F73">
        <f>[3]France!F72</f>
        <v>528800.19687461539</v>
      </c>
      <c r="G73">
        <f>B73/[3]France!$G72</f>
        <v>1991.4811633676536</v>
      </c>
      <c r="H73">
        <f>C73/[3]France!$G72</f>
        <v>1955.3281391917583</v>
      </c>
      <c r="I73">
        <f>D73/[3]France!$G72</f>
        <v>2548.5724000362775</v>
      </c>
      <c r="J73">
        <f>E73/[3]France!$G72</f>
        <v>3530.0701829584164</v>
      </c>
      <c r="K73">
        <f>F73/[3]France!$G72</f>
        <v>10509.170447663573</v>
      </c>
      <c r="L73" s="12">
        <f>[3]France!$G72</f>
        <v>50.317976999999999</v>
      </c>
      <c r="M73" s="12">
        <f t="shared" si="5"/>
        <v>0.18949936850728355</v>
      </c>
      <c r="N73" s="12">
        <f t="shared" si="5"/>
        <v>0.18605922788382143</v>
      </c>
      <c r="O73" s="12">
        <f t="shared" si="5"/>
        <v>0.24250937909213213</v>
      </c>
      <c r="P73" s="12">
        <f t="shared" si="5"/>
        <v>0.33590378998403542</v>
      </c>
    </row>
    <row r="74" spans="1:16">
      <c r="A74">
        <v>1970</v>
      </c>
      <c r="B74">
        <f>[3]France!B73</f>
        <v>101163.08675158738</v>
      </c>
      <c r="C74">
        <f>[3]France!C73</f>
        <v>98157.693285696412</v>
      </c>
      <c r="D74">
        <f>[3]France!D73</f>
        <v>130151.80337100668</v>
      </c>
      <c r="E74">
        <f>[3]France!E73</f>
        <v>182205.09865689784</v>
      </c>
      <c r="F74">
        <f>[3]France!F73</f>
        <v>568764.34887616371</v>
      </c>
      <c r="G74">
        <f>B74/[3]France!$G73</f>
        <v>1992.4886641586036</v>
      </c>
      <c r="H74">
        <f>C74/[3]France!$G73</f>
        <v>1933.2950135454253</v>
      </c>
      <c r="I74">
        <f>D74/[3]France!$G73</f>
        <v>2563.4448410349751</v>
      </c>
      <c r="J74">
        <f>E74/[3]France!$G73</f>
        <v>3588.6765151526215</v>
      </c>
      <c r="K74">
        <f>F74/[3]France!$G73</f>
        <v>11202.273023717547</v>
      </c>
      <c r="L74" s="12">
        <f>[3]France!$G73</f>
        <v>50.772227000000001</v>
      </c>
      <c r="M74" s="12">
        <f t="shared" si="5"/>
        <v>0.17786467620813112</v>
      </c>
      <c r="N74" s="12">
        <f t="shared" si="5"/>
        <v>0.17258060122728991</v>
      </c>
      <c r="O74" s="12">
        <f t="shared" si="5"/>
        <v>0.2288325624279669</v>
      </c>
      <c r="P74" s="12">
        <f t="shared" si="5"/>
        <v>0.32035253091534593</v>
      </c>
    </row>
    <row r="75" spans="1:16">
      <c r="A75">
        <v>1971</v>
      </c>
      <c r="B75">
        <f>[3]France!B74</f>
        <v>101379.60788128462</v>
      </c>
      <c r="C75">
        <f>[3]France!C74</f>
        <v>100131.96109885651</v>
      </c>
      <c r="D75">
        <f>[3]France!D74</f>
        <v>133502.59232809237</v>
      </c>
      <c r="E75">
        <f>[3]France!E74</f>
        <v>186406.24580473942</v>
      </c>
      <c r="F75">
        <f>[3]France!F74</f>
        <v>600554.53672942065</v>
      </c>
      <c r="G75">
        <f>B75/[3]France!$G74</f>
        <v>1978.0964652439345</v>
      </c>
      <c r="H75">
        <f>C75/[3]France!$G74</f>
        <v>1953.7526574331566</v>
      </c>
      <c r="I75">
        <f>D75/[3]France!$G74</f>
        <v>2604.8730262829586</v>
      </c>
      <c r="J75">
        <f>E75/[3]France!$G74</f>
        <v>3637.1174009424931</v>
      </c>
      <c r="K75">
        <f>F75/[3]France!$G74</f>
        <v>11717.887168016758</v>
      </c>
      <c r="L75" s="12">
        <f>[3]France!$G74</f>
        <v>51.251094000000002</v>
      </c>
      <c r="M75" s="12">
        <f t="shared" si="5"/>
        <v>0.16880999423198284</v>
      </c>
      <c r="N75" s="12">
        <f t="shared" si="5"/>
        <v>0.16673250300325496</v>
      </c>
      <c r="O75" s="12">
        <f t="shared" si="5"/>
        <v>0.22229886573688787</v>
      </c>
      <c r="P75" s="12">
        <f t="shared" si="5"/>
        <v>0.3103902050593027</v>
      </c>
    </row>
    <row r="76" spans="1:16">
      <c r="A76">
        <v>1972</v>
      </c>
      <c r="B76">
        <f>[3]France!B75</f>
        <v>105792.34950936839</v>
      </c>
      <c r="C76">
        <f>[3]France!C75</f>
        <v>105518.94298966114</v>
      </c>
      <c r="D76">
        <f>[3]France!D75</f>
        <v>139472.62602925513</v>
      </c>
      <c r="E76">
        <f>[3]France!E75</f>
        <v>193055.16656240722</v>
      </c>
      <c r="F76">
        <f>[3]France!F75</f>
        <v>631912.42743421299</v>
      </c>
      <c r="G76">
        <f>B76/[3]France!$G75</f>
        <v>2046.2375492163628</v>
      </c>
      <c r="H76">
        <f>C76/[3]France!$G75</f>
        <v>2040.949315337258</v>
      </c>
      <c r="I76">
        <f>D76/[3]France!$G75</f>
        <v>2697.6820705130513</v>
      </c>
      <c r="J76">
        <f>E76/[3]France!$G75</f>
        <v>3734.0765444975259</v>
      </c>
      <c r="K76">
        <f>F76/[3]France!$G75</f>
        <v>12222.461669762253</v>
      </c>
      <c r="L76" s="12">
        <f>[3]France!$G75</f>
        <v>51.700913</v>
      </c>
      <c r="M76" s="12">
        <f t="shared" si="5"/>
        <v>0.16741615596788084</v>
      </c>
      <c r="N76" s="12">
        <f t="shared" si="5"/>
        <v>0.16698349076327745</v>
      </c>
      <c r="O76" s="12">
        <f t="shared" si="5"/>
        <v>0.22071511806717128</v>
      </c>
      <c r="P76" s="12">
        <f t="shared" si="5"/>
        <v>0.30550936835706677</v>
      </c>
    </row>
    <row r="77" spans="1:16">
      <c r="A77">
        <v>1973</v>
      </c>
      <c r="B77">
        <f>[3]France!B76</f>
        <v>117149.82971684342</v>
      </c>
      <c r="C77">
        <f>[3]France!C76</f>
        <v>114241.07727528102</v>
      </c>
      <c r="D77">
        <f>[3]France!D76</f>
        <v>149786.59963913559</v>
      </c>
      <c r="E77">
        <f>[3]France!E76</f>
        <v>205524.06547967077</v>
      </c>
      <c r="F77">
        <f>[3]France!F76</f>
        <v>674287.69744737435</v>
      </c>
      <c r="G77">
        <f>B77/[3]France!$G76</f>
        <v>2247.767712389144</v>
      </c>
      <c r="H77">
        <f>C77/[3]France!$G76</f>
        <v>2191.957133429873</v>
      </c>
      <c r="I77">
        <f>D77/[3]France!$G76</f>
        <v>2873.9732975386551</v>
      </c>
      <c r="J77">
        <f>E77/[3]France!$G76</f>
        <v>3943.4146820423048</v>
      </c>
      <c r="K77">
        <f>F77/[3]France!$G76</f>
        <v>12937.638226592437</v>
      </c>
      <c r="L77" s="12">
        <f>[3]France!$G76</f>
        <v>52.118299</v>
      </c>
      <c r="M77" s="12">
        <f t="shared" si="5"/>
        <v>0.17373864325321836</v>
      </c>
      <c r="N77" s="12">
        <f t="shared" si="5"/>
        <v>0.16942482816720397</v>
      </c>
      <c r="O77" s="12">
        <f t="shared" si="5"/>
        <v>0.22214049018864959</v>
      </c>
      <c r="P77" s="12">
        <f t="shared" si="5"/>
        <v>0.30480174302113994</v>
      </c>
    </row>
    <row r="78" spans="1:16">
      <c r="A78">
        <v>1974</v>
      </c>
      <c r="B78">
        <f>[3]France!B77</f>
        <v>119786.68490652078</v>
      </c>
      <c r="C78">
        <f>[3]France!C77</f>
        <v>115231.84334763058</v>
      </c>
      <c r="D78">
        <f>[3]France!D77</f>
        <v>154667.45666272406</v>
      </c>
      <c r="E78">
        <f>[3]France!E77</f>
        <v>210030.56528412245</v>
      </c>
      <c r="F78">
        <f>[3]France!F77</f>
        <v>683276.19699042419</v>
      </c>
      <c r="G78">
        <f>B78/[3]France!$G77</f>
        <v>2283.3750675061242</v>
      </c>
      <c r="H78">
        <f>C78/[3]France!$G77</f>
        <v>2196.5506290459825</v>
      </c>
      <c r="I78">
        <f>D78/[3]France!$G77</f>
        <v>2948.2727113940109</v>
      </c>
      <c r="J78">
        <f>E78/[3]France!$G77</f>
        <v>4003.6048794424555</v>
      </c>
      <c r="K78">
        <f>F78/[3]France!$G77</f>
        <v>13024.618167251801</v>
      </c>
      <c r="L78" s="12">
        <f>[3]France!$G77</f>
        <v>52.460363000000001</v>
      </c>
      <c r="M78" s="12">
        <f t="shared" si="5"/>
        <v>0.17531224625434966</v>
      </c>
      <c r="N78" s="12">
        <f t="shared" si="5"/>
        <v>0.16864606707387686</v>
      </c>
      <c r="O78" s="12">
        <f t="shared" si="5"/>
        <v>0.22636154653707574</v>
      </c>
      <c r="P78" s="12">
        <f t="shared" si="5"/>
        <v>0.30738750480293098</v>
      </c>
    </row>
    <row r="79" spans="1:16">
      <c r="A79">
        <v>1975</v>
      </c>
      <c r="B79">
        <f>[3]France!B78</f>
        <v>85002.234436760526</v>
      </c>
      <c r="C79">
        <f>[3]France!C78</f>
        <v>77592.264683801928</v>
      </c>
      <c r="D79">
        <f>[3]France!D78</f>
        <v>119246.56904936701</v>
      </c>
      <c r="E79">
        <f>[3]France!E78</f>
        <v>175947.50220947675</v>
      </c>
      <c r="F79">
        <f>[3]France!F78</f>
        <v>688725.66299469606</v>
      </c>
      <c r="G79">
        <f>B79/[3]France!$G78</f>
        <v>1612.9710591216444</v>
      </c>
      <c r="H79">
        <f>C79/[3]France!$G78</f>
        <v>1472.3622052522676</v>
      </c>
      <c r="I79">
        <f>D79/[3]France!$G78</f>
        <v>2262.7789263501863</v>
      </c>
      <c r="J79">
        <f>E79/[3]France!$G78</f>
        <v>3338.7149275442416</v>
      </c>
      <c r="K79">
        <f>F79/[3]France!$G78</f>
        <v>13069.004237897871</v>
      </c>
      <c r="L79" s="12">
        <f>[3]France!$G78</f>
        <v>52.699168999999998</v>
      </c>
      <c r="M79" s="12">
        <f t="shared" si="5"/>
        <v>0.12341958344801091</v>
      </c>
      <c r="N79" s="12">
        <f t="shared" si="5"/>
        <v>0.11266062650608603</v>
      </c>
      <c r="O79" s="12">
        <f t="shared" si="5"/>
        <v>0.17314088243911618</v>
      </c>
      <c r="P79" s="12">
        <f t="shared" si="5"/>
        <v>0.25546819533982101</v>
      </c>
    </row>
    <row r="80" spans="1:16">
      <c r="A80">
        <v>1976</v>
      </c>
      <c r="B80">
        <f>[3]France!B79</f>
        <v>100920.7323218391</v>
      </c>
      <c r="C80">
        <f>[3]France!C79</f>
        <v>94060.343354681667</v>
      </c>
      <c r="D80">
        <f>[3]France!D79</f>
        <v>137705.57190319808</v>
      </c>
      <c r="E80">
        <f>[3]France!E79</f>
        <v>199166.05536255281</v>
      </c>
      <c r="F80">
        <f>[3]France!F79</f>
        <v>727314.83560545312</v>
      </c>
      <c r="G80">
        <f>B80/[3]France!$G79</f>
        <v>1907.4516238441799</v>
      </c>
      <c r="H80">
        <f>C80/[3]France!$G79</f>
        <v>1777.7868882190364</v>
      </c>
      <c r="I80">
        <f>D80/[3]France!$G79</f>
        <v>2602.7032374427781</v>
      </c>
      <c r="J80">
        <f>E80/[3]France!$G79</f>
        <v>3764.3366925284536</v>
      </c>
      <c r="K80">
        <f>F80/[3]France!$G79</f>
        <v>13746.609168445073</v>
      </c>
      <c r="L80" s="12">
        <f>[3]France!$G79</f>
        <v>52.908672000000003</v>
      </c>
      <c r="M80" s="12">
        <f t="shared" si="5"/>
        <v>0.13875797300054749</v>
      </c>
      <c r="N80" s="12">
        <f t="shared" si="5"/>
        <v>0.12932548430196827</v>
      </c>
      <c r="O80" s="12">
        <f t="shared" si="5"/>
        <v>0.18933419911414989</v>
      </c>
      <c r="P80" s="12">
        <f t="shared" si="5"/>
        <v>0.27383747121940261</v>
      </c>
    </row>
    <row r="81" spans="1:16">
      <c r="A81">
        <v>1977</v>
      </c>
      <c r="B81">
        <f>[3]France!B80</f>
        <v>97619.069074127256</v>
      </c>
      <c r="C81">
        <f>[3]France!C80</f>
        <v>90709.343071408031</v>
      </c>
      <c r="D81">
        <f>[3]France!D80</f>
        <v>132728.36030857055</v>
      </c>
      <c r="E81">
        <f>[3]France!E80</f>
        <v>195786.1840171541</v>
      </c>
      <c r="F81">
        <f>[3]France!F80</f>
        <v>750472.13874799293</v>
      </c>
      <c r="G81">
        <f>B81/[3]France!$G80</f>
        <v>1836.8340152337737</v>
      </c>
      <c r="H81">
        <f>C81/[3]France!$G80</f>
        <v>1706.8182316566711</v>
      </c>
      <c r="I81">
        <f>D81/[3]France!$G80</f>
        <v>2497.4625276938118</v>
      </c>
      <c r="J81">
        <f>E81/[3]France!$G80</f>
        <v>3683.980250236194</v>
      </c>
      <c r="K81">
        <f>F81/[3]France!$G80</f>
        <v>14121.142160153075</v>
      </c>
      <c r="L81" s="12">
        <f>[3]France!$G80</f>
        <v>53.145285999999999</v>
      </c>
      <c r="M81" s="12">
        <f t="shared" si="5"/>
        <v>0.1300768729895615</v>
      </c>
      <c r="N81" s="12">
        <f t="shared" si="5"/>
        <v>0.12086970106943311</v>
      </c>
      <c r="O81" s="12">
        <f t="shared" si="5"/>
        <v>0.17685981058537401</v>
      </c>
      <c r="P81" s="12">
        <f t="shared" si="5"/>
        <v>0.26088401408716216</v>
      </c>
    </row>
    <row r="82" spans="1:16">
      <c r="A82">
        <v>1978</v>
      </c>
      <c r="B82">
        <f>[3]France!B81</f>
        <v>91774.720831241808</v>
      </c>
      <c r="C82">
        <f>[3]France!C81</f>
        <v>85159.536888628529</v>
      </c>
      <c r="D82">
        <f>[3]France!D81</f>
        <v>128592.90239981769</v>
      </c>
      <c r="E82">
        <f>[3]France!E81</f>
        <v>194533.69916536211</v>
      </c>
      <c r="F82">
        <f>[3]France!F81</f>
        <v>783182.08180976089</v>
      </c>
      <c r="G82">
        <f>B82/[3]France!$G81</f>
        <v>1719.3901870949853</v>
      </c>
      <c r="H82">
        <f>C82/[3]France!$G81</f>
        <v>1595.4553796258065</v>
      </c>
      <c r="I82">
        <f>D82/[3]France!$G81</f>
        <v>2409.1751248459559</v>
      </c>
      <c r="J82">
        <f>E82/[3]France!$G81</f>
        <v>3644.5693364653484</v>
      </c>
      <c r="K82">
        <f>F82/[3]France!$G81</f>
        <v>14672.837726725276</v>
      </c>
      <c r="L82" s="12">
        <f>[3]France!$G81</f>
        <v>53.37632</v>
      </c>
      <c r="M82" s="12">
        <f t="shared" si="5"/>
        <v>0.11718184437924152</v>
      </c>
      <c r="N82" s="12">
        <f t="shared" si="5"/>
        <v>0.10873529778904496</v>
      </c>
      <c r="O82" s="12">
        <f t="shared" si="5"/>
        <v>0.16419285551409435</v>
      </c>
      <c r="P82" s="12">
        <f t="shared" si="5"/>
        <v>0.24838885322278784</v>
      </c>
    </row>
    <row r="83" spans="1:16">
      <c r="A83">
        <v>1979</v>
      </c>
      <c r="B83">
        <f>[3]France!B82</f>
        <v>96608.019475402369</v>
      </c>
      <c r="C83">
        <f>[3]France!C82</f>
        <v>89724.280570039249</v>
      </c>
      <c r="D83">
        <f>[3]France!D82</f>
        <v>133779.10903311416</v>
      </c>
      <c r="E83">
        <f>[3]France!E82</f>
        <v>202435.29135249794</v>
      </c>
      <c r="F83">
        <f>[3]France!F82</f>
        <v>803389.11561034445</v>
      </c>
      <c r="G83">
        <f>B83/[3]France!$G82</f>
        <v>1802.1789533679644</v>
      </c>
      <c r="H83">
        <f>C83/[3]France!$G82</f>
        <v>1673.7659143356893</v>
      </c>
      <c r="I83">
        <f>D83/[3]France!$G82</f>
        <v>2495.5888342290473</v>
      </c>
      <c r="J83">
        <f>E83/[3]France!$G82</f>
        <v>3776.3388947981971</v>
      </c>
      <c r="K83">
        <f>F83/[3]France!$G82</f>
        <v>14986.860960197062</v>
      </c>
      <c r="L83" s="12">
        <f>[3]France!$G82</f>
        <v>53.606229999999996</v>
      </c>
      <c r="M83" s="12">
        <f t="shared" si="5"/>
        <v>0.12025059538180086</v>
      </c>
      <c r="N83" s="12">
        <f t="shared" si="5"/>
        <v>0.11168222076530701</v>
      </c>
      <c r="O83" s="12">
        <f t="shared" si="5"/>
        <v>0.1665184484500771</v>
      </c>
      <c r="P83" s="12">
        <f t="shared" si="5"/>
        <v>0.25197664172821832</v>
      </c>
    </row>
    <row r="84" spans="1:16">
      <c r="A84">
        <v>1980</v>
      </c>
      <c r="B84">
        <f>[3]France!B83</f>
        <v>95480.546028279088</v>
      </c>
      <c r="C84">
        <f>[3]France!C83</f>
        <v>88341.788807786666</v>
      </c>
      <c r="D84">
        <f>[3]France!D83</f>
        <v>132634.15469925955</v>
      </c>
      <c r="E84">
        <f>[3]France!E83</f>
        <v>203387.32001089424</v>
      </c>
      <c r="F84">
        <f>[3]France!F83</f>
        <v>801126.01550387603</v>
      </c>
      <c r="G84">
        <f>B84/[3]France!$G83</f>
        <v>1772.0959554457218</v>
      </c>
      <c r="H84">
        <f>C84/[3]France!$G83</f>
        <v>1639.6023394834003</v>
      </c>
      <c r="I84">
        <f>D84/[3]France!$G83</f>
        <v>2461.6579908006242</v>
      </c>
      <c r="J84">
        <f>E84/[3]France!$G83</f>
        <v>3774.8197111640097</v>
      </c>
      <c r="K84">
        <f>F84/[3]France!$G83</f>
        <v>14868.706044645909</v>
      </c>
      <c r="L84" s="12">
        <f>[3]France!$G83</f>
        <v>53.880009000000001</v>
      </c>
      <c r="M84" s="12">
        <f t="shared" si="5"/>
        <v>0.11918293025127348</v>
      </c>
      <c r="N84" s="12">
        <f t="shared" si="5"/>
        <v>0.11027202599608907</v>
      </c>
      <c r="O84" s="12">
        <f t="shared" si="5"/>
        <v>0.16555966493715477</v>
      </c>
      <c r="P84" s="12">
        <f t="shared" si="5"/>
        <v>0.25387681347855345</v>
      </c>
    </row>
    <row r="85" spans="1:16">
      <c r="A85">
        <v>1981</v>
      </c>
      <c r="B85">
        <f>[3]France!B84</f>
        <v>74112.934935673984</v>
      </c>
      <c r="C85">
        <f>[3]France!C84</f>
        <v>66995.762109367512</v>
      </c>
      <c r="D85">
        <f>[3]France!D84</f>
        <v>111951.40243038251</v>
      </c>
      <c r="E85">
        <f>[3]France!E84</f>
        <v>185532.22781009026</v>
      </c>
      <c r="F85">
        <f>[3]France!F84</f>
        <v>796144.45128036896</v>
      </c>
      <c r="G85">
        <f>B85/[3]France!$G84</f>
        <v>1367.8562620258103</v>
      </c>
      <c r="H85">
        <f>C85/[3]France!$G84</f>
        <v>1236.4990377189747</v>
      </c>
      <c r="I85">
        <f>D85/[3]France!$G84</f>
        <v>2066.217280288276</v>
      </c>
      <c r="J85">
        <f>E85/[3]France!$G84</f>
        <v>3424.2527277849636</v>
      </c>
      <c r="K85">
        <f>F85/[3]France!$G84</f>
        <v>14693.942077805421</v>
      </c>
      <c r="L85" s="12">
        <f>[3]France!$G84</f>
        <v>54.181815</v>
      </c>
      <c r="M85" s="12">
        <f t="shared" si="5"/>
        <v>9.3089809037147322E-2</v>
      </c>
      <c r="N85" s="12">
        <f t="shared" si="5"/>
        <v>8.4150259417903536E-2</v>
      </c>
      <c r="O85" s="12">
        <f t="shared" si="5"/>
        <v>0.14061694740237271</v>
      </c>
      <c r="P85" s="12">
        <f t="shared" si="5"/>
        <v>0.23303839838576421</v>
      </c>
    </row>
    <row r="86" spans="1:16">
      <c r="A86">
        <v>1982</v>
      </c>
      <c r="B86">
        <f>[3]France!B85</f>
        <v>73471.530332037277</v>
      </c>
      <c r="C86">
        <f>[3]France!C85</f>
        <v>66502.076528133854</v>
      </c>
      <c r="D86">
        <f>[3]France!D85</f>
        <v>114114.93936529427</v>
      </c>
      <c r="E86">
        <f>[3]France!E85</f>
        <v>191508.36161284783</v>
      </c>
      <c r="F86">
        <f>[3]France!F85</f>
        <v>815772.70437483187</v>
      </c>
      <c r="G86">
        <f>B86/[3]France!$G85</f>
        <v>1348.587336594336</v>
      </c>
      <c r="H86">
        <f>C86/[3]France!$G85</f>
        <v>1220.6613617242442</v>
      </c>
      <c r="I86">
        <f>D86/[3]France!$G85</f>
        <v>2094.6067333670444</v>
      </c>
      <c r="J86">
        <f>E86/[3]France!$G85</f>
        <v>3515.1813247368632</v>
      </c>
      <c r="K86">
        <f>F86/[3]France!$G85</f>
        <v>14973.701155908773</v>
      </c>
      <c r="L86" s="12">
        <f>[3]France!$G85</f>
        <v>54.480364999999999</v>
      </c>
      <c r="M86" s="12">
        <f t="shared" si="5"/>
        <v>9.0063727234343111E-2</v>
      </c>
      <c r="N86" s="12">
        <f t="shared" si="5"/>
        <v>8.1520350180259799E-2</v>
      </c>
      <c r="O86" s="12">
        <f t="shared" si="5"/>
        <v>0.13988570437980802</v>
      </c>
      <c r="P86" s="12">
        <f t="shared" si="5"/>
        <v>0.23475701085097037</v>
      </c>
    </row>
    <row r="87" spans="1:16">
      <c r="A87">
        <v>1983</v>
      </c>
      <c r="B87">
        <f>[3]France!B86</f>
        <v>58573.06959486923</v>
      </c>
      <c r="C87">
        <f>[3]France!C86</f>
        <v>52032.158040168477</v>
      </c>
      <c r="D87">
        <f>[3]France!D86</f>
        <v>99891.24453841176</v>
      </c>
      <c r="E87">
        <f>[3]France!E86</f>
        <v>178714.47816074998</v>
      </c>
      <c r="F87">
        <f>[3]France!F86</f>
        <v>822258.24772739958</v>
      </c>
      <c r="G87">
        <f>B87/[3]France!$G86</f>
        <v>1070.2515943367605</v>
      </c>
      <c r="H87">
        <f>C87/[3]France!$G86</f>
        <v>950.73555960861938</v>
      </c>
      <c r="I87">
        <f>D87/[3]France!$G86</f>
        <v>1825.2204377706576</v>
      </c>
      <c r="J87">
        <f>E87/[3]France!$G86</f>
        <v>3265.4845734661526</v>
      </c>
      <c r="K87">
        <f>F87/[3]France!$G86</f>
        <v>15024.365406724168</v>
      </c>
      <c r="L87" s="12">
        <f>[3]France!$G86</f>
        <v>54.728318000000002</v>
      </c>
      <c r="M87" s="12">
        <f t="shared" si="5"/>
        <v>7.1234395953773094E-2</v>
      </c>
      <c r="N87" s="12">
        <f t="shared" si="5"/>
        <v>6.3279581790730205E-2</v>
      </c>
      <c r="O87" s="12">
        <f t="shared" si="5"/>
        <v>0.12148402866678007</v>
      </c>
      <c r="P87" s="12">
        <f t="shared" si="5"/>
        <v>0.21734592344277531</v>
      </c>
    </row>
    <row r="88" spans="1:16">
      <c r="A88">
        <v>1984</v>
      </c>
      <c r="B88">
        <f>[3]France!B87</f>
        <v>52914.431942844385</v>
      </c>
      <c r="C88">
        <f>[3]France!C87</f>
        <v>46536.210836560684</v>
      </c>
      <c r="D88">
        <f>[3]France!D87</f>
        <v>95122.521111383234</v>
      </c>
      <c r="E88">
        <f>[3]France!E87</f>
        <v>176809.03039034086</v>
      </c>
      <c r="F88">
        <f>[3]France!F87</f>
        <v>833441.8417732364</v>
      </c>
      <c r="G88">
        <f>B88/[3]France!$G87</f>
        <v>963.01395141003991</v>
      </c>
      <c r="H88">
        <f>C88/[3]France!$G87</f>
        <v>846.93378792715839</v>
      </c>
      <c r="I88">
        <f>D88/[3]France!$G87</f>
        <v>1731.1782733017842</v>
      </c>
      <c r="J88">
        <f>E88/[3]France!$G87</f>
        <v>3217.8284212726116</v>
      </c>
      <c r="K88">
        <f>F88/[3]France!$G87</f>
        <v>15168.189317112066</v>
      </c>
      <c r="L88" s="12">
        <f>[3]France!$G87</f>
        <v>54.946693000000003</v>
      </c>
      <c r="M88" s="12">
        <f t="shared" si="5"/>
        <v>6.3489051413909439E-2</v>
      </c>
      <c r="N88" s="12">
        <f t="shared" si="5"/>
        <v>5.583618256740018E-2</v>
      </c>
      <c r="O88" s="12">
        <f t="shared" si="5"/>
        <v>0.11413216416996767</v>
      </c>
      <c r="P88" s="12">
        <f t="shared" si="5"/>
        <v>0.21214321327347904</v>
      </c>
    </row>
    <row r="89" spans="1:16">
      <c r="A89">
        <v>1985</v>
      </c>
      <c r="B89">
        <f>[3]France!B88</f>
        <v>53785.503739220883</v>
      </c>
      <c r="C89">
        <f>[3]France!C88</f>
        <v>48231.218758682349</v>
      </c>
      <c r="D89">
        <f>[3]France!D88</f>
        <v>97683.904461753671</v>
      </c>
      <c r="E89">
        <f>[3]France!E88</f>
        <v>183659.43328169282</v>
      </c>
      <c r="F89">
        <f>[3]France!F88</f>
        <v>848617.71366892383</v>
      </c>
      <c r="G89">
        <f>B89/[3]France!$G88</f>
        <v>974.89702619443904</v>
      </c>
      <c r="H89">
        <f>C89/[3]France!$G88</f>
        <v>874.22202022224633</v>
      </c>
      <c r="I89">
        <f>D89/[3]France!$G88</f>
        <v>1770.583918457967</v>
      </c>
      <c r="J89">
        <f>E89/[3]France!$G88</f>
        <v>3328.9459592495014</v>
      </c>
      <c r="K89">
        <f>F89/[3]France!$G88</f>
        <v>15381.744669400059</v>
      </c>
      <c r="L89" s="12">
        <f>[3]France!$G88</f>
        <v>55.170445999999998</v>
      </c>
      <c r="M89" s="12">
        <f t="shared" si="5"/>
        <v>6.338013321296819E-2</v>
      </c>
      <c r="N89" s="12">
        <f t="shared" si="5"/>
        <v>5.6835036532714982E-2</v>
      </c>
      <c r="O89" s="12">
        <f t="shared" si="5"/>
        <v>0.11510943371594959</v>
      </c>
      <c r="P89" s="12">
        <f t="shared" si="5"/>
        <v>0.21642187091247184</v>
      </c>
    </row>
    <row r="90" spans="1:16">
      <c r="A90">
        <v>1986</v>
      </c>
      <c r="B90">
        <f>[3]France!B89</f>
        <v>60766.196898766015</v>
      </c>
      <c r="C90">
        <f>[3]France!C89</f>
        <v>56328.242647867512</v>
      </c>
      <c r="D90">
        <f>[3]France!D89</f>
        <v>107406.93389897872</v>
      </c>
      <c r="E90">
        <f>[3]France!E89</f>
        <v>202083.71946047037</v>
      </c>
      <c r="F90">
        <f>[3]France!F89</f>
        <v>891568.89666313026</v>
      </c>
      <c r="G90">
        <f>B90/[3]France!$G89</f>
        <v>1096.9779227863708</v>
      </c>
      <c r="H90">
        <f>C90/[3]France!$G89</f>
        <v>1016.8620346112059</v>
      </c>
      <c r="I90">
        <f>D90/[3]France!$G89</f>
        <v>1938.9568749487983</v>
      </c>
      <c r="J90">
        <f>E90/[3]France!$G89</f>
        <v>3648.1035529013361</v>
      </c>
      <c r="K90">
        <f>F90/[3]France!$G89</f>
        <v>16094.991067349782</v>
      </c>
      <c r="L90" s="12">
        <f>[3]France!$G89</f>
        <v>55.394184000000003</v>
      </c>
      <c r="M90" s="12">
        <f t="shared" si="5"/>
        <v>6.8156479130435474E-2</v>
      </c>
      <c r="N90" s="12">
        <f t="shared" si="5"/>
        <v>6.3178788379324238E-2</v>
      </c>
      <c r="O90" s="12">
        <f t="shared" si="5"/>
        <v>0.12046958378760188</v>
      </c>
      <c r="P90" s="12">
        <f t="shared" si="5"/>
        <v>0.22666080009835238</v>
      </c>
    </row>
    <row r="91" spans="1:16">
      <c r="A91">
        <v>1987</v>
      </c>
      <c r="B91">
        <f>[3]France!B90</f>
        <v>64354.721183966067</v>
      </c>
      <c r="C91">
        <f>[3]France!C90</f>
        <v>60945.715384703581</v>
      </c>
      <c r="D91">
        <f>[3]France!D90</f>
        <v>112377.59331832327</v>
      </c>
      <c r="E91">
        <f>[3]France!E90</f>
        <v>213332.29659374824</v>
      </c>
      <c r="F91">
        <f>[3]France!F90</f>
        <v>907281.12799269788</v>
      </c>
      <c r="G91">
        <f>B91/[3]France!$G90</f>
        <v>1156.7941695373831</v>
      </c>
      <c r="H91">
        <f>C91/[3]France!$G90</f>
        <v>1095.5163338175619</v>
      </c>
      <c r="I91">
        <f>D91/[3]France!$G90</f>
        <v>2020.0187701173413</v>
      </c>
      <c r="J91">
        <f>E91/[3]France!$G90</f>
        <v>3834.7078867486903</v>
      </c>
      <c r="K91">
        <f>F91/[3]France!$G90</f>
        <v>16308.632835080089</v>
      </c>
      <c r="L91" s="12">
        <f>[3]France!$G90</f>
        <v>55.631954999999998</v>
      </c>
      <c r="M91" s="12">
        <f t="shared" si="5"/>
        <v>7.0931400641328024E-2</v>
      </c>
      <c r="N91" s="12">
        <f t="shared" si="5"/>
        <v>6.7174014210503993E-2</v>
      </c>
      <c r="O91" s="12">
        <f t="shared" si="5"/>
        <v>0.12386193193167325</v>
      </c>
      <c r="P91" s="12">
        <f t="shared" si="5"/>
        <v>0.235133620673597</v>
      </c>
    </row>
    <row r="92" spans="1:16">
      <c r="A92">
        <v>1988</v>
      </c>
      <c r="B92">
        <f>[3]France!B91</f>
        <v>78127.014650097932</v>
      </c>
      <c r="C92">
        <f>[3]France!C91</f>
        <v>75070.867431232677</v>
      </c>
      <c r="D92">
        <f>[3]France!D91</f>
        <v>128264.50344209804</v>
      </c>
      <c r="E92">
        <f>[3]France!E91</f>
        <v>238414.18860872145</v>
      </c>
      <c r="F92">
        <f>[3]France!F91</f>
        <v>945268.43002950982</v>
      </c>
      <c r="G92">
        <f>B92/[3]France!$G91</f>
        <v>1392.5597189980163</v>
      </c>
      <c r="H92">
        <f>C92/[3]France!$G91</f>
        <v>1338.0860195820071</v>
      </c>
      <c r="I92">
        <f>D92/[3]France!$G91</f>
        <v>2286.2255990543499</v>
      </c>
      <c r="J92">
        <f>E92/[3]France!$G91</f>
        <v>4249.5671565211278</v>
      </c>
      <c r="K92">
        <f>F92/[3]France!$G91</f>
        <v>16848.752575469618</v>
      </c>
      <c r="L92" s="12">
        <f>[3]France!$G91</f>
        <v>56.103169999999999</v>
      </c>
      <c r="M92" s="12">
        <f t="shared" si="5"/>
        <v>8.2650612427264639E-2</v>
      </c>
      <c r="N92" s="12">
        <f t="shared" si="5"/>
        <v>7.9417512577764901E-2</v>
      </c>
      <c r="O92" s="12">
        <f t="shared" si="5"/>
        <v>0.13569108981889283</v>
      </c>
      <c r="P92" s="12">
        <f t="shared" si="5"/>
        <v>0.25221850326819706</v>
      </c>
    </row>
    <row r="93" spans="1:16">
      <c r="A93">
        <v>1989</v>
      </c>
      <c r="B93">
        <f>[3]France!B92</f>
        <v>87972.820990297012</v>
      </c>
      <c r="C93">
        <f>[3]France!C92</f>
        <v>84994.561777666182</v>
      </c>
      <c r="D93">
        <f>[3]France!D92</f>
        <v>139892.62292216578</v>
      </c>
      <c r="E93">
        <f>[3]France!E92</f>
        <v>258906.49414898548</v>
      </c>
      <c r="F93">
        <f>[3]France!F92</f>
        <v>979717.54376796458</v>
      </c>
      <c r="G93">
        <f>B93/[3]France!$G92</f>
        <v>1559.523067336494</v>
      </c>
      <c r="H93">
        <f>C93/[3]France!$G92</f>
        <v>1506.7264889123749</v>
      </c>
      <c r="I93">
        <f>D93/[3]France!$G92</f>
        <v>2479.9224344685522</v>
      </c>
      <c r="J93">
        <f>E93/[3]France!$G92</f>
        <v>4589.7203859484953</v>
      </c>
      <c r="K93">
        <f>F93/[3]France!$G92</f>
        <v>17367.774407835703</v>
      </c>
      <c r="L93" s="12">
        <f>[3]France!$G92</f>
        <v>56.410080000000001</v>
      </c>
      <c r="M93" s="12">
        <f t="shared" si="5"/>
        <v>8.9794065187356095E-2</v>
      </c>
      <c r="N93" s="12">
        <f t="shared" si="5"/>
        <v>8.6754149007865697E-2</v>
      </c>
      <c r="O93" s="12">
        <f t="shared" si="5"/>
        <v>0.1427887290699551</v>
      </c>
      <c r="P93" s="12">
        <f t="shared" si="5"/>
        <v>0.26426646720363789</v>
      </c>
    </row>
    <row r="94" spans="1:16">
      <c r="A94">
        <v>1990</v>
      </c>
      <c r="B94">
        <f>[3]France!B93</f>
        <v>96451.937984496122</v>
      </c>
      <c r="C94">
        <f>[3]France!C93</f>
        <v>93627.864512500586</v>
      </c>
      <c r="D94">
        <f>[3]France!D93</f>
        <v>150957.16683808196</v>
      </c>
      <c r="E94">
        <f>[3]France!E93</f>
        <v>280142.30321274762</v>
      </c>
      <c r="F94">
        <f>[3]France!F93</f>
        <v>1009222.9457364341</v>
      </c>
      <c r="G94">
        <f>B94/[3]France!$G93</f>
        <v>1701.3699410308757</v>
      </c>
      <c r="H94">
        <f>C94/[3]France!$G93</f>
        <v>1651.5545219017315</v>
      </c>
      <c r="I94">
        <f>D94/[3]France!$G93</f>
        <v>2662.8183052452464</v>
      </c>
      <c r="J94">
        <f>E94/[3]France!$G93</f>
        <v>4941.5875290545218</v>
      </c>
      <c r="K94">
        <f>F94/[3]France!$G93</f>
        <v>17802.250732904999</v>
      </c>
      <c r="L94" s="12">
        <f>[3]France!$G93</f>
        <v>56.690750000000001</v>
      </c>
      <c r="M94" s="12">
        <f t="shared" si="5"/>
        <v>9.5570496481443695E-2</v>
      </c>
      <c r="N94" s="12">
        <f t="shared" si="5"/>
        <v>9.2772231257762336E-2</v>
      </c>
      <c r="O94" s="12">
        <f t="shared" si="5"/>
        <v>0.14957762056026966</v>
      </c>
      <c r="P94" s="12">
        <f t="shared" si="5"/>
        <v>0.27758217784904471</v>
      </c>
    </row>
    <row r="95" spans="1:16">
      <c r="A95">
        <v>1991</v>
      </c>
      <c r="B95">
        <f>[3]France!B94</f>
        <v>78367.274432125458</v>
      </c>
      <c r="C95">
        <f>[3]France!C94</f>
        <v>75929.878635226356</v>
      </c>
      <c r="D95">
        <f>[3]France!D94</f>
        <v>136234.09713171097</v>
      </c>
      <c r="E95">
        <f>[3]France!E94</f>
        <v>0</v>
      </c>
      <c r="F95">
        <f>[3]France!F94</f>
        <v>1018002.3736554293</v>
      </c>
      <c r="G95">
        <f>B95/[3]France!$G94</f>
        <v>1375.7978339362066</v>
      </c>
      <c r="H95">
        <f>C95/[3]France!$G94</f>
        <v>1333.00747428521</v>
      </c>
      <c r="I95">
        <f>D95/[3]France!$G94</f>
        <v>2391.6944553736889</v>
      </c>
      <c r="J95">
        <f>E95/[3]France!$G94</f>
        <v>0</v>
      </c>
      <c r="K95">
        <f>F95/[3]France!$G94</f>
        <v>17871.815381688408</v>
      </c>
      <c r="L95" s="12">
        <f>[3]France!$G94</f>
        <v>56.961329999999997</v>
      </c>
      <c r="M95" s="12">
        <f t="shared" si="5"/>
        <v>7.6981426036095868E-2</v>
      </c>
      <c r="N95" s="12">
        <f t="shared" si="5"/>
        <v>7.4587133193588118E-2</v>
      </c>
      <c r="O95" s="12">
        <f t="shared" si="5"/>
        <v>0.13382493072439841</v>
      </c>
      <c r="P95" s="12">
        <f t="shared" si="5"/>
        <v>0</v>
      </c>
    </row>
    <row r="96" spans="1:16">
      <c r="A96">
        <v>1992</v>
      </c>
      <c r="B96">
        <f>[3]France!B95</f>
        <v>59266.949406320375</v>
      </c>
      <c r="C96">
        <f>[3]France!C95</f>
        <v>57079.88534847409</v>
      </c>
      <c r="D96">
        <f>[3]France!D95</f>
        <v>121794.41308163729</v>
      </c>
      <c r="E96">
        <f>[3]France!E95</f>
        <v>0</v>
      </c>
      <c r="F96">
        <f>[3]France!F95</f>
        <v>1026680.1610525624</v>
      </c>
      <c r="G96">
        <f>B96/[3]France!$G95</f>
        <v>1035.6933177535111</v>
      </c>
      <c r="H96">
        <f>C96/[3]France!$G95</f>
        <v>997.47424872937268</v>
      </c>
      <c r="I96">
        <f>D96/[3]France!$G95</f>
        <v>2128.3643081334385</v>
      </c>
      <c r="J96">
        <f>E96/[3]France!$G95</f>
        <v>0</v>
      </c>
      <c r="K96">
        <f>F96/[3]France!$G95</f>
        <v>17941.294311983631</v>
      </c>
      <c r="L96" s="12">
        <f>[3]France!$G95</f>
        <v>57.224420000000002</v>
      </c>
      <c r="M96" s="12">
        <f t="shared" si="5"/>
        <v>5.77267893689105E-2</v>
      </c>
      <c r="N96" s="12">
        <f t="shared" si="5"/>
        <v>5.5596560169191588E-2</v>
      </c>
      <c r="O96" s="12">
        <f t="shared" si="5"/>
        <v>0.11862936258237668</v>
      </c>
      <c r="P96" s="12">
        <f t="shared" si="5"/>
        <v>0</v>
      </c>
    </row>
    <row r="97" spans="1:16">
      <c r="A97">
        <v>1993</v>
      </c>
      <c r="B97">
        <f>[3]France!B96</f>
        <v>38838.933109180914</v>
      </c>
      <c r="C97">
        <f>[3]France!C96</f>
        <v>36530.627256658307</v>
      </c>
      <c r="D97">
        <f>[3]France!D96</f>
        <v>102783.7614391845</v>
      </c>
      <c r="E97">
        <f>[3]France!E96</f>
        <v>0</v>
      </c>
      <c r="F97">
        <f>[3]France!F96</f>
        <v>1016888.5919348235</v>
      </c>
      <c r="G97">
        <f>B97/[3]France!$G96</f>
        <v>675.97109307355856</v>
      </c>
      <c r="H97">
        <f>C97/[3]France!$G96</f>
        <v>635.7962503225624</v>
      </c>
      <c r="I97">
        <f>D97/[3]France!$G96</f>
        <v>1788.8970166853967</v>
      </c>
      <c r="J97">
        <f>E97/[3]France!$G96</f>
        <v>0</v>
      </c>
      <c r="K97">
        <f>F97/[3]France!$G96</f>
        <v>17698.408220737838</v>
      </c>
      <c r="L97" s="12">
        <f>[3]France!$G96</f>
        <v>57.456499999999998</v>
      </c>
      <c r="M97" s="12">
        <f t="shared" si="5"/>
        <v>3.8193892051913453E-2</v>
      </c>
      <c r="N97" s="12">
        <f t="shared" si="5"/>
        <v>3.5923922784060203E-2</v>
      </c>
      <c r="O97" s="12">
        <f t="shared" si="5"/>
        <v>0.1010767179948581</v>
      </c>
      <c r="P97" s="12">
        <f t="shared" si="5"/>
        <v>0</v>
      </c>
    </row>
    <row r="98" spans="1:16">
      <c r="A98">
        <v>1994</v>
      </c>
      <c r="B98">
        <f>[3]France!B97</f>
        <v>45989.397752856639</v>
      </c>
      <c r="C98">
        <f>[3]France!C97</f>
        <v>43771.835504121824</v>
      </c>
      <c r="D98">
        <f>[3]France!D97</f>
        <v>111886.56701288781</v>
      </c>
      <c r="E98">
        <f>[3]France!E97</f>
        <v>0</v>
      </c>
      <c r="F98">
        <f>[3]France!F97</f>
        <v>1044378.1136715357</v>
      </c>
      <c r="G98">
        <f>B98/[3]France!$G97</f>
        <v>797.82216768739113</v>
      </c>
      <c r="H98">
        <f>C98/[3]France!$G97</f>
        <v>759.35198963080984</v>
      </c>
      <c r="I98">
        <f>D98/[3]France!$G97</f>
        <v>1941.0035310535886</v>
      </c>
      <c r="J98">
        <f>E98/[3]France!$G97</f>
        <v>0</v>
      </c>
      <c r="K98">
        <f>F98/[3]France!$G97</f>
        <v>18117.82826581888</v>
      </c>
      <c r="L98" s="12">
        <f>[3]France!$G97</f>
        <v>57.64367</v>
      </c>
      <c r="M98" s="12">
        <f t="shared" si="5"/>
        <v>4.4035198699424891E-2</v>
      </c>
      <c r="N98" s="12">
        <f t="shared" si="5"/>
        <v>4.1911865952687297E-2</v>
      </c>
      <c r="O98" s="12">
        <f t="shared" si="5"/>
        <v>0.10713224027603178</v>
      </c>
      <c r="P98" s="12">
        <f t="shared" si="5"/>
        <v>0</v>
      </c>
    </row>
    <row r="99" spans="1:16">
      <c r="A99">
        <v>1995</v>
      </c>
      <c r="B99">
        <f>[3]France!B98</f>
        <v>63088.206550248695</v>
      </c>
      <c r="C99">
        <f>[3]France!C98</f>
        <v>61106.495264652767</v>
      </c>
      <c r="D99">
        <f>[3]France!D98</f>
        <v>130586.92092662383</v>
      </c>
      <c r="E99">
        <f>[3]France!E98</f>
        <v>0</v>
      </c>
      <c r="F99">
        <f>[3]France!F98</f>
        <v>1064487.0939957215</v>
      </c>
      <c r="G99">
        <f>B99/[3]France!$G98</f>
        <v>1090.9173156661961</v>
      </c>
      <c r="H99">
        <f>C99/[3]France!$G98</f>
        <v>1056.6496882549491</v>
      </c>
      <c r="I99">
        <f>D99/[3]France!$G98</f>
        <v>2258.1008563766932</v>
      </c>
      <c r="J99">
        <f>E99/[3]France!$G98</f>
        <v>0</v>
      </c>
      <c r="K99">
        <f>F99/[3]France!$G98</f>
        <v>18407.044147279608</v>
      </c>
      <c r="L99" s="12">
        <f>[3]France!$G98</f>
        <v>57.830419999999997</v>
      </c>
      <c r="M99" s="12">
        <f t="shared" si="5"/>
        <v>5.9266295388737018E-2</v>
      </c>
      <c r="N99" s="12">
        <f t="shared" si="5"/>
        <v>5.740463704006013E-2</v>
      </c>
      <c r="O99" s="12">
        <f t="shared" si="5"/>
        <v>0.12267590810936474</v>
      </c>
      <c r="P99" s="12">
        <f t="shared" si="5"/>
        <v>0</v>
      </c>
    </row>
    <row r="100" spans="1:16">
      <c r="A100">
        <v>1996</v>
      </c>
      <c r="B100">
        <f>[3]France!B99</f>
        <v>40793.988793068231</v>
      </c>
      <c r="C100">
        <f>[3]France!C99</f>
        <v>39116.321195942</v>
      </c>
      <c r="D100">
        <f>[3]France!D99</f>
        <v>108991.25477995315</v>
      </c>
      <c r="E100">
        <f>[3]France!E99</f>
        <v>0</v>
      </c>
      <c r="F100">
        <f>[3]France!F99</f>
        <v>1070900.5326902908</v>
      </c>
      <c r="G100">
        <f>B100/[3]France!$G99</f>
        <v>703.20120556562733</v>
      </c>
      <c r="H100">
        <f>C100/[3]France!$G99</f>
        <v>674.28180072826524</v>
      </c>
      <c r="I100">
        <f>D100/[3]France!$G99</f>
        <v>1878.7763595796432</v>
      </c>
      <c r="J100">
        <f>E100/[3]France!$G99</f>
        <v>0</v>
      </c>
      <c r="K100">
        <f>F100/[3]France!$G99</f>
        <v>18460.037076752978</v>
      </c>
      <c r="L100" s="12">
        <f>[3]France!$G99</f>
        <v>58.011830000000003</v>
      </c>
      <c r="M100" s="12">
        <f t="shared" si="5"/>
        <v>3.8093163228322E-2</v>
      </c>
      <c r="N100" s="12">
        <f t="shared" si="5"/>
        <v>3.6526568062931961E-2</v>
      </c>
      <c r="O100" s="12">
        <f t="shared" si="5"/>
        <v>0.10177532969018879</v>
      </c>
      <c r="P100" s="12">
        <f t="shared" si="5"/>
        <v>0</v>
      </c>
    </row>
    <row r="101" spans="1:16">
      <c r="A101">
        <v>1997</v>
      </c>
      <c r="B101">
        <f>[3]France!B100</f>
        <v>35200.213782568921</v>
      </c>
      <c r="C101">
        <f>[3]France!C100</f>
        <v>33738.723435942309</v>
      </c>
      <c r="D101">
        <f>[3]France!D100</f>
        <v>97940.381489344567</v>
      </c>
      <c r="E101">
        <f>[3]France!E100</f>
        <v>0</v>
      </c>
      <c r="F101">
        <f>[3]France!F100</f>
        <v>1106925.7375107668</v>
      </c>
      <c r="G101">
        <f>B101/[3]France!$G100</f>
        <v>604.9238055417029</v>
      </c>
      <c r="H101">
        <f>C101/[3]France!$G100</f>
        <v>579.80775631243284</v>
      </c>
      <c r="I101">
        <f>D101/[3]France!$G100</f>
        <v>1683.1280813436197</v>
      </c>
      <c r="J101">
        <f>E101/[3]France!$G100</f>
        <v>0</v>
      </c>
      <c r="K101">
        <f>F101/[3]France!$G100</f>
        <v>19022.774512768916</v>
      </c>
      <c r="L101" s="12">
        <f>[3]France!$G100</f>
        <v>58.189500000000002</v>
      </c>
      <c r="M101" s="12">
        <f t="shared" si="5"/>
        <v>3.1799977712801658E-2</v>
      </c>
      <c r="N101" s="12">
        <f t="shared" si="5"/>
        <v>3.0479662991496882E-2</v>
      </c>
      <c r="O101" s="12">
        <f t="shared" si="5"/>
        <v>8.8479631623338162E-2</v>
      </c>
      <c r="P101" s="12">
        <f t="shared" si="5"/>
        <v>0</v>
      </c>
    </row>
    <row r="102" spans="1:16">
      <c r="A102">
        <v>1998</v>
      </c>
      <c r="B102">
        <f>[3]France!B101</f>
        <v>57968.190323442963</v>
      </c>
      <c r="C102">
        <f>[3]France!C101</f>
        <v>57256.333879307618</v>
      </c>
      <c r="D102">
        <f>[3]France!D101</f>
        <v>123649.14328855652</v>
      </c>
      <c r="E102">
        <f>[3]France!E101</f>
        <v>0</v>
      </c>
      <c r="F102">
        <f>[3]France!F101</f>
        <v>1144704.3571237642</v>
      </c>
      <c r="G102">
        <f>B102/[3]France!$G101</f>
        <v>992.93329262544523</v>
      </c>
      <c r="H102">
        <f>C102/[3]France!$G101</f>
        <v>980.73995074245568</v>
      </c>
      <c r="I102">
        <f>D102/[3]France!$G101</f>
        <v>2117.9779856983082</v>
      </c>
      <c r="J102">
        <f>E102/[3]France!$G101</f>
        <v>0</v>
      </c>
      <c r="K102">
        <f>F102/[3]France!$G101</f>
        <v>19607.565115620546</v>
      </c>
      <c r="L102" s="12">
        <f>[3]France!$G101</f>
        <v>58.380749999999999</v>
      </c>
      <c r="M102" s="12">
        <f t="shared" si="5"/>
        <v>5.0640315958171464E-2</v>
      </c>
      <c r="N102" s="12">
        <f t="shared" si="5"/>
        <v>5.0018446704590581E-2</v>
      </c>
      <c r="O102" s="12">
        <f t="shared" si="5"/>
        <v>0.10801840887479709</v>
      </c>
      <c r="P102" s="12">
        <f t="shared" si="5"/>
        <v>0</v>
      </c>
    </row>
    <row r="103" spans="1:16">
      <c r="A103">
        <v>1999</v>
      </c>
      <c r="B103">
        <f>[3]France!B102</f>
        <v>52919.436927510505</v>
      </c>
      <c r="C103">
        <f>[3]France!C102</f>
        <v>52071.629230027953</v>
      </c>
      <c r="D103">
        <f>[3]France!D102</f>
        <v>120452.87569564908</v>
      </c>
      <c r="E103">
        <f>[3]France!E102</f>
        <v>0</v>
      </c>
      <c r="F103">
        <f>[3]France!F102</f>
        <v>1178986.5398070912</v>
      </c>
      <c r="G103">
        <f>B103/[3]France!$G102</f>
        <v>902.24988474556619</v>
      </c>
      <c r="H103">
        <f>C103/[3]France!$G102</f>
        <v>887.79518829088079</v>
      </c>
      <c r="I103">
        <f>D103/[3]France!$G102</f>
        <v>2053.6611786429294</v>
      </c>
      <c r="J103">
        <f>E103/[3]France!$G102</f>
        <v>0</v>
      </c>
      <c r="K103">
        <f>F103/[3]France!$G102</f>
        <v>20101.129781759446</v>
      </c>
      <c r="L103" s="12">
        <f>[3]France!$G102</f>
        <v>58.652749999999997</v>
      </c>
      <c r="M103" s="12">
        <f t="shared" si="5"/>
        <v>4.4885531039369896E-2</v>
      </c>
      <c r="N103" s="12">
        <f t="shared" si="5"/>
        <v>4.4166432331405617E-2</v>
      </c>
      <c r="O103" s="12">
        <f t="shared" si="5"/>
        <v>0.10216645536543434</v>
      </c>
      <c r="P103" s="12">
        <f t="shared" si="5"/>
        <v>0</v>
      </c>
    </row>
    <row r="104" spans="1:16">
      <c r="A104">
        <v>2000</v>
      </c>
      <c r="B104">
        <f>[3]France!B103</f>
        <v>56290.500400438723</v>
      </c>
      <c r="C104">
        <f>[3]France!C103</f>
        <v>55567.44468003387</v>
      </c>
      <c r="D104">
        <f>[3]France!D103</f>
        <v>124323.9064828432</v>
      </c>
      <c r="E104">
        <f>[3]France!E103</f>
        <v>0</v>
      </c>
      <c r="F104">
        <f>[3]France!F103</f>
        <v>1206253.8077019854</v>
      </c>
      <c r="G104">
        <f>B104/[3]France!$G103</f>
        <v>953.53486411001768</v>
      </c>
      <c r="H104">
        <f>C104/[3]France!$G103</f>
        <v>941.28663691012514</v>
      </c>
      <c r="I104">
        <f>D104/[3]France!$G103</f>
        <v>2105.9890821794947</v>
      </c>
      <c r="J104">
        <f>E104/[3]France!$G103</f>
        <v>0</v>
      </c>
      <c r="K104">
        <f>F104/[3]France!$G103</f>
        <v>20433.377788916216</v>
      </c>
      <c r="L104" s="12">
        <f>[3]France!$G103</f>
        <v>59.033499999999997</v>
      </c>
      <c r="M104" s="12">
        <f t="shared" si="5"/>
        <v>4.6665552507292679E-2</v>
      </c>
      <c r="N104" s="12">
        <f t="shared" si="5"/>
        <v>4.606612996803261E-2</v>
      </c>
      <c r="O104" s="12">
        <f t="shared" si="5"/>
        <v>0.10306612562715194</v>
      </c>
      <c r="P104" s="12">
        <f t="shared" si="5"/>
        <v>0</v>
      </c>
    </row>
  </sheetData>
  <mergeCells count="6">
    <mergeCell ref="Z1:AC1"/>
    <mergeCell ref="B2:F2"/>
    <mergeCell ref="G2:K2"/>
    <mergeCell ref="M2:P2"/>
    <mergeCell ref="R1:U1"/>
    <mergeCell ref="V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104"/>
  <sheetViews>
    <sheetView workbookViewId="0">
      <selection activeCell="J15" sqref="J15"/>
    </sheetView>
  </sheetViews>
  <sheetFormatPr baseColWidth="10" defaultColWidth="9.1640625" defaultRowHeight="15"/>
  <cols>
    <col min="13" max="16" width="12.1640625" customWidth="1"/>
  </cols>
  <sheetData>
    <row r="1" spans="1:29">
      <c r="R1" s="27" t="s">
        <v>30</v>
      </c>
      <c r="S1" s="27"/>
      <c r="T1" s="27"/>
      <c r="U1" s="27"/>
      <c r="V1" s="27" t="s">
        <v>31</v>
      </c>
      <c r="W1" s="27"/>
      <c r="X1" s="27"/>
      <c r="Y1" s="27"/>
      <c r="Z1" s="27" t="s">
        <v>32</v>
      </c>
      <c r="AA1" s="27"/>
      <c r="AB1" s="27"/>
      <c r="AC1" s="27"/>
    </row>
    <row r="2" spans="1:29" ht="48">
      <c r="B2" s="27" t="s">
        <v>6</v>
      </c>
      <c r="C2" s="27"/>
      <c r="D2" s="27"/>
      <c r="E2" s="27"/>
      <c r="F2" s="27"/>
      <c r="G2" s="27" t="s">
        <v>7</v>
      </c>
      <c r="H2" s="27"/>
      <c r="I2" s="27"/>
      <c r="J2" s="27"/>
      <c r="K2" s="27"/>
      <c r="L2" s="11" t="s">
        <v>21</v>
      </c>
      <c r="M2" s="30" t="s">
        <v>26</v>
      </c>
      <c r="N2" s="30"/>
      <c r="O2" s="30"/>
      <c r="P2" s="30"/>
      <c r="R2" s="15" t="s">
        <v>27</v>
      </c>
      <c r="S2" s="14" t="s">
        <v>28</v>
      </c>
      <c r="T2" s="14" t="s">
        <v>3</v>
      </c>
      <c r="U2" s="14" t="s">
        <v>4</v>
      </c>
      <c r="V2" s="15" t="s">
        <v>27</v>
      </c>
      <c r="W2" s="14" t="s">
        <v>28</v>
      </c>
      <c r="X2" s="14" t="s">
        <v>3</v>
      </c>
      <c r="Y2" s="14" t="s">
        <v>4</v>
      </c>
      <c r="Z2" s="15" t="s">
        <v>27</v>
      </c>
      <c r="AA2" s="14" t="s">
        <v>28</v>
      </c>
      <c r="AB2" s="14" t="s">
        <v>3</v>
      </c>
      <c r="AC2" s="14" t="s">
        <v>4</v>
      </c>
    </row>
    <row r="3" spans="1:29" ht="16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1" t="s">
        <v>22</v>
      </c>
      <c r="M3" s="6" t="s">
        <v>1</v>
      </c>
      <c r="N3" s="6" t="s">
        <v>2</v>
      </c>
      <c r="O3" s="6" t="s">
        <v>3</v>
      </c>
      <c r="P3" s="6" t="s">
        <v>4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</row>
    <row r="4" spans="1:29">
      <c r="A4">
        <v>1900</v>
      </c>
      <c r="B4">
        <f>[3]Switzerland!B3</f>
        <v>1749.3331695030543</v>
      </c>
      <c r="C4">
        <f>[3]Switzerland!C3</f>
        <v>1615.3260598999559</v>
      </c>
      <c r="D4">
        <f>[3]Switzerland!D3</f>
        <v>1909.8033484810287</v>
      </c>
      <c r="E4">
        <f>[3]Switzerland!E3</f>
        <v>6059.1540340936217</v>
      </c>
      <c r="F4">
        <f>[3]Switzerland!F3</f>
        <v>17975.327675346725</v>
      </c>
      <c r="G4">
        <f>B4/[3]Switzerland!$G3</f>
        <v>527.0687181481851</v>
      </c>
      <c r="H4">
        <f>C4/[3]Switzerland!$G3</f>
        <v>486.69278707193786</v>
      </c>
      <c r="I4">
        <f>D4/[3]Switzerland!$G3</f>
        <v>575.41789085549601</v>
      </c>
      <c r="J4">
        <f>E4/[3]Switzerland!$G3</f>
        <v>1825.6045249055421</v>
      </c>
      <c r="K4">
        <f>F4/[3]Switzerland!$G3</f>
        <v>5415.9110918990964</v>
      </c>
      <c r="L4" s="12">
        <f>[3]Switzerland!$G3</f>
        <v>3.3189850000000005</v>
      </c>
      <c r="M4" s="12">
        <f>G4/$K4</f>
        <v>9.7318569157561222E-2</v>
      </c>
      <c r="N4" s="12">
        <f t="shared" ref="N4:P19" si="0">H4/$K4</f>
        <v>8.9863511201266483E-2</v>
      </c>
      <c r="O4" s="12">
        <f t="shared" si="0"/>
        <v>0.10624581554083913</v>
      </c>
      <c r="P4" s="12">
        <f t="shared" si="0"/>
        <v>0.33708170129236587</v>
      </c>
      <c r="R4" s="12">
        <f>(SUM(M4:M104)/101)*100</f>
        <v>14.067621418585219</v>
      </c>
      <c r="S4" s="12">
        <f t="shared" ref="S4:U4" si="1">(SUM(N4:N104)/101)*100</f>
        <v>14.392633694579915</v>
      </c>
      <c r="T4" s="12">
        <f t="shared" si="1"/>
        <v>17.531826768458814</v>
      </c>
      <c r="U4" s="12">
        <f t="shared" si="1"/>
        <v>45.396122001849243</v>
      </c>
      <c r="V4" s="12">
        <f>(SUM(M4:M49)/46)*100</f>
        <v>11.469114409804178</v>
      </c>
      <c r="W4" s="12">
        <f t="shared" ref="W4:Y4" si="2">(SUM(N4:N49)/46)*100</f>
        <v>11.798467278900137</v>
      </c>
      <c r="X4" s="12">
        <f t="shared" si="2"/>
        <v>13.900433688605965</v>
      </c>
      <c r="Y4" s="12">
        <f t="shared" si="2"/>
        <v>54.293699182533906</v>
      </c>
      <c r="Z4" s="12">
        <f>(SUM(M50:M104)/55)*100</f>
        <v>16.240918189565715</v>
      </c>
      <c r="AA4" s="12">
        <f t="shared" ref="AA4:AC4" si="3">(SUM(N50:N104)/55)*100</f>
        <v>16.562300151330287</v>
      </c>
      <c r="AB4" s="12">
        <f t="shared" si="3"/>
        <v>20.568991889790276</v>
      </c>
      <c r="AC4" s="12">
        <f t="shared" si="3"/>
        <v>37.954511996185666</v>
      </c>
    </row>
    <row r="5" spans="1:29">
      <c r="A5">
        <v>1901</v>
      </c>
      <c r="B5">
        <f>[3]Switzerland!B4</f>
        <v>2028.4274878204737</v>
      </c>
      <c r="C5">
        <f>[3]Switzerland!C4</f>
        <v>1907.9923086849458</v>
      </c>
      <c r="D5">
        <f>[3]Switzerland!D4</f>
        <v>2203.781515050091</v>
      </c>
      <c r="E5">
        <f>[3]Switzerland!E4</f>
        <v>6690.0559976156692</v>
      </c>
      <c r="F5">
        <f>[3]Switzerland!F4</f>
        <v>17451.098993724387</v>
      </c>
      <c r="G5">
        <f>B5/[3]Switzerland!$G4</f>
        <v>602.96773816158975</v>
      </c>
      <c r="H5">
        <f>C5/[3]Switzerland!$G4</f>
        <v>567.16733218480863</v>
      </c>
      <c r="I5">
        <f>D5/[3]Switzerland!$G4</f>
        <v>655.09325007218661</v>
      </c>
      <c r="J5">
        <f>E5/[3]Switzerland!$G4</f>
        <v>1988.6774150310262</v>
      </c>
      <c r="K5">
        <f>F5/[3]Switzerland!$G4</f>
        <v>5187.4911732665696</v>
      </c>
      <c r="L5" s="12">
        <f>[3]Switzerland!$G4</f>
        <v>3.3640729999999999</v>
      </c>
      <c r="M5" s="12">
        <f t="shared" ref="M5:P68" si="4">G5/$K5</f>
        <v>0.11623494248413346</v>
      </c>
      <c r="N5" s="12">
        <f t="shared" si="0"/>
        <v>0.10933364766144993</v>
      </c>
      <c r="O5" s="12">
        <f t="shared" si="0"/>
        <v>0.12628325103436727</v>
      </c>
      <c r="P5" s="12">
        <f t="shared" si="0"/>
        <v>0.38336015399497125</v>
      </c>
    </row>
    <row r="6" spans="1:29">
      <c r="A6">
        <v>1902</v>
      </c>
      <c r="B6">
        <f>[3]Switzerland!B5</f>
        <v>1734.1175687539787</v>
      </c>
      <c r="C6">
        <f>[3]Switzerland!C5</f>
        <v>1573.2573010427041</v>
      </c>
      <c r="D6">
        <f>[3]Switzerland!D5</f>
        <v>1880.5475982371688</v>
      </c>
      <c r="E6">
        <f>[3]Switzerland!E5</f>
        <v>6364.2928134023468</v>
      </c>
      <c r="F6">
        <f>[3]Switzerland!F5</f>
        <v>18576.059992989787</v>
      </c>
      <c r="G6">
        <f>B6/[3]Switzerland!$G5</f>
        <v>508.36966838133907</v>
      </c>
      <c r="H6">
        <f>C6/[3]Switzerland!$G5</f>
        <v>461.21226543150721</v>
      </c>
      <c r="I6">
        <f>D6/[3]Switzerland!$G5</f>
        <v>551.29673795882286</v>
      </c>
      <c r="J6">
        <f>E6/[3]Switzerland!$G5</f>
        <v>1865.7405272445528</v>
      </c>
      <c r="K6">
        <f>F6/[3]Switzerland!$G5</f>
        <v>5445.7123488193201</v>
      </c>
      <c r="L6" s="12">
        <f>[3]Switzerland!$G5</f>
        <v>3.4111349999999994</v>
      </c>
      <c r="M6" s="12">
        <f t="shared" si="4"/>
        <v>9.3352280807038626E-2</v>
      </c>
      <c r="N6" s="12">
        <f t="shared" si="0"/>
        <v>8.4692733638695075E-2</v>
      </c>
      <c r="O6" s="12">
        <f t="shared" si="0"/>
        <v>0.10123500887415565</v>
      </c>
      <c r="P6" s="12">
        <f t="shared" si="0"/>
        <v>0.34260724910471307</v>
      </c>
    </row>
    <row r="7" spans="1:29">
      <c r="A7">
        <v>1903</v>
      </c>
      <c r="B7">
        <f>[3]Switzerland!B6</f>
        <v>1230.3506441692539</v>
      </c>
      <c r="C7">
        <f>[3]Switzerland!C6</f>
        <v>1170.0461193556237</v>
      </c>
      <c r="D7">
        <f>[3]Switzerland!D6</f>
        <v>1486.5347100569468</v>
      </c>
      <c r="E7">
        <f>[3]Switzerland!E6</f>
        <v>6347.0259067657844</v>
      </c>
      <c r="F7">
        <f>[3]Switzerland!F6</f>
        <v>18255.71457589712</v>
      </c>
      <c r="G7">
        <f>B7/[3]Switzerland!$G6</f>
        <v>356.23966885790668</v>
      </c>
      <c r="H7">
        <f>C7/[3]Switzerland!$G6</f>
        <v>338.77890346387017</v>
      </c>
      <c r="I7">
        <f>D7/[3]Switzerland!$G6</f>
        <v>430.41602437981203</v>
      </c>
      <c r="J7">
        <f>E7/[3]Switzerland!$G6</f>
        <v>1837.7382236309486</v>
      </c>
      <c r="K7">
        <f>F7/[3]Switzerland!$G6</f>
        <v>5285.8181089287955</v>
      </c>
      <c r="L7" s="12">
        <f>[3]Switzerland!$G6</f>
        <v>3.4537159999999996</v>
      </c>
      <c r="M7" s="12">
        <f t="shared" si="4"/>
        <v>6.7395370312903352E-2</v>
      </c>
      <c r="N7" s="12">
        <f t="shared" si="0"/>
        <v>6.4092047150015513E-2</v>
      </c>
      <c r="O7" s="12">
        <f t="shared" si="0"/>
        <v>8.1428459229944739E-2</v>
      </c>
      <c r="P7" s="12">
        <f t="shared" si="0"/>
        <v>0.34767337539039495</v>
      </c>
    </row>
    <row r="8" spans="1:29">
      <c r="A8">
        <v>1904</v>
      </c>
      <c r="B8">
        <f>[3]Switzerland!B7</f>
        <v>1228.2071073880791</v>
      </c>
      <c r="C8">
        <f>[3]Switzerland!C7</f>
        <v>1153.8498959662115</v>
      </c>
      <c r="D8">
        <f>[3]Switzerland!D7</f>
        <v>1477.5652513418108</v>
      </c>
      <c r="E8">
        <f>[3]Switzerland!E7</f>
        <v>6670.2650242204882</v>
      </c>
      <c r="F8">
        <f>[3]Switzerland!F7</f>
        <v>19438.393950105565</v>
      </c>
      <c r="G8">
        <f>B8/[3]Switzerland!$G7</f>
        <v>351.29893111814323</v>
      </c>
      <c r="H8">
        <f>C8/[3]Switzerland!$G7</f>
        <v>330.03084958995669</v>
      </c>
      <c r="I8">
        <f>D8/[3]Switzerland!$G7</f>
        <v>422.62179589364496</v>
      </c>
      <c r="J8">
        <f>E8/[3]Switzerland!$G7</f>
        <v>1907.8679476677135</v>
      </c>
      <c r="K8">
        <f>F8/[3]Switzerland!$G7</f>
        <v>5559.8823490343093</v>
      </c>
      <c r="L8" s="12">
        <f>[3]Switzerland!$G7</f>
        <v>3.4961880000000001</v>
      </c>
      <c r="M8" s="12">
        <f t="shared" si="4"/>
        <v>6.3184597994085254E-2</v>
      </c>
      <c r="N8" s="12">
        <f t="shared" si="0"/>
        <v>5.9359322530858849E-2</v>
      </c>
      <c r="O8" s="12">
        <f t="shared" si="0"/>
        <v>7.6012722817246262E-2</v>
      </c>
      <c r="P8" s="12">
        <f t="shared" si="0"/>
        <v>0.34314897832309155</v>
      </c>
    </row>
    <row r="9" spans="1:29">
      <c r="A9">
        <v>1905</v>
      </c>
      <c r="B9">
        <f>[3]Switzerland!B8</f>
        <v>1116.4019104361196</v>
      </c>
      <c r="C9">
        <f>[3]Switzerland!C8</f>
        <v>1030.2036153383426</v>
      </c>
      <c r="D9">
        <f>[3]Switzerland!D8</f>
        <v>1370.0580807976748</v>
      </c>
      <c r="E9">
        <f>[3]Switzerland!E8</f>
        <v>7209.2192865102388</v>
      </c>
      <c r="F9">
        <f>[3]Switzerland!F8</f>
        <v>20397.250984192768</v>
      </c>
      <c r="G9">
        <f>B9/[3]Switzerland!$G8</f>
        <v>315.64998379515009</v>
      </c>
      <c r="H9">
        <f>C9/[3]Switzerland!$G8</f>
        <v>291.2783930656484</v>
      </c>
      <c r="I9">
        <f>D9/[3]Switzerland!$G8</f>
        <v>387.36839032572198</v>
      </c>
      <c r="J9">
        <f>E9/[3]Switzerland!$G8</f>
        <v>2038.3250240710236</v>
      </c>
      <c r="K9">
        <f>F9/[3]Switzerland!$G8</f>
        <v>5767.091477038869</v>
      </c>
      <c r="L9" s="12">
        <f>[3]Switzerland!$G8</f>
        <v>3.536835</v>
      </c>
      <c r="M9" s="12">
        <f t="shared" si="4"/>
        <v>5.4732959421899367E-2</v>
      </c>
      <c r="N9" s="12">
        <f t="shared" si="0"/>
        <v>5.0506983325190151E-2</v>
      </c>
      <c r="O9" s="12">
        <f t="shared" si="0"/>
        <v>6.7168761214902298E-2</v>
      </c>
      <c r="P9" s="12">
        <f t="shared" si="0"/>
        <v>0.3534407304247596</v>
      </c>
    </row>
    <row r="10" spans="1:29">
      <c r="A10">
        <v>1906</v>
      </c>
      <c r="B10">
        <f>[3]Switzerland!B9</f>
        <v>1932.8773187057254</v>
      </c>
      <c r="C10">
        <f>[3]Switzerland!C9</f>
        <v>1828.1357238686942</v>
      </c>
      <c r="D10">
        <f>[3]Switzerland!D9</f>
        <v>2188.5699927442211</v>
      </c>
      <c r="E10">
        <f>[3]Switzerland!E9</f>
        <v>8038.5578360328263</v>
      </c>
      <c r="F10">
        <f>[3]Switzerland!F9</f>
        <v>22518.024813433687</v>
      </c>
      <c r="G10">
        <f>B10/[3]Switzerland!$G9</f>
        <v>539.58566199630479</v>
      </c>
      <c r="H10">
        <f>C10/[3]Switzerland!$G9</f>
        <v>510.3458016897373</v>
      </c>
      <c r="I10">
        <f>D10/[3]Switzerland!$G9</f>
        <v>610.96530904035615</v>
      </c>
      <c r="J10">
        <f>E10/[3]Switzerland!$G9</f>
        <v>2244.0589009321011</v>
      </c>
      <c r="K10">
        <f>F10/[3]Switzerland!$G9</f>
        <v>6286.1740930054839</v>
      </c>
      <c r="L10" s="12">
        <f>[3]Switzerland!$G9</f>
        <v>3.5821510000000001</v>
      </c>
      <c r="M10" s="12">
        <f t="shared" si="4"/>
        <v>8.5836894431016844E-2</v>
      </c>
      <c r="N10" s="12">
        <f t="shared" si="0"/>
        <v>8.1185438732533699E-2</v>
      </c>
      <c r="O10" s="12">
        <f t="shared" si="0"/>
        <v>9.7191916736790118E-2</v>
      </c>
      <c r="P10" s="12">
        <f t="shared" si="0"/>
        <v>0.35698325686350718</v>
      </c>
    </row>
    <row r="11" spans="1:29">
      <c r="A11">
        <v>1907</v>
      </c>
      <c r="B11">
        <f>[3]Switzerland!B10</f>
        <v>1572.7267986377512</v>
      </c>
      <c r="C11">
        <f>[3]Switzerland!C10</f>
        <v>1500.0877521099765</v>
      </c>
      <c r="D11">
        <f>[3]Switzerland!D10</f>
        <v>1863.4885558533022</v>
      </c>
      <c r="E11">
        <f>[3]Switzerland!E10</f>
        <v>7745.6791098699568</v>
      </c>
      <c r="F11">
        <f>[3]Switzerland!F10</f>
        <v>22137.596429576926</v>
      </c>
      <c r="G11">
        <f>B11/[3]Switzerland!$G10</f>
        <v>433.80109940315123</v>
      </c>
      <c r="H11">
        <f>C11/[3]Switzerland!$G10</f>
        <v>413.76526211047002</v>
      </c>
      <c r="I11">
        <f>D11/[3]Switzerland!$G10</f>
        <v>514.00115071133166</v>
      </c>
      <c r="J11">
        <f>E11/[3]Switzerland!$G10</f>
        <v>2136.4703115607954</v>
      </c>
      <c r="K11">
        <f>F11/[3]Switzerland!$G10</f>
        <v>6106.1550407940194</v>
      </c>
      <c r="L11" s="12">
        <f>[3]Switzerland!$G10</f>
        <v>3.6254560000000007</v>
      </c>
      <c r="M11" s="12">
        <f t="shared" si="4"/>
        <v>7.1043250049337356E-2</v>
      </c>
      <c r="N11" s="12">
        <f t="shared" si="0"/>
        <v>6.7761997418373063E-2</v>
      </c>
      <c r="O11" s="12">
        <f t="shared" si="0"/>
        <v>8.4177546635712849E-2</v>
      </c>
      <c r="P11" s="12">
        <f t="shared" si="0"/>
        <v>0.34988798962480611</v>
      </c>
    </row>
    <row r="12" spans="1:29">
      <c r="A12">
        <v>1908</v>
      </c>
      <c r="B12">
        <f>[3]Switzerland!B11</f>
        <v>2183.1584766461465</v>
      </c>
      <c r="C12">
        <f>[3]Switzerland!C11</f>
        <v>2109.2306593283952</v>
      </c>
      <c r="D12">
        <f>[3]Switzerland!D11</f>
        <v>2495.1849446162628</v>
      </c>
      <c r="E12">
        <f>[3]Switzerland!E11</f>
        <v>8998.2402863345615</v>
      </c>
      <c r="F12">
        <f>[3]Switzerland!F11</f>
        <v>21814.642064120337</v>
      </c>
      <c r="G12">
        <f>B12/[3]Switzerland!$G11</f>
        <v>594.67729634765692</v>
      </c>
      <c r="H12">
        <f>C12/[3]Switzerland!$G11</f>
        <v>574.53986931352711</v>
      </c>
      <c r="I12">
        <f>D12/[3]Switzerland!$G11</f>
        <v>679.67115196845202</v>
      </c>
      <c r="J12">
        <f>E12/[3]Switzerland!$G11</f>
        <v>2451.0585294680463</v>
      </c>
      <c r="K12">
        <f>F12/[3]Switzerland!$G11</f>
        <v>5942.157888332541</v>
      </c>
      <c r="L12" s="12">
        <f>[3]Switzerland!$G11</f>
        <v>3.6711650000000007</v>
      </c>
      <c r="M12" s="12">
        <f t="shared" si="4"/>
        <v>0.1000776666529358</v>
      </c>
      <c r="N12" s="12">
        <f t="shared" si="0"/>
        <v>9.668875854706574E-2</v>
      </c>
      <c r="O12" s="12">
        <f t="shared" si="0"/>
        <v>0.11438120035534396</v>
      </c>
      <c r="P12" s="12">
        <f t="shared" si="0"/>
        <v>0.41248626770431546</v>
      </c>
    </row>
    <row r="13" spans="1:29">
      <c r="A13">
        <v>1909</v>
      </c>
      <c r="B13">
        <f>[3]Switzerland!B12</f>
        <v>1733.7120128927841</v>
      </c>
      <c r="C13">
        <f>[3]Switzerland!C12</f>
        <v>1694.4331929615173</v>
      </c>
      <c r="D13">
        <f>[3]Switzerland!D12</f>
        <v>2107.2802922892956</v>
      </c>
      <c r="E13">
        <f>[3]Switzerland!E12</f>
        <v>9045.3571067964731</v>
      </c>
      <c r="F13">
        <f>[3]Switzerland!F12</f>
        <v>23579.543634551002</v>
      </c>
      <c r="G13">
        <f>B13/[3]Switzerland!$G12</f>
        <v>467.07264722042481</v>
      </c>
      <c r="H13">
        <f>C13/[3]Switzerland!$G12</f>
        <v>456.49069227718149</v>
      </c>
      <c r="I13">
        <f>D13/[3]Switzerland!$G12</f>
        <v>567.71423237283636</v>
      </c>
      <c r="J13">
        <f>E13/[3]Switzerland!$G12</f>
        <v>2436.8746697879537</v>
      </c>
      <c r="K13">
        <f>F13/[3]Switzerland!$G12</f>
        <v>6352.4736425301226</v>
      </c>
      <c r="L13" s="12">
        <f>[3]Switzerland!$G12</f>
        <v>3.7118680000000004</v>
      </c>
      <c r="M13" s="12">
        <f t="shared" si="4"/>
        <v>7.3526105499021763E-2</v>
      </c>
      <c r="N13" s="12">
        <f t="shared" si="0"/>
        <v>7.1860304814325232E-2</v>
      </c>
      <c r="O13" s="12">
        <f t="shared" si="0"/>
        <v>8.9369002426387373E-2</v>
      </c>
      <c r="P13" s="12">
        <f t="shared" si="0"/>
        <v>0.3836103551021382</v>
      </c>
    </row>
    <row r="14" spans="1:29">
      <c r="A14">
        <v>1910</v>
      </c>
      <c r="B14">
        <f>[3]Switzerland!B13</f>
        <v>1863.1423898249777</v>
      </c>
      <c r="C14">
        <f>[3]Switzerland!C13</f>
        <v>1782.0711696995018</v>
      </c>
      <c r="D14">
        <f>[3]Switzerland!D13</f>
        <v>2207.5868852735239</v>
      </c>
      <c r="E14">
        <f>[3]Switzerland!E13</f>
        <v>9207.764051753622</v>
      </c>
      <c r="F14">
        <f>[3]Switzerland!F13</f>
        <v>24558.657007000569</v>
      </c>
      <c r="G14">
        <f>B14/[3]Switzerland!$G13</f>
        <v>495.93312410396226</v>
      </c>
      <c r="H14">
        <f>C14/[3]Switzerland!$G13</f>
        <v>474.35350480523317</v>
      </c>
      <c r="I14">
        <f>D14/[3]Switzerland!$G13</f>
        <v>587.61770797747795</v>
      </c>
      <c r="J14">
        <f>E14/[3]Switzerland!$G13</f>
        <v>2450.9319401118341</v>
      </c>
      <c r="K14">
        <f>F14/[3]Switzerland!$G13</f>
        <v>6537.0481396344512</v>
      </c>
      <c r="L14" s="12">
        <f>[3]Switzerland!$G13</f>
        <v>3.7568419999999998</v>
      </c>
      <c r="M14" s="12">
        <f t="shared" si="4"/>
        <v>7.5864994950411158E-2</v>
      </c>
      <c r="N14" s="12">
        <f t="shared" si="0"/>
        <v>7.2563868992979272E-2</v>
      </c>
      <c r="O14" s="12">
        <f t="shared" si="0"/>
        <v>8.9890374894858474E-2</v>
      </c>
      <c r="P14" s="12">
        <f t="shared" si="0"/>
        <v>0.37492946170179026</v>
      </c>
    </row>
    <row r="15" spans="1:29">
      <c r="A15">
        <v>1911</v>
      </c>
      <c r="B15">
        <f>[3]Switzerland!B14</f>
        <v>2011.5412774577098</v>
      </c>
      <c r="C15">
        <f>[3]Switzerland!C14</f>
        <v>1977.9051223556473</v>
      </c>
      <c r="D15">
        <f>[3]Switzerland!D14</f>
        <v>2398.7949739199889</v>
      </c>
      <c r="E15">
        <f>[3]Switzerland!E14</f>
        <v>9916.0572544609367</v>
      </c>
      <c r="F15">
        <f>[3]Switzerland!F14</f>
        <v>24127.660939470668</v>
      </c>
      <c r="G15">
        <f>B15/[3]Switzerland!$G14</f>
        <v>532.39152231412049</v>
      </c>
      <c r="H15">
        <f>C15/[3]Switzerland!$G14</f>
        <v>523.48909310709303</v>
      </c>
      <c r="I15">
        <f>D15/[3]Switzerland!$G14</f>
        <v>634.88535989616219</v>
      </c>
      <c r="J15">
        <f>E15/[3]Switzerland!$G14</f>
        <v>2624.4675544160814</v>
      </c>
      <c r="K15">
        <f>F15/[3]Switzerland!$G14</f>
        <v>6385.8307465001999</v>
      </c>
      <c r="L15" s="12">
        <f>[3]Switzerland!$G14</f>
        <v>3.778312000000001</v>
      </c>
      <c r="M15" s="12">
        <f t="shared" si="4"/>
        <v>8.3370753696518099E-2</v>
      </c>
      <c r="N15" s="12">
        <f t="shared" si="0"/>
        <v>8.1976662690910654E-2</v>
      </c>
      <c r="O15" s="12">
        <f t="shared" si="0"/>
        <v>9.9420950084547044E-2</v>
      </c>
      <c r="P15" s="12">
        <f t="shared" si="0"/>
        <v>0.41098294937654584</v>
      </c>
    </row>
    <row r="16" spans="1:29">
      <c r="A16">
        <v>1912</v>
      </c>
      <c r="B16">
        <f>[3]Switzerland!B15</f>
        <v>1761.196229111938</v>
      </c>
      <c r="C16">
        <f>[3]Switzerland!C15</f>
        <v>1669.5225412947038</v>
      </c>
      <c r="D16">
        <f>[3]Switzerland!D15</f>
        <v>2100.2001905242528</v>
      </c>
      <c r="E16">
        <f>[3]Switzerland!E15</f>
        <v>9896.4465675640931</v>
      </c>
      <c r="F16">
        <f>[3]Switzerland!F15</f>
        <v>25166.168604082923</v>
      </c>
      <c r="G16">
        <f>B16/[3]Switzerland!$G15</f>
        <v>462.79129258681962</v>
      </c>
      <c r="H16">
        <f>C16/[3]Switzerland!$G15</f>
        <v>438.70210605561118</v>
      </c>
      <c r="I16">
        <f>D16/[3]Switzerland!$G15</f>
        <v>551.87170219748884</v>
      </c>
      <c r="J16">
        <f>E16/[3]Switzerland!$G15</f>
        <v>2600.4991512665147</v>
      </c>
      <c r="K16">
        <f>F16/[3]Switzerland!$G15</f>
        <v>6612.9392654980156</v>
      </c>
      <c r="L16" s="12">
        <f>[3]Switzerland!$G15</f>
        <v>3.8055950000000003</v>
      </c>
      <c r="M16" s="12">
        <f t="shared" si="4"/>
        <v>6.9982692114134687E-2</v>
      </c>
      <c r="N16" s="12">
        <f t="shared" si="0"/>
        <v>6.6339956930267202E-2</v>
      </c>
      <c r="O16" s="12">
        <f t="shared" si="0"/>
        <v>8.345331478799356E-2</v>
      </c>
      <c r="P16" s="12">
        <f t="shared" si="0"/>
        <v>0.39324406997569378</v>
      </c>
    </row>
    <row r="17" spans="1:16">
      <c r="A17">
        <v>1913</v>
      </c>
      <c r="B17">
        <f>[3]Switzerland!B16</f>
        <v>2116.1319950464617</v>
      </c>
      <c r="C17">
        <f>[3]Switzerland!C16</f>
        <v>2104.5178398338221</v>
      </c>
      <c r="D17">
        <f>[3]Switzerland!D16</f>
        <v>2544.8377332720511</v>
      </c>
      <c r="E17">
        <f>[3]Switzerland!E16</f>
        <v>10222.074683550138</v>
      </c>
      <c r="F17">
        <f>[3]Switzerland!F16</f>
        <v>25289.687940560187</v>
      </c>
      <c r="G17">
        <f>B17/[3]Switzerland!$G16</f>
        <v>552.74131753882</v>
      </c>
      <c r="H17">
        <f>C17/[3]Switzerland!$G16</f>
        <v>549.7076582636131</v>
      </c>
      <c r="I17">
        <f>D17/[3]Switzerland!$G16</f>
        <v>664.72080423339264</v>
      </c>
      <c r="J17">
        <f>E17/[3]Switzerland!$G16</f>
        <v>2670.0428148111168</v>
      </c>
      <c r="K17">
        <f>F17/[3]Switzerland!$G16</f>
        <v>6605.7578001432421</v>
      </c>
      <c r="L17" s="12">
        <f>[3]Switzerland!$G16</f>
        <v>3.8284309999999993</v>
      </c>
      <c r="M17" s="12">
        <f t="shared" si="4"/>
        <v>8.3675686312149403E-2</v>
      </c>
      <c r="N17" s="12">
        <f t="shared" si="0"/>
        <v>8.3216441609726133E-2</v>
      </c>
      <c r="O17" s="12">
        <f t="shared" si="0"/>
        <v>0.10062748655710305</v>
      </c>
      <c r="P17" s="12">
        <f t="shared" si="0"/>
        <v>0.40419932059168417</v>
      </c>
    </row>
    <row r="18" spans="1:16">
      <c r="A18">
        <v>1914</v>
      </c>
      <c r="B18">
        <f>[3]Switzerland!B17</f>
        <v>3447.1296596932743</v>
      </c>
      <c r="C18">
        <f>[3]Switzerland!C17</f>
        <v>3474.3270765558063</v>
      </c>
      <c r="D18">
        <f>[3]Switzerland!D17</f>
        <v>3931.0474972696625</v>
      </c>
      <c r="E18">
        <f>[3]Switzerland!E17</f>
        <v>11947.820228138149</v>
      </c>
      <c r="F18">
        <f>[3]Switzerland!F17</f>
        <v>24095.995614690401</v>
      </c>
      <c r="G18">
        <f>B18/[3]Switzerland!$G17</f>
        <v>895.41277565786436</v>
      </c>
      <c r="H18">
        <f>C18/[3]Switzerland!$G17</f>
        <v>902.4774691645689</v>
      </c>
      <c r="I18">
        <f>D18/[3]Switzerland!$G17</f>
        <v>1021.1133604664964</v>
      </c>
      <c r="J18">
        <f>E18/[3]Switzerland!$G17</f>
        <v>3103.5185588262111</v>
      </c>
      <c r="K18">
        <f>F18/[3]Switzerland!$G17</f>
        <v>6259.0805817003929</v>
      </c>
      <c r="L18" s="12">
        <f>[3]Switzerland!$G17</f>
        <v>3.8497660000000007</v>
      </c>
      <c r="M18" s="12">
        <f t="shared" si="4"/>
        <v>0.14305819584361529</v>
      </c>
      <c r="N18" s="12">
        <f t="shared" si="0"/>
        <v>0.14418690690820193</v>
      </c>
      <c r="O18" s="12">
        <f t="shared" si="0"/>
        <v>0.16314111108457599</v>
      </c>
      <c r="P18" s="12">
        <f t="shared" si="0"/>
        <v>0.49584256318730507</v>
      </c>
    </row>
    <row r="19" spans="1:16">
      <c r="A19">
        <v>1915</v>
      </c>
      <c r="B19">
        <f>[3]Switzerland!B18</f>
        <v>4481.1340060515467</v>
      </c>
      <c r="C19">
        <f>[3]Switzerland!C18</f>
        <v>4624.0509171779677</v>
      </c>
      <c r="D19">
        <f>[3]Switzerland!D18</f>
        <v>5061.3176785998958</v>
      </c>
      <c r="E19">
        <f>[3]Switzerland!E18</f>
        <v>14949.629818576892</v>
      </c>
      <c r="F19">
        <f>[3]Switzerland!F18</f>
        <v>24351.668116895464</v>
      </c>
      <c r="G19">
        <f>B19/[3]Switzerland!$G18</f>
        <v>1160.7245973917622</v>
      </c>
      <c r="H19">
        <f>C19/[3]Switzerland!$G18</f>
        <v>1197.7436139852557</v>
      </c>
      <c r="I19">
        <f>D19/[3]Switzerland!$G18</f>
        <v>1311.0065257658121</v>
      </c>
      <c r="J19">
        <f>E19/[3]Switzerland!$G18</f>
        <v>3872.3240654910114</v>
      </c>
      <c r="K19">
        <f>F19/[3]Switzerland!$G18</f>
        <v>6307.6846469286693</v>
      </c>
      <c r="L19" s="12">
        <f>[3]Switzerland!$G18</f>
        <v>3.8606350000000003</v>
      </c>
      <c r="M19" s="12">
        <f t="shared" si="4"/>
        <v>0.18401753771202575</v>
      </c>
      <c r="N19" s="12">
        <f t="shared" si="0"/>
        <v>0.18988641332417588</v>
      </c>
      <c r="O19" s="12">
        <f t="shared" si="0"/>
        <v>0.20784275041463365</v>
      </c>
      <c r="P19" s="12">
        <f t="shared" si="0"/>
        <v>0.61390578036847787</v>
      </c>
    </row>
    <row r="20" spans="1:16">
      <c r="A20">
        <v>1916</v>
      </c>
      <c r="B20">
        <f>[3]Switzerland!B19</f>
        <v>6584.1891045226675</v>
      </c>
      <c r="C20">
        <f>[3]Switzerland!C19</f>
        <v>6757.9568542983134</v>
      </c>
      <c r="D20">
        <f>[3]Switzerland!D19</f>
        <v>7182.8198474969995</v>
      </c>
      <c r="E20">
        <f>[3]Switzerland!E19</f>
        <v>17085.898883234255</v>
      </c>
      <c r="F20">
        <f>[3]Switzerland!F19</f>
        <v>29094.349496751543</v>
      </c>
      <c r="G20">
        <f>B20/[3]Switzerland!$G19</f>
        <v>1700.5674691929944</v>
      </c>
      <c r="H20">
        <f>C20/[3]Switzerland!$G19</f>
        <v>1745.4482856112761</v>
      </c>
      <c r="I20">
        <f>D20/[3]Switzerland!$G19</f>
        <v>1855.1821000002583</v>
      </c>
      <c r="J20">
        <f>E20/[3]Switzerland!$G19</f>
        <v>4412.9540269113413</v>
      </c>
      <c r="K20">
        <f>F20/[3]Switzerland!$G19</f>
        <v>7514.502318519626</v>
      </c>
      <c r="L20" s="12">
        <f>[3]Switzerland!$G19</f>
        <v>3.8717599999999996</v>
      </c>
      <c r="M20" s="12">
        <f t="shared" si="4"/>
        <v>0.22630473677570306</v>
      </c>
      <c r="N20" s="12">
        <f t="shared" si="4"/>
        <v>0.23227729683569162</v>
      </c>
      <c r="O20" s="12">
        <f t="shared" si="4"/>
        <v>0.24688023522570865</v>
      </c>
      <c r="P20" s="12">
        <f t="shared" si="4"/>
        <v>0.5872583226217839</v>
      </c>
    </row>
    <row r="21" spans="1:16">
      <c r="A21">
        <v>1917</v>
      </c>
      <c r="B21">
        <f>[3]Switzerland!B20</f>
        <v>8131.9695321921708</v>
      </c>
      <c r="C21">
        <f>[3]Switzerland!C20</f>
        <v>8189.8845249171391</v>
      </c>
      <c r="D21">
        <f>[3]Switzerland!D20</f>
        <v>8582.5435223920249</v>
      </c>
      <c r="E21">
        <f>[3]Switzerland!E20</f>
        <v>16958.973949757761</v>
      </c>
      <c r="F21">
        <f>[3]Switzerland!F20</f>
        <v>28267.20785256656</v>
      </c>
      <c r="G21">
        <f>B21/[3]Switzerland!$G20</f>
        <v>2096.464956057644</v>
      </c>
      <c r="H21">
        <f>C21/[3]Switzerland!$G20</f>
        <v>2111.3957489236986</v>
      </c>
      <c r="I21">
        <f>D21/[3]Switzerland!$G20</f>
        <v>2212.6253249357615</v>
      </c>
      <c r="J21">
        <f>E21/[3]Switzerland!$G20</f>
        <v>4372.1135987553571</v>
      </c>
      <c r="K21">
        <f>F21/[3]Switzerland!$G20</f>
        <v>7287.4363872005224</v>
      </c>
      <c r="L21" s="12">
        <f>[3]Switzerland!$G20</f>
        <v>3.8788960000000001</v>
      </c>
      <c r="M21" s="12">
        <f t="shared" si="4"/>
        <v>0.28768209349172841</v>
      </c>
      <c r="N21" s="12">
        <f t="shared" si="4"/>
        <v>0.28973093372480113</v>
      </c>
      <c r="O21" s="12">
        <f t="shared" si="4"/>
        <v>0.3036219058902474</v>
      </c>
      <c r="P21" s="12">
        <f t="shared" si="4"/>
        <v>0.59995221453108416</v>
      </c>
    </row>
    <row r="22" spans="1:16">
      <c r="A22">
        <v>1918</v>
      </c>
      <c r="B22">
        <f>[3]Switzerland!B21</f>
        <v>10054.608411501345</v>
      </c>
      <c r="C22">
        <f>[3]Switzerland!C21</f>
        <v>10084.501400526065</v>
      </c>
      <c r="D22">
        <f>[3]Switzerland!D21</f>
        <v>10386.821202987587</v>
      </c>
      <c r="E22">
        <f>[3]Switzerland!E21</f>
        <v>18858.09014104613</v>
      </c>
      <c r="F22">
        <f>[3]Switzerland!F21</f>
        <v>23247.072623523094</v>
      </c>
      <c r="G22">
        <f>B22/[3]Switzerland!$G21</f>
        <v>2601.5560813066054</v>
      </c>
      <c r="H22">
        <f>C22/[3]Switzerland!$G21</f>
        <v>2609.2906726703759</v>
      </c>
      <c r="I22">
        <f>D22/[3]Switzerland!$G21</f>
        <v>2687.5137011966299</v>
      </c>
      <c r="J22">
        <f>E22/[3]Switzerland!$G21</f>
        <v>4879.3923224446144</v>
      </c>
      <c r="K22">
        <f>F22/[3]Switzerland!$G21</f>
        <v>6015.0093052974698</v>
      </c>
      <c r="L22" s="12">
        <f>[3]Switzerland!$G21</f>
        <v>3.8648439999999997</v>
      </c>
      <c r="M22" s="12">
        <f t="shared" si="4"/>
        <v>0.43251073261273143</v>
      </c>
      <c r="N22" s="12">
        <f t="shared" si="4"/>
        <v>0.43379661447445333</v>
      </c>
      <c r="O22" s="12">
        <f t="shared" si="4"/>
        <v>0.44680125412768917</v>
      </c>
      <c r="P22" s="12">
        <f t="shared" si="4"/>
        <v>0.81120278868850493</v>
      </c>
    </row>
    <row r="23" spans="1:16">
      <c r="A23">
        <v>1919</v>
      </c>
      <c r="B23">
        <f>[3]Switzerland!B22</f>
        <v>9766.9181781437564</v>
      </c>
      <c r="C23">
        <f>[3]Switzerland!C22</f>
        <v>9798.7094630247739</v>
      </c>
      <c r="D23">
        <f>[3]Switzerland!D22</f>
        <v>10124.875745703061</v>
      </c>
      <c r="E23">
        <f>[3]Switzerland!E22</f>
        <v>20053.43871432191</v>
      </c>
      <c r="F23">
        <f>[3]Switzerland!F22</f>
        <v>22909.878633430264</v>
      </c>
      <c r="G23">
        <f>B23/[3]Switzerland!$G22</f>
        <v>2524.0899692087282</v>
      </c>
      <c r="H23">
        <f>C23/[3]Switzerland!$G22</f>
        <v>2532.3058733263651</v>
      </c>
      <c r="I23">
        <f>D23/[3]Switzerland!$G22</f>
        <v>2616.5978708005191</v>
      </c>
      <c r="J23">
        <f>E23/[3]Switzerland!$G22</f>
        <v>5182.4621220060044</v>
      </c>
      <c r="K23">
        <f>F23/[3]Switzerland!$G22</f>
        <v>5920.6592908532875</v>
      </c>
      <c r="L23" s="12">
        <f>[3]Switzerland!$G22</f>
        <v>3.8694809999999991</v>
      </c>
      <c r="M23" s="12">
        <f t="shared" si="4"/>
        <v>0.42631907110550105</v>
      </c>
      <c r="N23" s="12">
        <f t="shared" si="4"/>
        <v>0.42770673820709049</v>
      </c>
      <c r="O23" s="12">
        <f t="shared" si="4"/>
        <v>0.44194366577432531</v>
      </c>
      <c r="P23" s="12">
        <f t="shared" si="4"/>
        <v>0.87531841766546004</v>
      </c>
    </row>
    <row r="24" spans="1:16">
      <c r="A24">
        <v>1920</v>
      </c>
      <c r="B24">
        <f>[3]Switzerland!B23</f>
        <v>6756.9983949144043</v>
      </c>
      <c r="C24">
        <f>[3]Switzerland!C23</f>
        <v>6908.1808391575323</v>
      </c>
      <c r="D24">
        <f>[3]Switzerland!D23</f>
        <v>7271.2581801424394</v>
      </c>
      <c r="E24">
        <f>[3]Switzerland!E23</f>
        <v>15256.73491121581</v>
      </c>
      <c r="F24">
        <f>[3]Switzerland!F23</f>
        <v>26205.186261852745</v>
      </c>
      <c r="G24">
        <f>B24/[3]Switzerland!$G23</f>
        <v>1739.9876382602704</v>
      </c>
      <c r="H24">
        <f>C24/[3]Switzerland!$G23</f>
        <v>1778.9184724459053</v>
      </c>
      <c r="I24">
        <f>D24/[3]Switzerland!$G23</f>
        <v>1872.4141413987986</v>
      </c>
      <c r="J24">
        <f>E24/[3]Switzerland!$G23</f>
        <v>3928.7459599974782</v>
      </c>
      <c r="K24">
        <f>F24/[3]Switzerland!$G23</f>
        <v>6748.0702952733564</v>
      </c>
      <c r="L24" s="12">
        <f>[3]Switzerland!$G23</f>
        <v>3.8833600000000006</v>
      </c>
      <c r="M24" s="12">
        <f t="shared" si="4"/>
        <v>0.257849661032582</v>
      </c>
      <c r="N24" s="12">
        <f t="shared" si="4"/>
        <v>0.26361884132889629</v>
      </c>
      <c r="O24" s="12">
        <f t="shared" si="4"/>
        <v>0.27747401249069964</v>
      </c>
      <c r="P24" s="12">
        <f t="shared" si="4"/>
        <v>0.58220287994767095</v>
      </c>
    </row>
    <row r="25" spans="1:16">
      <c r="A25">
        <v>1921</v>
      </c>
      <c r="B25">
        <f>[3]Switzerland!B24</f>
        <v>3636.8744481273811</v>
      </c>
      <c r="C25">
        <f>[3]Switzerland!C24</f>
        <v>3820.5048542164486</v>
      </c>
      <c r="D25">
        <f>[3]Switzerland!D24</f>
        <v>4239.5722318616035</v>
      </c>
      <c r="E25">
        <f>[3]Switzerland!E24</f>
        <v>13531.507758999984</v>
      </c>
      <c r="F25">
        <f>[3]Switzerland!F24</f>
        <v>20578.280133344218</v>
      </c>
      <c r="G25">
        <f>B25/[3]Switzerland!$G24</f>
        <v>930.49888899851908</v>
      </c>
      <c r="H25">
        <f>C25/[3]Switzerland!$G24</f>
        <v>977.48095870956001</v>
      </c>
      <c r="I25">
        <f>D25/[3]Switzerland!$G24</f>
        <v>1084.699872883273</v>
      </c>
      <c r="J25">
        <f>E25/[3]Switzerland!$G24</f>
        <v>3462.0532316443951</v>
      </c>
      <c r="K25">
        <f>F25/[3]Switzerland!$G24</f>
        <v>5264.9787818318528</v>
      </c>
      <c r="L25" s="12">
        <f>[3]Switzerland!$G24</f>
        <v>3.9085210000000004</v>
      </c>
      <c r="M25" s="12">
        <f t="shared" si="4"/>
        <v>0.17673364462729499</v>
      </c>
      <c r="N25" s="12">
        <f t="shared" si="4"/>
        <v>0.18565715061998092</v>
      </c>
      <c r="O25" s="12">
        <f t="shared" si="4"/>
        <v>0.20602169881981397</v>
      </c>
      <c r="P25" s="12">
        <f t="shared" si="4"/>
        <v>0.65756261802822258</v>
      </c>
    </row>
    <row r="26" spans="1:16">
      <c r="A26">
        <v>1922</v>
      </c>
      <c r="B26">
        <f>[3]Switzerland!B25</f>
        <v>2417.2378691247332</v>
      </c>
      <c r="C26">
        <f>[3]Switzerland!C25</f>
        <v>2625.7215321393514</v>
      </c>
      <c r="D26">
        <f>[3]Switzerland!D25</f>
        <v>3179.6089361367649</v>
      </c>
      <c r="E26">
        <f>[3]Switzerland!E25</f>
        <v>13059.170540109171</v>
      </c>
      <c r="F26">
        <f>[3]Switzerland!F25</f>
        <v>23383.780848415921</v>
      </c>
      <c r="G26">
        <f>B26/[3]Switzerland!$G25</f>
        <v>615.29776237047633</v>
      </c>
      <c r="H26">
        <f>C26/[3]Switzerland!$G25</f>
        <v>668.36640446904823</v>
      </c>
      <c r="I26">
        <f>D26/[3]Switzerland!$G25</f>
        <v>809.35612030872437</v>
      </c>
      <c r="J26">
        <f>E26/[3]Switzerland!$G25</f>
        <v>3324.1570944994096</v>
      </c>
      <c r="K26">
        <f>F26/[3]Switzerland!$G25</f>
        <v>5952.243349969408</v>
      </c>
      <c r="L26" s="12">
        <f>[3]Switzerland!$G25</f>
        <v>3.9285660000000009</v>
      </c>
      <c r="M26" s="12">
        <f t="shared" si="4"/>
        <v>0.10337241375953467</v>
      </c>
      <c r="N26" s="12">
        <f t="shared" si="4"/>
        <v>0.11228815173903858</v>
      </c>
      <c r="O26" s="12">
        <f t="shared" si="4"/>
        <v>0.13597497157317739</v>
      </c>
      <c r="P26" s="12">
        <f t="shared" si="4"/>
        <v>0.5584713021715576</v>
      </c>
    </row>
    <row r="27" spans="1:16">
      <c r="A27">
        <v>1923</v>
      </c>
      <c r="B27">
        <f>[3]Switzerland!B26</f>
        <v>2716.2465177162394</v>
      </c>
      <c r="C27">
        <f>[3]Switzerland!C26</f>
        <v>2923.47849687594</v>
      </c>
      <c r="D27">
        <f>[3]Switzerland!D26</f>
        <v>3495.4110259796389</v>
      </c>
      <c r="E27">
        <f>[3]Switzerland!E26</f>
        <v>14389.615412773095</v>
      </c>
      <c r="F27">
        <f>[3]Switzerland!F26</f>
        <v>24277.869636625339</v>
      </c>
      <c r="G27">
        <f>B27/[3]Switzerland!$G26</f>
        <v>687.2860378003985</v>
      </c>
      <c r="H27">
        <f>C27/[3]Switzerland!$G26</f>
        <v>739.72150156749262</v>
      </c>
      <c r="I27">
        <f>D27/[3]Switzerland!$G26</f>
        <v>884.43636424767988</v>
      </c>
      <c r="J27">
        <f>E27/[3]Switzerland!$G26</f>
        <v>3640.973563338971</v>
      </c>
      <c r="K27">
        <f>F27/[3]Switzerland!$G26</f>
        <v>6142.9773475862276</v>
      </c>
      <c r="L27" s="12">
        <f>[3]Switzerland!$G26</f>
        <v>3.9521339999999987</v>
      </c>
      <c r="M27" s="12">
        <f t="shared" si="4"/>
        <v>0.11188158427288604</v>
      </c>
      <c r="N27" s="12">
        <f t="shared" si="4"/>
        <v>0.12041742297131421</v>
      </c>
      <c r="O27" s="12">
        <f t="shared" si="4"/>
        <v>0.14397519544740031</v>
      </c>
      <c r="P27" s="12">
        <f t="shared" si="4"/>
        <v>0.59270502841258665</v>
      </c>
    </row>
    <row r="28" spans="1:16">
      <c r="A28">
        <v>1924</v>
      </c>
      <c r="B28">
        <f>[3]Switzerland!B27</f>
        <v>3194.4664081553215</v>
      </c>
      <c r="C28">
        <f>[3]Switzerland!C27</f>
        <v>3407.4697289307892</v>
      </c>
      <c r="D28">
        <f>[3]Switzerland!D27</f>
        <v>3978.8729289434891</v>
      </c>
      <c r="E28">
        <f>[3]Switzerland!E27</f>
        <v>15625.420243053974</v>
      </c>
      <c r="F28">
        <f>[3]Switzerland!F27</f>
        <v>26131.020725571572</v>
      </c>
      <c r="G28">
        <f>B28/[3]Switzerland!$G27</f>
        <v>804.51328214027728</v>
      </c>
      <c r="H28">
        <f>C28/[3]Switzerland!$G27</f>
        <v>858.15729613471649</v>
      </c>
      <c r="I28">
        <f>D28/[3]Switzerland!$G27</f>
        <v>1002.0628519089386</v>
      </c>
      <c r="J28">
        <f>E28/[3]Switzerland!$G27</f>
        <v>3935.1980952022777</v>
      </c>
      <c r="K28">
        <f>F28/[3]Switzerland!$G27</f>
        <v>6580.9905516411454</v>
      </c>
      <c r="L28" s="12">
        <f>[3]Switzerland!$G27</f>
        <v>3.9706820000000009</v>
      </c>
      <c r="M28" s="12">
        <f t="shared" si="4"/>
        <v>0.12224805305937576</v>
      </c>
      <c r="N28" s="12">
        <f t="shared" si="4"/>
        <v>0.13039941166922236</v>
      </c>
      <c r="O28" s="12">
        <f t="shared" si="4"/>
        <v>0.15226626509272947</v>
      </c>
      <c r="P28" s="12">
        <f t="shared" si="4"/>
        <v>0.59796440434349674</v>
      </c>
    </row>
    <row r="29" spans="1:16">
      <c r="A29">
        <v>1925</v>
      </c>
      <c r="B29">
        <f>[3]Switzerland!B28</f>
        <v>2693.6515861298312</v>
      </c>
      <c r="C29">
        <f>[3]Switzerland!C28</f>
        <v>2943.8034069571113</v>
      </c>
      <c r="D29">
        <f>[3]Switzerland!D28</f>
        <v>3535.4613619175593</v>
      </c>
      <c r="E29">
        <f>[3]Switzerland!E28</f>
        <v>15831.011434060032</v>
      </c>
      <c r="F29">
        <f>[3]Switzerland!F28</f>
        <v>27245.923633882539</v>
      </c>
      <c r="G29">
        <f>B29/[3]Switzerland!$G28</f>
        <v>675.2314636719924</v>
      </c>
      <c r="H29">
        <f>C29/[3]Switzerland!$G28</f>
        <v>737.93830407673249</v>
      </c>
      <c r="I29">
        <f>D29/[3]Switzerland!$G28</f>
        <v>886.25223932294637</v>
      </c>
      <c r="J29">
        <f>E29/[3]Switzerland!$G28</f>
        <v>3968.4408618662292</v>
      </c>
      <c r="K29">
        <f>F29/[3]Switzerland!$G28</f>
        <v>6829.8754705817792</v>
      </c>
      <c r="L29" s="12">
        <f>[3]Switzerland!$G28</f>
        <v>3.9892270000000001</v>
      </c>
      <c r="M29" s="12">
        <f t="shared" si="4"/>
        <v>9.8864388755022958E-2</v>
      </c>
      <c r="N29" s="12">
        <f t="shared" si="4"/>
        <v>0.10804564552534569</v>
      </c>
      <c r="O29" s="12">
        <f t="shared" si="4"/>
        <v>0.12976111250348377</v>
      </c>
      <c r="P29" s="12">
        <f t="shared" si="4"/>
        <v>0.58104146685535274</v>
      </c>
    </row>
    <row r="30" spans="1:16">
      <c r="A30">
        <v>1926</v>
      </c>
      <c r="B30">
        <f>[3]Switzerland!B29</f>
        <v>2519.2042620341272</v>
      </c>
      <c r="C30">
        <f>[3]Switzerland!C29</f>
        <v>2772.0372458715738</v>
      </c>
      <c r="D30">
        <f>[3]Switzerland!D29</f>
        <v>3396.8615382956159</v>
      </c>
      <c r="E30">
        <f>[3]Switzerland!E29</f>
        <v>17042.788111539696</v>
      </c>
      <c r="F30">
        <f>[3]Switzerland!F29</f>
        <v>28035.13812692272</v>
      </c>
      <c r="G30">
        <f>B30/[3]Switzerland!$G29</f>
        <v>628.30303399971785</v>
      </c>
      <c r="H30">
        <f>C30/[3]Switzerland!$G29</f>
        <v>691.36093416062079</v>
      </c>
      <c r="I30">
        <f>D30/[3]Switzerland!$G29</f>
        <v>847.1954588012569</v>
      </c>
      <c r="J30">
        <f>E30/[3]Switzerland!$G29</f>
        <v>4250.5626239487729</v>
      </c>
      <c r="K30">
        <f>F30/[3]Switzerland!$G29</f>
        <v>6992.1135849158427</v>
      </c>
      <c r="L30" s="12">
        <f>[3]Switzerland!$G29</f>
        <v>4.0095370000000008</v>
      </c>
      <c r="M30" s="12">
        <f t="shared" si="4"/>
        <v>8.9858813986540831E-2</v>
      </c>
      <c r="N30" s="12">
        <f t="shared" si="4"/>
        <v>9.8877245880573325E-2</v>
      </c>
      <c r="O30" s="12">
        <f t="shared" si="4"/>
        <v>0.12116443025595583</v>
      </c>
      <c r="P30" s="12">
        <f t="shared" si="4"/>
        <v>0.60790811995940031</v>
      </c>
    </row>
    <row r="31" spans="1:16">
      <c r="A31">
        <v>1927</v>
      </c>
      <c r="B31">
        <f>[3]Switzerland!B30</f>
        <v>3057.9182394150425</v>
      </c>
      <c r="C31">
        <f>[3]Switzerland!C30</f>
        <v>3364.0017613635223</v>
      </c>
      <c r="D31">
        <f>[3]Switzerland!D30</f>
        <v>4022.66407378026</v>
      </c>
      <c r="E31">
        <f>[3]Switzerland!E30</f>
        <v>18632.355964320141</v>
      </c>
      <c r="F31">
        <f>[3]Switzerland!F30</f>
        <v>30329.08124815828</v>
      </c>
      <c r="G31">
        <f>B31/[3]Switzerland!$G30</f>
        <v>759.85489301117138</v>
      </c>
      <c r="H31">
        <f>C31/[3]Switzerland!$G30</f>
        <v>835.91286566224369</v>
      </c>
      <c r="I31">
        <f>D31/[3]Switzerland!$G30</f>
        <v>999.58231060713229</v>
      </c>
      <c r="J31">
        <f>E31/[3]Switzerland!$G30</f>
        <v>4629.9102001245274</v>
      </c>
      <c r="K31">
        <f>F31/[3]Switzerland!$G30</f>
        <v>7536.4018860605338</v>
      </c>
      <c r="L31" s="12">
        <f>[3]Switzerland!$G30</f>
        <v>4.0243450000000003</v>
      </c>
      <c r="M31" s="12">
        <f t="shared" si="4"/>
        <v>0.10082462486728751</v>
      </c>
      <c r="N31" s="12">
        <f t="shared" si="4"/>
        <v>0.11091670512003392</v>
      </c>
      <c r="O31" s="12">
        <f t="shared" si="4"/>
        <v>0.1326338915731097</v>
      </c>
      <c r="P31" s="12">
        <f t="shared" si="4"/>
        <v>0.61433961061552378</v>
      </c>
    </row>
    <row r="32" spans="1:16">
      <c r="A32">
        <v>1928</v>
      </c>
      <c r="B32">
        <f>[3]Switzerland!B31</f>
        <v>3076.648238544497</v>
      </c>
      <c r="C32">
        <f>[3]Switzerland!C31</f>
        <v>3417.9049131455049</v>
      </c>
      <c r="D32">
        <f>[3]Switzerland!D31</f>
        <v>4069.1217407172785</v>
      </c>
      <c r="E32">
        <f>[3]Switzerland!E31</f>
        <v>19188.313552580305</v>
      </c>
      <c r="F32">
        <f>[3]Switzerland!F31</f>
        <v>31675.557385566219</v>
      </c>
      <c r="G32">
        <f>B32/[3]Switzerland!$G31</f>
        <v>761.51323037196084</v>
      </c>
      <c r="H32">
        <f>C32/[3]Switzerland!$G31</f>
        <v>845.97900367867692</v>
      </c>
      <c r="I32">
        <f>D32/[3]Switzerland!$G31</f>
        <v>1007.1642259032908</v>
      </c>
      <c r="J32">
        <f>E32/[3]Switzerland!$G31</f>
        <v>4749.3744834892896</v>
      </c>
      <c r="K32">
        <f>F32/[3]Switzerland!$G31</f>
        <v>7840.1410100513485</v>
      </c>
      <c r="L32" s="12">
        <f>[3]Switzerland!$G31</f>
        <v>4.040176999999999</v>
      </c>
      <c r="M32" s="12">
        <f t="shared" si="4"/>
        <v>9.7130042609651149E-2</v>
      </c>
      <c r="N32" s="12">
        <f t="shared" si="4"/>
        <v>0.10790354441254318</v>
      </c>
      <c r="O32" s="12">
        <f t="shared" si="4"/>
        <v>0.1284625142088732</v>
      </c>
      <c r="P32" s="12">
        <f t="shared" si="4"/>
        <v>0.6057766661850108</v>
      </c>
    </row>
    <row r="33" spans="1:16">
      <c r="A33">
        <v>1929</v>
      </c>
      <c r="B33">
        <f>[3]Switzerland!B32</f>
        <v>3481.8407231824917</v>
      </c>
      <c r="C33">
        <f>[3]Switzerland!C32</f>
        <v>3763.4767051255585</v>
      </c>
      <c r="D33">
        <f>[3]Switzerland!D32</f>
        <v>4421.1608557142863</v>
      </c>
      <c r="E33">
        <f>[3]Switzerland!E32</f>
        <v>20335.902824865847</v>
      </c>
      <c r="F33">
        <f>[3]Switzerland!F32</f>
        <v>32057.74356497308</v>
      </c>
      <c r="G33">
        <f>B33/[3]Switzerland!$G32</f>
        <v>859.17131410674585</v>
      </c>
      <c r="H33">
        <f>C33/[3]Switzerland!$G32</f>
        <v>928.66718595828718</v>
      </c>
      <c r="I33">
        <f>D33/[3]Switzerland!$G32</f>
        <v>1090.955871987559</v>
      </c>
      <c r="J33">
        <f>E33/[3]Switzerland!$G32</f>
        <v>5018.0423927080719</v>
      </c>
      <c r="K33">
        <f>F33/[3]Switzerland!$G32</f>
        <v>7910.4978819478856</v>
      </c>
      <c r="L33" s="12">
        <f>[3]Switzerland!$G32</f>
        <v>4.0525570000000002</v>
      </c>
      <c r="M33" s="12">
        <f t="shared" si="4"/>
        <v>0.10861153456186541</v>
      </c>
      <c r="N33" s="12">
        <f t="shared" si="4"/>
        <v>0.1173968060945377</v>
      </c>
      <c r="O33" s="12">
        <f t="shared" si="4"/>
        <v>0.13791241566187254</v>
      </c>
      <c r="P33" s="12">
        <f t="shared" si="4"/>
        <v>0.63435228320577286</v>
      </c>
    </row>
    <row r="34" spans="1:16">
      <c r="A34">
        <v>1930</v>
      </c>
      <c r="B34">
        <f>[3]Switzerland!B33</f>
        <v>2385.1691749095216</v>
      </c>
      <c r="C34">
        <f>[3]Switzerland!C33</f>
        <v>2713.5428411747816</v>
      </c>
      <c r="D34">
        <f>[3]Switzerland!D33</f>
        <v>3414.5658108031389</v>
      </c>
      <c r="E34">
        <f>[3]Switzerland!E33</f>
        <v>19213.74071624978</v>
      </c>
      <c r="F34">
        <f>[3]Switzerland!F33</f>
        <v>33104.218517543835</v>
      </c>
      <c r="G34">
        <f>B34/[3]Switzerland!$G33</f>
        <v>586.03060482165074</v>
      </c>
      <c r="H34">
        <f>C34/[3]Switzerland!$G33</f>
        <v>666.71126272770186</v>
      </c>
      <c r="I34">
        <f>D34/[3]Switzerland!$G33</f>
        <v>838.95100119437052</v>
      </c>
      <c r="J34">
        <f>E34/[3]Switzerland!$G33</f>
        <v>4720.7720992190689</v>
      </c>
      <c r="K34">
        <f>F34/[3]Switzerland!$G33</f>
        <v>8133.6306892026741</v>
      </c>
      <c r="L34" s="12">
        <f>[3]Switzerland!$G33</f>
        <v>4.0700420000000008</v>
      </c>
      <c r="M34" s="12">
        <f t="shared" si="4"/>
        <v>7.2050309045823949E-2</v>
      </c>
      <c r="N34" s="12">
        <f t="shared" si="4"/>
        <v>8.196969941268116E-2</v>
      </c>
      <c r="O34" s="12">
        <f t="shared" si="4"/>
        <v>0.10314594223070281</v>
      </c>
      <c r="P34" s="12">
        <f t="shared" si="4"/>
        <v>0.58040157951674076</v>
      </c>
    </row>
    <row r="35" spans="1:16">
      <c r="A35">
        <v>1931</v>
      </c>
      <c r="B35">
        <f>[3]Switzerland!B34</f>
        <v>235.67208851229208</v>
      </c>
      <c r="C35">
        <f>[3]Switzerland!C34</f>
        <v>498.66841931045934</v>
      </c>
      <c r="D35">
        <f>[3]Switzerland!D34</f>
        <v>1221.5180550342127</v>
      </c>
      <c r="E35">
        <f>[3]Switzerland!E34</f>
        <v>16584.516633285959</v>
      </c>
      <c r="F35">
        <f>[3]Switzerland!F34</f>
        <v>32349.272699640504</v>
      </c>
      <c r="G35">
        <f>B35/[3]Switzerland!$G34</f>
        <v>57.598976760763165</v>
      </c>
      <c r="H35">
        <f>C35/[3]Switzerland!$G34</f>
        <v>121.87608162046537</v>
      </c>
      <c r="I35">
        <f>D35/[3]Switzerland!$G34</f>
        <v>298.54273583652878</v>
      </c>
      <c r="J35">
        <f>E35/[3]Switzerland!$G34</f>
        <v>4053.3064147700484</v>
      </c>
      <c r="K35">
        <f>F35/[3]Switzerland!$G34</f>
        <v>7906.2608483524309</v>
      </c>
      <c r="L35" s="12">
        <f>[3]Switzerland!$G34</f>
        <v>4.091602</v>
      </c>
      <c r="M35" s="12">
        <f t="shared" si="4"/>
        <v>7.2852360762630406E-3</v>
      </c>
      <c r="N35" s="12">
        <f t="shared" si="4"/>
        <v>1.5415135417124881E-2</v>
      </c>
      <c r="O35" s="12">
        <f t="shared" si="4"/>
        <v>3.7760294222867877E-2</v>
      </c>
      <c r="P35" s="12">
        <f t="shared" si="4"/>
        <v>0.51267046363828339</v>
      </c>
    </row>
    <row r="36" spans="1:16">
      <c r="A36">
        <v>1932</v>
      </c>
      <c r="B36">
        <f>[3]Switzerland!B35</f>
        <v>-2125.8999278662814</v>
      </c>
      <c r="C36">
        <f>[3]Switzerland!C35</f>
        <v>-1840.0224534137208</v>
      </c>
      <c r="D36">
        <f>[3]Switzerland!D35</f>
        <v>-1058.3450219273634</v>
      </c>
      <c r="E36">
        <f>[3]Switzerland!E35</f>
        <v>14994.699349088234</v>
      </c>
      <c r="F36">
        <f>[3]Switzerland!F35</f>
        <v>31071.646317355364</v>
      </c>
      <c r="G36">
        <f>B36/[3]Switzerland!$G35</f>
        <v>-517.20176486168248</v>
      </c>
      <c r="H36">
        <f>C36/[3]Switzerland!$G35</f>
        <v>-447.65176752504158</v>
      </c>
      <c r="I36">
        <f>D36/[3]Switzerland!$G35</f>
        <v>-257.4805643475417</v>
      </c>
      <c r="J36">
        <f>E36/[3]Switzerland!$G35</f>
        <v>3648.0009549191541</v>
      </c>
      <c r="K36">
        <f>F36/[3]Switzerland!$G35</f>
        <v>7559.2976423041719</v>
      </c>
      <c r="L36" s="12">
        <f>[3]Switzerland!$G35</f>
        <v>4.1103880000000004</v>
      </c>
      <c r="M36" s="12">
        <f t="shared" si="4"/>
        <v>-6.8419288316848528E-2</v>
      </c>
      <c r="N36" s="12">
        <f t="shared" si="4"/>
        <v>-5.9218698443601898E-2</v>
      </c>
      <c r="O36" s="12">
        <f t="shared" si="4"/>
        <v>-3.4061440166954227E-2</v>
      </c>
      <c r="P36" s="12">
        <f t="shared" si="4"/>
        <v>0.48258464311602317</v>
      </c>
    </row>
    <row r="37" spans="1:16">
      <c r="A37">
        <v>1933</v>
      </c>
      <c r="B37">
        <f>[3]Switzerland!B36</f>
        <v>-1202.1382963219553</v>
      </c>
      <c r="C37">
        <f>[3]Switzerland!C36</f>
        <v>-941.35524397999563</v>
      </c>
      <c r="D37">
        <f>[3]Switzerland!D36</f>
        <v>-108.48096056988233</v>
      </c>
      <c r="E37">
        <f>[3]Switzerland!E36</f>
        <v>15909.333604446532</v>
      </c>
      <c r="F37">
        <f>[3]Switzerland!F36</f>
        <v>32183.645037688133</v>
      </c>
      <c r="G37">
        <f>B37/[3]Switzerland!$G36</f>
        <v>-290.62829081678075</v>
      </c>
      <c r="H37">
        <f>C37/[3]Switzerland!$G36</f>
        <v>-227.58152406122886</v>
      </c>
      <c r="I37">
        <f>D37/[3]Switzerland!$G36</f>
        <v>-26.22629713490451</v>
      </c>
      <c r="J37">
        <f>E37/[3]Switzerland!$G36</f>
        <v>3846.231708648565</v>
      </c>
      <c r="K37">
        <f>F37/[3]Switzerland!$G36</f>
        <v>7780.7002556819225</v>
      </c>
      <c r="L37" s="12">
        <f>[3]Switzerland!$G36</f>
        <v>4.1363430000000001</v>
      </c>
      <c r="M37" s="12">
        <f t="shared" si="4"/>
        <v>-3.7352459453061052E-2</v>
      </c>
      <c r="N37" s="12">
        <f t="shared" si="4"/>
        <v>-2.924949125177204E-2</v>
      </c>
      <c r="O37" s="12">
        <f t="shared" si="4"/>
        <v>-3.3706859630985696E-3</v>
      </c>
      <c r="P37" s="12">
        <f t="shared" si="4"/>
        <v>0.49432976239379245</v>
      </c>
    </row>
    <row r="38" spans="1:16">
      <c r="A38">
        <v>1934</v>
      </c>
      <c r="B38">
        <f>[3]Switzerland!B37</f>
        <v>-945.3970764671152</v>
      </c>
      <c r="C38">
        <f>[3]Switzerland!C37</f>
        <v>-661.44677301922172</v>
      </c>
      <c r="D38">
        <f>[3]Switzerland!D37</f>
        <v>194.7298778390965</v>
      </c>
      <c r="E38">
        <f>[3]Switzerland!E37</f>
        <v>15529.584756296739</v>
      </c>
      <c r="F38">
        <f>[3]Switzerland!F37</f>
        <v>31915.539496673489</v>
      </c>
      <c r="G38">
        <f>B38/[3]Switzerland!$G37</f>
        <v>-227.27541193305743</v>
      </c>
      <c r="H38">
        <f>C38/[3]Switzerland!$G37</f>
        <v>-159.01317187430953</v>
      </c>
      <c r="I38">
        <f>D38/[3]Switzerland!$G37</f>
        <v>46.813465265770851</v>
      </c>
      <c r="J38">
        <f>E38/[3]Switzerland!$G37</f>
        <v>3733.3442851612635</v>
      </c>
      <c r="K38">
        <f>F38/[3]Switzerland!$G37</f>
        <v>7672.5616851688474</v>
      </c>
      <c r="L38" s="12">
        <f>[3]Switzerland!$G37</f>
        <v>4.1596980000000006</v>
      </c>
      <c r="M38" s="12">
        <f t="shared" si="4"/>
        <v>-2.9621842255420833E-2</v>
      </c>
      <c r="N38" s="12">
        <f t="shared" si="4"/>
        <v>-2.0724912799552186E-2</v>
      </c>
      <c r="O38" s="12">
        <f t="shared" si="4"/>
        <v>6.1014126945713367E-3</v>
      </c>
      <c r="P38" s="12">
        <f t="shared" si="4"/>
        <v>0.48658380842709448</v>
      </c>
    </row>
    <row r="39" spans="1:16">
      <c r="A39">
        <v>1935</v>
      </c>
      <c r="B39">
        <f>[3]Switzerland!B38</f>
        <v>-295.68753343785681</v>
      </c>
      <c r="C39">
        <f>[3]Switzerland!C38</f>
        <v>-63.710110342725514</v>
      </c>
      <c r="D39">
        <f>[3]Switzerland!D38</f>
        <v>809.53812610816271</v>
      </c>
      <c r="E39">
        <f>[3]Switzerland!E38</f>
        <v>16190.513488006698</v>
      </c>
      <c r="F39">
        <f>[3]Switzerland!F38</f>
        <v>30425.727811273227</v>
      </c>
      <c r="G39">
        <f>B39/[3]Switzerland!$G38</f>
        <v>-70.761667297938274</v>
      </c>
      <c r="H39">
        <f>C39/[3]Switzerland!$G38</f>
        <v>-15.246613812801655</v>
      </c>
      <c r="I39">
        <f>D39/[3]Switzerland!$G38</f>
        <v>193.7324407242937</v>
      </c>
      <c r="J39">
        <f>E39/[3]Switzerland!$G38</f>
        <v>3874.5892175460667</v>
      </c>
      <c r="K39">
        <f>F39/[3]Switzerland!$G38</f>
        <v>7281.2512710530755</v>
      </c>
      <c r="L39" s="12">
        <f>[3]Switzerland!$G38</f>
        <v>4.1786400000000006</v>
      </c>
      <c r="M39" s="12">
        <f t="shared" si="4"/>
        <v>-9.7183388766233485E-3</v>
      </c>
      <c r="N39" s="12">
        <f t="shared" si="4"/>
        <v>-2.0939551795740407E-3</v>
      </c>
      <c r="O39" s="12">
        <f t="shared" si="4"/>
        <v>2.6607025841078342E-2</v>
      </c>
      <c r="P39" s="12">
        <f t="shared" si="4"/>
        <v>0.53213233183555431</v>
      </c>
    </row>
    <row r="40" spans="1:16">
      <c r="A40">
        <v>1936</v>
      </c>
      <c r="B40">
        <f>[3]Switzerland!B39</f>
        <v>-542.66465108006571</v>
      </c>
      <c r="C40">
        <f>[3]Switzerland!C39</f>
        <v>-291.07541818219812</v>
      </c>
      <c r="D40">
        <f>[3]Switzerland!D39</f>
        <v>596.87998519649921</v>
      </c>
      <c r="E40">
        <f>[3]Switzerland!E39</f>
        <v>17344.452702218216</v>
      </c>
      <c r="F40">
        <f>[3]Switzerland!F39</f>
        <v>30460.428260126682</v>
      </c>
      <c r="G40">
        <f>B40/[3]Switzerland!$G39</f>
        <v>-129.24334987624167</v>
      </c>
      <c r="H40">
        <f>C40/[3]Switzerland!$G39</f>
        <v>-69.323774890479697</v>
      </c>
      <c r="I40">
        <f>D40/[3]Switzerland!$G39</f>
        <v>142.15550728675584</v>
      </c>
      <c r="J40">
        <f>E40/[3]Switzerland!$G39</f>
        <v>4130.8295363317784</v>
      </c>
      <c r="K40">
        <f>F40/[3]Switzerland!$G39</f>
        <v>7254.5867492350608</v>
      </c>
      <c r="L40" s="12">
        <f>[3]Switzerland!$G39</f>
        <v>4.1987819999999996</v>
      </c>
      <c r="M40" s="12">
        <f t="shared" si="4"/>
        <v>-1.7815397946667238E-2</v>
      </c>
      <c r="N40" s="12">
        <f t="shared" si="4"/>
        <v>-9.555854425173059E-3</v>
      </c>
      <c r="O40" s="12">
        <f t="shared" si="4"/>
        <v>1.9595259137502909E-2</v>
      </c>
      <c r="P40" s="12">
        <f t="shared" si="4"/>
        <v>0.5694093515068025</v>
      </c>
    </row>
    <row r="41" spans="1:16">
      <c r="A41">
        <v>1937</v>
      </c>
      <c r="B41">
        <f>[3]Switzerland!B40</f>
        <v>-423.89992848879916</v>
      </c>
      <c r="C41">
        <f>[3]Switzerland!C40</f>
        <v>-194.50011629735306</v>
      </c>
      <c r="D41">
        <f>[3]Switzerland!D40</f>
        <v>656.73114423375773</v>
      </c>
      <c r="E41">
        <f>[3]Switzerland!E40</f>
        <v>16909.110281649089</v>
      </c>
      <c r="F41">
        <f>[3]Switzerland!F40</f>
        <v>33172.822490743041</v>
      </c>
      <c r="G41">
        <f>B41/[3]Switzerland!$G40</f>
        <v>-100.51867752796552</v>
      </c>
      <c r="H41">
        <f>C41/[3]Switzerland!$G40</f>
        <v>-46.121485650974869</v>
      </c>
      <c r="I41">
        <f>D41/[3]Switzerland!$G40</f>
        <v>155.7295523619066</v>
      </c>
      <c r="J41">
        <f>E41/[3]Switzerland!$G40</f>
        <v>4009.6288993141507</v>
      </c>
      <c r="K41">
        <f>F41/[3]Switzerland!$G40</f>
        <v>7866.215638504289</v>
      </c>
      <c r="L41" s="12">
        <f>[3]Switzerland!$G40</f>
        <v>4.2171260000000004</v>
      </c>
      <c r="M41" s="12">
        <f t="shared" si="4"/>
        <v>-1.2778530636248678E-2</v>
      </c>
      <c r="N41" s="12">
        <f t="shared" si="4"/>
        <v>-5.8632368816861694E-3</v>
      </c>
      <c r="O41" s="12">
        <f t="shared" si="4"/>
        <v>1.9797264595649653E-2</v>
      </c>
      <c r="P41" s="12">
        <f t="shared" si="4"/>
        <v>0.50972781367541509</v>
      </c>
    </row>
    <row r="42" spans="1:16">
      <c r="A42">
        <v>1938</v>
      </c>
      <c r="B42">
        <f>[3]Switzerland!B41</f>
        <v>2361.191225483446</v>
      </c>
      <c r="C42">
        <f>[3]Switzerland!C41</f>
        <v>2572.5055213404771</v>
      </c>
      <c r="D42">
        <f>[3]Switzerland!D41</f>
        <v>3423.9199750918688</v>
      </c>
      <c r="E42">
        <f>[3]Switzerland!E41</f>
        <v>20073.23585822355</v>
      </c>
      <c r="F42">
        <f>[3]Switzerland!F41</f>
        <v>32251.11083366309</v>
      </c>
      <c r="G42">
        <f>B42/[3]Switzerland!$G41</f>
        <v>557.4855977984397</v>
      </c>
      <c r="H42">
        <f>C42/[3]Switzerland!$G41</f>
        <v>607.37765028355477</v>
      </c>
      <c r="I42">
        <f>D42/[3]Switzerland!$G41</f>
        <v>808.39961352020168</v>
      </c>
      <c r="J42">
        <f>E42/[3]Switzerland!$G41</f>
        <v>4739.3619675507671</v>
      </c>
      <c r="K42">
        <f>F42/[3]Switzerland!$G41</f>
        <v>7614.6013117116991</v>
      </c>
      <c r="L42" s="12">
        <f>[3]Switzerland!$G41</f>
        <v>4.2354300000000009</v>
      </c>
      <c r="M42" s="12">
        <f t="shared" si="4"/>
        <v>7.3212710026064595E-2</v>
      </c>
      <c r="N42" s="12">
        <f t="shared" si="4"/>
        <v>7.9764865607523355E-2</v>
      </c>
      <c r="O42" s="12">
        <f t="shared" si="4"/>
        <v>0.1061644044681415</v>
      </c>
      <c r="P42" s="12">
        <f t="shared" si="4"/>
        <v>0.62240447970156398</v>
      </c>
    </row>
    <row r="43" spans="1:16">
      <c r="A43">
        <v>1939</v>
      </c>
      <c r="B43">
        <f>[3]Switzerland!B42</f>
        <v>2115.8457840672704</v>
      </c>
      <c r="C43">
        <f>[3]Switzerland!C42</f>
        <v>2457.0478795829185</v>
      </c>
      <c r="D43">
        <f>[3]Switzerland!D42</f>
        <v>3362.6802565058297</v>
      </c>
      <c r="E43">
        <f>[3]Switzerland!E42</f>
        <v>21599.418178235592</v>
      </c>
      <c r="F43">
        <f>[3]Switzerland!F42</f>
        <v>33136.475300454993</v>
      </c>
      <c r="G43">
        <f>B43/[3]Switzerland!$G42</f>
        <v>497.50635779222529</v>
      </c>
      <c r="H43">
        <f>C43/[3]Switzerland!$G42</f>
        <v>577.73442218582011</v>
      </c>
      <c r="I43">
        <f>D43/[3]Switzerland!$G42</f>
        <v>790.67898966536961</v>
      </c>
      <c r="J43">
        <f>E43/[3]Switzerland!$G42</f>
        <v>5078.748153198826</v>
      </c>
      <c r="K43">
        <f>F43/[3]Switzerland!$G42</f>
        <v>7791.4974999318101</v>
      </c>
      <c r="L43" s="12">
        <f>[3]Switzerland!$G42</f>
        <v>4.2529019999999997</v>
      </c>
      <c r="M43" s="12">
        <f t="shared" si="4"/>
        <v>6.3852469669223325E-2</v>
      </c>
      <c r="N43" s="12">
        <f t="shared" si="4"/>
        <v>7.4149343202750989E-2</v>
      </c>
      <c r="O43" s="12">
        <f t="shared" si="4"/>
        <v>0.10147972064064571</v>
      </c>
      <c r="P43" s="12">
        <f t="shared" si="4"/>
        <v>0.65183209687781773</v>
      </c>
    </row>
    <row r="44" spans="1:16">
      <c r="A44">
        <v>1940</v>
      </c>
      <c r="B44">
        <f>[3]Switzerland!B43</f>
        <v>2027.9959685245287</v>
      </c>
      <c r="C44">
        <f>[3]Switzerland!C43</f>
        <v>2354.6941673052011</v>
      </c>
      <c r="D44">
        <f>[3]Switzerland!D43</f>
        <v>3324.9969542249337</v>
      </c>
      <c r="E44">
        <f>[3]Switzerland!E43</f>
        <v>20879.694329179481</v>
      </c>
      <c r="F44">
        <f>[3]Switzerland!F43</f>
        <v>36416.451426860025</v>
      </c>
      <c r="G44">
        <f>B44/[3]Switzerland!$G43</f>
        <v>475.05576728323979</v>
      </c>
      <c r="H44">
        <f>C44/[3]Switzerland!$G43</f>
        <v>551.58445170893947</v>
      </c>
      <c r="I44">
        <f>D44/[3]Switzerland!$G43</f>
        <v>778.87678467771889</v>
      </c>
      <c r="J44">
        <f>E44/[3]Switzerland!$G43</f>
        <v>4891.0448364473159</v>
      </c>
      <c r="K44">
        <f>F44/[3]Switzerland!$G43</f>
        <v>8530.5126552624988</v>
      </c>
      <c r="L44" s="12">
        <f>[3]Switzerland!$G43</f>
        <v>4.2689640000000004</v>
      </c>
      <c r="M44" s="12">
        <f t="shared" si="4"/>
        <v>5.5689005629711651E-2</v>
      </c>
      <c r="N44" s="12">
        <f t="shared" si="4"/>
        <v>6.4660176240248043E-2</v>
      </c>
      <c r="O44" s="12">
        <f t="shared" si="4"/>
        <v>9.1304803844025423E-2</v>
      </c>
      <c r="P44" s="12">
        <f t="shared" si="4"/>
        <v>0.57335883951007516</v>
      </c>
    </row>
    <row r="45" spans="1:16">
      <c r="A45">
        <v>1941</v>
      </c>
      <c r="B45">
        <f>[3]Switzerland!B44</f>
        <v>4241.5986449919319</v>
      </c>
      <c r="C45">
        <f>[3]Switzerland!C44</f>
        <v>4302.5187071802402</v>
      </c>
      <c r="D45">
        <f>[3]Switzerland!D44</f>
        <v>5243.7504704856938</v>
      </c>
      <c r="E45">
        <f>[3]Switzerland!E44</f>
        <v>21619.669114793705</v>
      </c>
      <c r="F45">
        <f>[3]Switzerland!F44</f>
        <v>35235.396710797453</v>
      </c>
      <c r="G45">
        <f>B45/[3]Switzerland!$G44</f>
        <v>987.1774979017423</v>
      </c>
      <c r="H45">
        <f>C45/[3]Switzerland!$G44</f>
        <v>1001.355858372995</v>
      </c>
      <c r="I45">
        <f>D45/[3]Switzerland!$G44</f>
        <v>1220.415438218577</v>
      </c>
      <c r="J45">
        <f>E45/[3]Switzerland!$G44</f>
        <v>5031.6997548565141</v>
      </c>
      <c r="K45">
        <f>F45/[3]Switzerland!$G44</f>
        <v>8200.5851269330724</v>
      </c>
      <c r="L45" s="12">
        <f>[3]Switzerland!$G44</f>
        <v>4.2966930000000012</v>
      </c>
      <c r="M45" s="12">
        <f t="shared" si="4"/>
        <v>0.12037890987309777</v>
      </c>
      <c r="N45" s="12">
        <f t="shared" si="4"/>
        <v>0.1221078548510222</v>
      </c>
      <c r="O45" s="12">
        <f t="shared" si="4"/>
        <v>0.14882053162406458</v>
      </c>
      <c r="P45" s="12">
        <f t="shared" si="4"/>
        <v>0.61357813826369167</v>
      </c>
    </row>
    <row r="46" spans="1:16">
      <c r="A46">
        <v>1942</v>
      </c>
      <c r="B46">
        <f>[3]Switzerland!B45</f>
        <v>5978.2989548871237</v>
      </c>
      <c r="C46">
        <f>[3]Switzerland!C45</f>
        <v>6017.9658812649341</v>
      </c>
      <c r="D46">
        <f>[3]Switzerland!D45</f>
        <v>6914.3384327399526</v>
      </c>
      <c r="E46">
        <f>[3]Switzerland!E45</f>
        <v>22973.392057220248</v>
      </c>
      <c r="F46">
        <f>[3]Switzerland!F45</f>
        <v>33114.579828423579</v>
      </c>
      <c r="G46">
        <f>B46/[3]Switzerland!$G45</f>
        <v>1381.6987872915158</v>
      </c>
      <c r="H46">
        <f>C46/[3]Switzerland!$G45</f>
        <v>1390.8665697134702</v>
      </c>
      <c r="I46">
        <f>D46/[3]Switzerland!$G45</f>
        <v>1598.035344088993</v>
      </c>
      <c r="J46">
        <f>E46/[3]Switzerland!$G45</f>
        <v>5309.5885945090022</v>
      </c>
      <c r="K46">
        <f>F46/[3]Switzerland!$G45</f>
        <v>7653.4102987937376</v>
      </c>
      <c r="L46" s="12">
        <f>[3]Switzerland!$G45</f>
        <v>4.3267744097873342</v>
      </c>
      <c r="M46" s="12">
        <f t="shared" si="4"/>
        <v>0.18053374029996627</v>
      </c>
      <c r="N46" s="12">
        <f t="shared" si="4"/>
        <v>0.18173160923212051</v>
      </c>
      <c r="O46" s="12">
        <f t="shared" si="4"/>
        <v>0.20880042774406871</v>
      </c>
      <c r="P46" s="12">
        <f t="shared" si="4"/>
        <v>0.69375459922040927</v>
      </c>
    </row>
    <row r="47" spans="1:16">
      <c r="A47">
        <v>1943</v>
      </c>
      <c r="B47">
        <f>[3]Switzerland!B46</f>
        <v>8218.4755945970337</v>
      </c>
      <c r="C47">
        <f>[3]Switzerland!C46</f>
        <v>8269.5989535850877</v>
      </c>
      <c r="D47">
        <f>[3]Switzerland!D46</f>
        <v>9201.965231978651</v>
      </c>
      <c r="E47">
        <f>[3]Switzerland!E46</f>
        <v>25799.86889100348</v>
      </c>
      <c r="F47">
        <f>[3]Switzerland!F46</f>
        <v>32806.223718676825</v>
      </c>
      <c r="G47">
        <f>B47/[3]Switzerland!$G46</f>
        <v>1884.6767369268964</v>
      </c>
      <c r="H47">
        <f>C47/[3]Switzerland!$G46</f>
        <v>1896.4004446010654</v>
      </c>
      <c r="I47">
        <f>D47/[3]Switzerland!$G46</f>
        <v>2110.2124849189404</v>
      </c>
      <c r="J47">
        <f>E47/[3]Switzerland!$G46</f>
        <v>5916.4758908093254</v>
      </c>
      <c r="K47">
        <f>F47/[3]Switzerland!$G46</f>
        <v>7523.1867464152492</v>
      </c>
      <c r="L47" s="12">
        <f>[3]Switzerland!$G46</f>
        <v>4.3606818259973119</v>
      </c>
      <c r="M47" s="12">
        <f t="shared" si="4"/>
        <v>0.25051574558147621</v>
      </c>
      <c r="N47" s="12">
        <f t="shared" si="4"/>
        <v>0.25207408888323662</v>
      </c>
      <c r="O47" s="12">
        <f t="shared" si="4"/>
        <v>0.28049449735172977</v>
      </c>
      <c r="P47" s="12">
        <f t="shared" si="4"/>
        <v>0.78643214507847869</v>
      </c>
    </row>
    <row r="48" spans="1:16">
      <c r="A48">
        <v>1944</v>
      </c>
      <c r="B48">
        <f>[3]Switzerland!B47</f>
        <v>8758.5726629554392</v>
      </c>
      <c r="C48">
        <f>[3]Switzerland!C47</f>
        <v>8882.8137676179504</v>
      </c>
      <c r="D48">
        <f>[3]Switzerland!D47</f>
        <v>9895.1921392871191</v>
      </c>
      <c r="E48">
        <f>[3]Switzerland!E47</f>
        <v>26627.967747838225</v>
      </c>
      <c r="F48">
        <f>[3]Switzerland!F47</f>
        <v>34362.428599414299</v>
      </c>
      <c r="G48">
        <f>B48/[3]Switzerland!$G47</f>
        <v>1994.0651337918723</v>
      </c>
      <c r="H48">
        <f>C48/[3]Switzerland!$G47</f>
        <v>2022.3511187947875</v>
      </c>
      <c r="I48">
        <f>D48/[3]Switzerland!$G47</f>
        <v>2252.8394061944932</v>
      </c>
      <c r="J48">
        <f>E48/[3]Switzerland!$G47</f>
        <v>6062.3921400204108</v>
      </c>
      <c r="K48">
        <f>F48/[3]Switzerland!$G47</f>
        <v>7823.297632993942</v>
      </c>
      <c r="L48" s="12">
        <f>[3]Switzerland!$G47</f>
        <v>4.392320247985241</v>
      </c>
      <c r="M48" s="12">
        <f t="shared" si="4"/>
        <v>0.2548880571003857</v>
      </c>
      <c r="N48" s="12">
        <f t="shared" si="4"/>
        <v>0.25850366605838088</v>
      </c>
      <c r="O48" s="12">
        <f t="shared" si="4"/>
        <v>0.28796544780469274</v>
      </c>
      <c r="P48" s="12">
        <f t="shared" si="4"/>
        <v>0.7749151859508584</v>
      </c>
    </row>
    <row r="49" spans="1:16">
      <c r="A49">
        <v>1945</v>
      </c>
      <c r="B49">
        <f>[3]Switzerland!B48</f>
        <v>9523.1068388667081</v>
      </c>
      <c r="C49">
        <f>[3]Switzerland!C48</f>
        <v>9553.0174062982496</v>
      </c>
      <c r="D49">
        <f>[3]Switzerland!D48</f>
        <v>10601.583612839881</v>
      </c>
      <c r="E49">
        <f>[3]Switzerland!E48</f>
        <v>31066.523728515567</v>
      </c>
      <c r="F49">
        <f>[3]Switzerland!F48</f>
        <v>35240.953562803865</v>
      </c>
      <c r="G49">
        <f>B49/[3]Switzerland!$G48</f>
        <v>2150.5988281580808</v>
      </c>
      <c r="H49">
        <f>C49/[3]Switzerland!$G48</f>
        <v>2157.3535178151665</v>
      </c>
      <c r="I49">
        <f>D49/[3]Switzerland!$G48</f>
        <v>2394.1507409473347</v>
      </c>
      <c r="J49">
        <f>E49/[3]Switzerland!$G48</f>
        <v>7015.7387348435614</v>
      </c>
      <c r="K49">
        <f>F49/[3]Switzerland!$G48</f>
        <v>7958.4483002984534</v>
      </c>
      <c r="L49" s="12">
        <f>[3]Switzerland!$G48</f>
        <v>4.4281186775419874</v>
      </c>
      <c r="M49" s="12">
        <f t="shared" si="4"/>
        <v>0.27022840973628365</v>
      </c>
      <c r="N49" s="12">
        <f t="shared" si="4"/>
        <v>0.27107715429077583</v>
      </c>
      <c r="O49" s="12">
        <f t="shared" si="4"/>
        <v>0.30083134935456585</v>
      </c>
      <c r="P49" s="12">
        <f t="shared" si="4"/>
        <v>0.88154605899500038</v>
      </c>
    </row>
    <row r="50" spans="1:16">
      <c r="A50">
        <v>1946</v>
      </c>
      <c r="B50">
        <f>[3]Switzerland!B49</f>
        <v>4041.8691839938015</v>
      </c>
      <c r="C50">
        <f>[3]Switzerland!C49</f>
        <v>4042.3235630548288</v>
      </c>
      <c r="D50">
        <f>[3]Switzerland!D49</f>
        <v>5030.0405509190505</v>
      </c>
      <c r="E50">
        <f>[3]Switzerland!E49</f>
        <v>25012.949170863743</v>
      </c>
      <c r="F50">
        <f>[3]Switzerland!F49</f>
        <v>44018.964460235038</v>
      </c>
      <c r="G50">
        <f>B50/[3]Switzerland!$G49</f>
        <v>900.1931558962666</v>
      </c>
      <c r="H50">
        <f>C50/[3]Switzerland!$G49</f>
        <v>900.29435385748206</v>
      </c>
      <c r="I50">
        <f>D50/[3]Switzerland!$G49</f>
        <v>1120.2757614594188</v>
      </c>
      <c r="J50">
        <f>E50/[3]Switzerland!$G49</f>
        <v>5570.8100948838801</v>
      </c>
      <c r="K50">
        <f>F50/[3]Switzerland!$G49</f>
        <v>9803.7736336608141</v>
      </c>
      <c r="L50" s="12">
        <f>[3]Switzerland!$G49</f>
        <v>4.4900021262320777</v>
      </c>
      <c r="M50" s="12">
        <f t="shared" si="4"/>
        <v>9.1821087423468659E-2</v>
      </c>
      <c r="N50" s="12">
        <f t="shared" si="4"/>
        <v>9.1831409771270328E-2</v>
      </c>
      <c r="O50" s="12">
        <f t="shared" si="4"/>
        <v>0.11426985192854745</v>
      </c>
      <c r="P50" s="12">
        <f t="shared" si="4"/>
        <v>0.56823120392710369</v>
      </c>
    </row>
    <row r="51" spans="1:16">
      <c r="A51">
        <v>1947</v>
      </c>
      <c r="B51">
        <f>[3]Switzerland!B50</f>
        <v>3620.8856239051124</v>
      </c>
      <c r="C51">
        <f>[3]Switzerland!C50</f>
        <v>3893.0551181179871</v>
      </c>
      <c r="D51">
        <f>[3]Switzerland!D50</f>
        <v>4887.8982865826492</v>
      </c>
      <c r="E51">
        <f>[3]Switzerland!E50</f>
        <v>24616.784152080578</v>
      </c>
      <c r="F51">
        <f>[3]Switzerland!F50</f>
        <v>44038.007312956724</v>
      </c>
      <c r="G51">
        <f>B51/[3]Switzerland!$G50</f>
        <v>795.95602785364133</v>
      </c>
      <c r="H51">
        <f>C51/[3]Switzerland!$G50</f>
        <v>855.78529947890036</v>
      </c>
      <c r="I51">
        <f>D51/[3]Switzerland!$G50</f>
        <v>1074.475282802498</v>
      </c>
      <c r="J51">
        <f>E51/[3]Switzerland!$G50</f>
        <v>5411.3495336228261</v>
      </c>
      <c r="K51">
        <f>F51/[3]Switzerland!$G50</f>
        <v>9680.5922683652298</v>
      </c>
      <c r="L51" s="12">
        <f>[3]Switzerland!$G50</f>
        <v>4.5491025850625419</v>
      </c>
      <c r="M51" s="12">
        <f t="shared" si="4"/>
        <v>8.222183165948535E-2</v>
      </c>
      <c r="N51" s="12">
        <f t="shared" si="4"/>
        <v>8.8402163396085018E-2</v>
      </c>
      <c r="O51" s="12">
        <f t="shared" si="4"/>
        <v>0.11099272162445342</v>
      </c>
      <c r="P51" s="12">
        <f t="shared" si="4"/>
        <v>0.55898951051851764</v>
      </c>
    </row>
    <row r="52" spans="1:16">
      <c r="A52">
        <v>1948</v>
      </c>
      <c r="B52">
        <f>[3]Switzerland!B51</f>
        <v>2510.9847249069744</v>
      </c>
      <c r="C52">
        <f>[3]Switzerland!C51</f>
        <v>2805.8550068781442</v>
      </c>
      <c r="D52">
        <f>[3]Switzerland!D51</f>
        <v>3884.3151984461274</v>
      </c>
      <c r="E52">
        <f>[3]Switzerland!E51</f>
        <v>22410.059029768039</v>
      </c>
      <c r="F52">
        <f>[3]Switzerland!F51</f>
        <v>44651.906538705778</v>
      </c>
      <c r="G52">
        <f>B52/[3]Switzerland!$G51</f>
        <v>544.54004601976624</v>
      </c>
      <c r="H52">
        <f>C52/[3]Switzerland!$G51</f>
        <v>608.48654291468108</v>
      </c>
      <c r="I52">
        <f>D52/[3]Switzerland!$G51</f>
        <v>842.36481247232325</v>
      </c>
      <c r="J52">
        <f>E52/[3]Switzerland!$G51</f>
        <v>4859.9158944814626</v>
      </c>
      <c r="K52">
        <f>F52/[3]Switzerland!$G51</f>
        <v>9683.3529094279729</v>
      </c>
      <c r="L52" s="12">
        <f>[3]Switzerland!$G51</f>
        <v>4.6112030570765921</v>
      </c>
      <c r="M52" s="12">
        <f t="shared" si="4"/>
        <v>5.6234658708925848E-2</v>
      </c>
      <c r="N52" s="12">
        <f t="shared" si="4"/>
        <v>6.2838414401094708E-2</v>
      </c>
      <c r="O52" s="12">
        <f t="shared" si="4"/>
        <v>8.6991026801488791E-2</v>
      </c>
      <c r="P52" s="12">
        <f t="shared" si="4"/>
        <v>0.50188358721798909</v>
      </c>
    </row>
    <row r="53" spans="1:16">
      <c r="A53">
        <v>1949</v>
      </c>
      <c r="B53">
        <f>[3]Switzerland!B52</f>
        <v>1638.0280698078918</v>
      </c>
      <c r="C53">
        <f>[3]Switzerland!C52</f>
        <v>2265.0224606278939</v>
      </c>
      <c r="D53">
        <f>[3]Switzerland!D52</f>
        <v>3424.0929152614485</v>
      </c>
      <c r="E53">
        <f>[3]Switzerland!E52</f>
        <v>22714.430780206556</v>
      </c>
      <c r="F53">
        <f>[3]Switzerland!F52</f>
        <v>43125.660813768125</v>
      </c>
      <c r="G53">
        <f>B53/[3]Switzerland!$G52</f>
        <v>350.90549029821261</v>
      </c>
      <c r="H53">
        <f>C53/[3]Switzerland!$G52</f>
        <v>485.22295297192949</v>
      </c>
      <c r="I53">
        <f>D53/[3]Switzerland!$G52</f>
        <v>733.524061890692</v>
      </c>
      <c r="J53">
        <f>E53/[3]Switzerland!$G52</f>
        <v>4865.9840552720134</v>
      </c>
      <c r="K53">
        <f>F53/[3]Switzerland!$G52</f>
        <v>9238.566439257982</v>
      </c>
      <c r="L53" s="12">
        <f>[3]Switzerland!$G52</f>
        <v>4.6680035368378938</v>
      </c>
      <c r="M53" s="12">
        <f t="shared" si="4"/>
        <v>3.7982677572906694E-2</v>
      </c>
      <c r="N53" s="12">
        <f t="shared" si="4"/>
        <v>5.2521455158891658E-2</v>
      </c>
      <c r="O53" s="12">
        <f t="shared" si="4"/>
        <v>7.9398039372611445E-2</v>
      </c>
      <c r="P53" s="12">
        <f t="shared" si="4"/>
        <v>0.52670336759117753</v>
      </c>
    </row>
    <row r="54" spans="1:16">
      <c r="A54">
        <v>1950</v>
      </c>
      <c r="B54">
        <f>[3]Switzerland!B53</f>
        <v>2324.793066923874</v>
      </c>
      <c r="C54">
        <f>[3]Switzerland!C53</f>
        <v>2757.8354122470896</v>
      </c>
      <c r="D54">
        <f>[3]Switzerland!D53</f>
        <v>4103.1574117798091</v>
      </c>
      <c r="E54">
        <f>[3]Switzerland!E53</f>
        <v>24210.610817498899</v>
      </c>
      <c r="F54">
        <f>[3]Switzerland!F53</f>
        <v>46215.764885684264</v>
      </c>
      <c r="G54">
        <f>B54/[3]Switzerland!$G53</f>
        <v>492.8328426401506</v>
      </c>
      <c r="H54">
        <f>C54/[3]Switzerland!$G53</f>
        <v>584.63348204569922</v>
      </c>
      <c r="I54">
        <f>D54/[3]Switzerland!$G53</f>
        <v>869.8282698008677</v>
      </c>
      <c r="J54">
        <f>E54/[3]Switzerland!$G53</f>
        <v>5132.4069746260438</v>
      </c>
      <c r="K54">
        <f>F54/[3]Switzerland!$G53</f>
        <v>9797.2792105485314</v>
      </c>
      <c r="L54" s="12">
        <f>[3]Switzerland!$G53</f>
        <v>4.7172040208800716</v>
      </c>
      <c r="M54" s="12">
        <f t="shared" si="4"/>
        <v>5.0303031285413149E-2</v>
      </c>
      <c r="N54" s="12">
        <f t="shared" si="4"/>
        <v>5.967304488130095E-2</v>
      </c>
      <c r="O54" s="12">
        <f t="shared" si="4"/>
        <v>8.8782635577471472E-2</v>
      </c>
      <c r="P54" s="12">
        <f t="shared" si="4"/>
        <v>0.52386043761007506</v>
      </c>
    </row>
    <row r="55" spans="1:16">
      <c r="A55">
        <v>1951</v>
      </c>
      <c r="B55">
        <f>[3]Switzerland!B54</f>
        <v>4406.9542989395886</v>
      </c>
      <c r="C55">
        <f>[3]Switzerland!C54</f>
        <v>4971.0086395848202</v>
      </c>
      <c r="D55">
        <f>[3]Switzerland!D54</f>
        <v>6232.0464041176829</v>
      </c>
      <c r="E55">
        <f>[3]Switzerland!E54</f>
        <v>25879.673634094721</v>
      </c>
      <c r="F55">
        <f>[3]Switzerland!F54</f>
        <v>49630.79879561151</v>
      </c>
      <c r="G55">
        <f>B55/[3]Switzerland!$G54</f>
        <v>922.16859830981866</v>
      </c>
      <c r="H55">
        <f>C55/[3]Switzerland!$G54</f>
        <v>1040.1986856217163</v>
      </c>
      <c r="I55">
        <f>D55/[3]Switzerland!$G54</f>
        <v>1304.0746754441734</v>
      </c>
      <c r="J55">
        <f>E55/[3]Switzerland!$G54</f>
        <v>5415.4004650357392</v>
      </c>
      <c r="K55">
        <f>F55/[3]Switzerland!$G54</f>
        <v>10385.395684579369</v>
      </c>
      <c r="L55" s="12">
        <f>[3]Switzerland!$G54</f>
        <v>4.7789030194877613</v>
      </c>
      <c r="M55" s="12">
        <f t="shared" si="4"/>
        <v>8.8794748540885135E-2</v>
      </c>
      <c r="N55" s="12">
        <f t="shared" si="4"/>
        <v>0.1001597548340159</v>
      </c>
      <c r="O55" s="12">
        <f t="shared" si="4"/>
        <v>0.12556812615050508</v>
      </c>
      <c r="P55" s="12">
        <f t="shared" si="4"/>
        <v>0.52144382645687082</v>
      </c>
    </row>
    <row r="56" spans="1:16">
      <c r="A56">
        <v>1952</v>
      </c>
      <c r="B56">
        <f>[3]Switzerland!B55</f>
        <v>5256.6577945683885</v>
      </c>
      <c r="C56">
        <f>[3]Switzerland!C55</f>
        <v>5679.5043086905443</v>
      </c>
      <c r="D56">
        <f>[3]Switzerland!D55</f>
        <v>6979.4793713181598</v>
      </c>
      <c r="E56">
        <f>[3]Switzerland!E55</f>
        <v>26651.181285286926</v>
      </c>
      <c r="F56">
        <f>[3]Switzerland!F55</f>
        <v>50001.957150176138</v>
      </c>
      <c r="G56">
        <f>B56/[3]Switzerland!$G55</f>
        <v>1085.1666170261894</v>
      </c>
      <c r="H56">
        <f>C56/[3]Switzerland!$G55</f>
        <v>1172.4576181115915</v>
      </c>
      <c r="I56">
        <f>D56/[3]Switzerland!$G55</f>
        <v>1440.8200636159686</v>
      </c>
      <c r="J56">
        <f>E56/[3]Switzerland!$G55</f>
        <v>5501.7795270961014</v>
      </c>
      <c r="K56">
        <f>F56/[3]Switzerland!$G55</f>
        <v>10322.234546333126</v>
      </c>
      <c r="L56" s="12">
        <f>[3]Switzerland!$G55</f>
        <v>4.8441020135450081</v>
      </c>
      <c r="M56" s="12">
        <f t="shared" si="4"/>
        <v>0.10512904082495242</v>
      </c>
      <c r="N56" s="12">
        <f t="shared" si="4"/>
        <v>0.11358564009070068</v>
      </c>
      <c r="O56" s="12">
        <f t="shared" si="4"/>
        <v>0.13958412368451809</v>
      </c>
      <c r="P56" s="12">
        <f t="shared" si="4"/>
        <v>0.53300276237673316</v>
      </c>
    </row>
    <row r="57" spans="1:16">
      <c r="A57">
        <v>1953</v>
      </c>
      <c r="B57">
        <f>[3]Switzerland!B56</f>
        <v>6559.815449076209</v>
      </c>
      <c r="C57">
        <f>[3]Switzerland!C56</f>
        <v>6918.0468728753403</v>
      </c>
      <c r="D57">
        <f>[3]Switzerland!D56</f>
        <v>8251.2798292002062</v>
      </c>
      <c r="E57">
        <f>[3]Switzerland!E56</f>
        <v>28344.248053052175</v>
      </c>
      <c r="F57">
        <f>[3]Switzerland!F56</f>
        <v>51646.253029338746</v>
      </c>
      <c r="G57">
        <f>B57/[3]Switzerland!$G56</f>
        <v>1336.8278181433154</v>
      </c>
      <c r="H57">
        <f>C57/[3]Switzerland!$G56</f>
        <v>1409.8319653461467</v>
      </c>
      <c r="I57">
        <f>D57/[3]Switzerland!$G56</f>
        <v>1681.5321248882153</v>
      </c>
      <c r="J57">
        <f>E57/[3]Switzerland!$G56</f>
        <v>5776.2873934221334</v>
      </c>
      <c r="K57">
        <f>F57/[3]Switzerland!$G56</f>
        <v>10525.013742911231</v>
      </c>
      <c r="L57" s="12">
        <f>[3]Switzerland!$G56</f>
        <v>4.9070010064474587</v>
      </c>
      <c r="M57" s="12">
        <f t="shared" si="4"/>
        <v>0.12701435369086247</v>
      </c>
      <c r="N57" s="12">
        <f t="shared" si="4"/>
        <v>0.13395060565081843</v>
      </c>
      <c r="O57" s="12">
        <f t="shared" si="4"/>
        <v>0.15976531394277321</v>
      </c>
      <c r="P57" s="12">
        <f t="shared" si="4"/>
        <v>0.54881518775332316</v>
      </c>
    </row>
    <row r="58" spans="1:16">
      <c r="A58">
        <v>1954</v>
      </c>
      <c r="B58">
        <f>[3]Switzerland!B57</f>
        <v>7766.4762745696826</v>
      </c>
      <c r="C58">
        <f>[3]Switzerland!C57</f>
        <v>8142.5057859965345</v>
      </c>
      <c r="D58">
        <f>[3]Switzerland!D57</f>
        <v>9556.9066905643322</v>
      </c>
      <c r="E58">
        <f>[3]Switzerland!E57</f>
        <v>30229.798607204131</v>
      </c>
      <c r="F58">
        <f>[3]Switzerland!F57</f>
        <v>54473.710606078086</v>
      </c>
      <c r="G58">
        <f>B58/[3]Switzerland!$G57</f>
        <v>1562.576329268446</v>
      </c>
      <c r="H58">
        <f>C58/[3]Switzerland!$G57</f>
        <v>1638.2315933662601</v>
      </c>
      <c r="I58">
        <f>D58/[3]Switzerland!$G57</f>
        <v>1922.8020079840496</v>
      </c>
      <c r="J58">
        <f>E58/[3]Switzerland!$G57</f>
        <v>6082.0848570462722</v>
      </c>
      <c r="K58">
        <f>F58/[3]Switzerland!$G57</f>
        <v>10959.839153721399</v>
      </c>
      <c r="L58" s="12">
        <f>[3]Switzerland!$G57</f>
        <v>4.9703020128339759</v>
      </c>
      <c r="M58" s="12">
        <f t="shared" si="4"/>
        <v>0.14257292532782065</v>
      </c>
      <c r="N58" s="12">
        <f t="shared" si="4"/>
        <v>0.14947587919755198</v>
      </c>
      <c r="O58" s="12">
        <f t="shared" si="4"/>
        <v>0.17544071413960163</v>
      </c>
      <c r="P58" s="12">
        <f t="shared" si="4"/>
        <v>0.55494289393664209</v>
      </c>
    </row>
    <row r="59" spans="1:16">
      <c r="A59">
        <v>1955</v>
      </c>
      <c r="B59">
        <f>[3]Switzerland!B58</f>
        <v>9357.1867640297241</v>
      </c>
      <c r="C59">
        <f>[3]Switzerland!C58</f>
        <v>9779.5425188939153</v>
      </c>
      <c r="D59">
        <f>[3]Switzerland!D58</f>
        <v>11233.879928061873</v>
      </c>
      <c r="E59">
        <f>[3]Switzerland!E58</f>
        <v>32469.20048030352</v>
      </c>
      <c r="F59">
        <f>[3]Switzerland!F58</f>
        <v>57939.22516114889</v>
      </c>
      <c r="G59">
        <f>B59/[3]Switzerland!$G58</f>
        <v>1858.9083107912118</v>
      </c>
      <c r="H59">
        <f>C59/[3]Switzerland!$G58</f>
        <v>1942.8139378377564</v>
      </c>
      <c r="I59">
        <f>D59/[3]Switzerland!$G58</f>
        <v>2231.7340977932481</v>
      </c>
      <c r="J59">
        <f>E59/[3]Switzerland!$G58</f>
        <v>6450.3646383979012</v>
      </c>
      <c r="K59">
        <f>F59/[3]Switzerland!$G58</f>
        <v>11510.265840465043</v>
      </c>
      <c r="L59" s="12">
        <f>[3]Switzerland!$G58</f>
        <v>5.0337000000000005</v>
      </c>
      <c r="M59" s="12">
        <f t="shared" si="4"/>
        <v>0.1615000328016844</v>
      </c>
      <c r="N59" s="12">
        <f t="shared" si="4"/>
        <v>0.1687896669603994</v>
      </c>
      <c r="O59" s="12">
        <f t="shared" si="4"/>
        <v>0.19389075184931442</v>
      </c>
      <c r="P59" s="12">
        <f t="shared" si="4"/>
        <v>0.56040101313049173</v>
      </c>
    </row>
    <row r="60" spans="1:16">
      <c r="A60">
        <v>1956</v>
      </c>
      <c r="B60">
        <f>[3]Switzerland!B59</f>
        <v>10419.199457407287</v>
      </c>
      <c r="C60">
        <f>[3]Switzerland!C59</f>
        <v>10840.590030318794</v>
      </c>
      <c r="D60">
        <f>[3]Switzerland!D59</f>
        <v>12500.796396668675</v>
      </c>
      <c r="E60">
        <f>[3]Switzerland!E59</f>
        <v>33815.393287522493</v>
      </c>
      <c r="F60">
        <f>[3]Switzerland!F59</f>
        <v>61588.083563850734</v>
      </c>
      <c r="G60">
        <f>B60/[3]Switzerland!$G59</f>
        <v>2044.0223363689893</v>
      </c>
      <c r="H60">
        <f>C60/[3]Switzerland!$G59</f>
        <v>2126.6900832422007</v>
      </c>
      <c r="I60">
        <f>D60/[3]Switzerland!$G59</f>
        <v>2452.3867847664837</v>
      </c>
      <c r="J60">
        <f>E60/[3]Switzerland!$G59</f>
        <v>6633.8512354381628</v>
      </c>
      <c r="K60">
        <f>F60/[3]Switzerland!$G59</f>
        <v>12082.254397114359</v>
      </c>
      <c r="L60" s="12">
        <f>[3]Switzerland!$G59</f>
        <v>5.0974000000000004</v>
      </c>
      <c r="M60" s="12">
        <f t="shared" si="4"/>
        <v>0.16917557511925665</v>
      </c>
      <c r="N60" s="12">
        <f t="shared" si="4"/>
        <v>0.17601765476400866</v>
      </c>
      <c r="O60" s="12">
        <f t="shared" si="4"/>
        <v>0.2029742715359639</v>
      </c>
      <c r="P60" s="12">
        <f t="shared" si="4"/>
        <v>0.54905740413995463</v>
      </c>
    </row>
    <row r="61" spans="1:16">
      <c r="A61">
        <v>1957</v>
      </c>
      <c r="B61">
        <f>[3]Switzerland!B60</f>
        <v>10924.18637758021</v>
      </c>
      <c r="C61">
        <f>[3]Switzerland!C60</f>
        <v>11418.420431267998</v>
      </c>
      <c r="D61">
        <f>[3]Switzerland!D60</f>
        <v>13172.833490472747</v>
      </c>
      <c r="E61">
        <f>[3]Switzerland!E60</f>
        <v>33341.908181641375</v>
      </c>
      <c r="F61">
        <f>[3]Switzerland!F60</f>
        <v>63989.640546636096</v>
      </c>
      <c r="G61">
        <f>B61/[3]Switzerland!$G60</f>
        <v>2115.9421975633782</v>
      </c>
      <c r="H61">
        <f>C61/[3]Switzerland!$G60</f>
        <v>2211.6720444851621</v>
      </c>
      <c r="I61">
        <f>D61/[3]Switzerland!$G60</f>
        <v>2551.4901779020579</v>
      </c>
      <c r="J61">
        <f>E61/[3]Switzerland!$G60</f>
        <v>6458.1057142715908</v>
      </c>
      <c r="K61">
        <f>F61/[3]Switzerland!$G60</f>
        <v>12394.367503415993</v>
      </c>
      <c r="L61" s="12">
        <f>[3]Switzerland!$G60</f>
        <v>5.1628000000000007</v>
      </c>
      <c r="M61" s="12">
        <f t="shared" si="4"/>
        <v>0.17071804567519935</v>
      </c>
      <c r="N61" s="12">
        <f t="shared" si="4"/>
        <v>0.1784417029651256</v>
      </c>
      <c r="O61" s="12">
        <f t="shared" si="4"/>
        <v>0.20585884493088052</v>
      </c>
      <c r="P61" s="12">
        <f t="shared" si="4"/>
        <v>0.52105165612458093</v>
      </c>
    </row>
    <row r="62" spans="1:16">
      <c r="A62">
        <v>1958</v>
      </c>
      <c r="B62">
        <f>[3]Switzerland!B61</f>
        <v>9737.6076212316984</v>
      </c>
      <c r="C62">
        <f>[3]Switzerland!C61</f>
        <v>10172.222736896587</v>
      </c>
      <c r="D62">
        <f>[3]Switzerland!D61</f>
        <v>11970.455265744664</v>
      </c>
      <c r="E62">
        <f>[3]Switzerland!E61</f>
        <v>32662.224205306709</v>
      </c>
      <c r="F62">
        <f>[3]Switzerland!F61</f>
        <v>62685.223252192583</v>
      </c>
      <c r="G62">
        <f>B62/[3]Switzerland!$G61</f>
        <v>1861.8752621857936</v>
      </c>
      <c r="H62">
        <f>C62/[3]Switzerland!$G61</f>
        <v>1944.975666710629</v>
      </c>
      <c r="I62">
        <f>D62/[3]Switzerland!$G61</f>
        <v>2288.8059781538559</v>
      </c>
      <c r="J62">
        <f>E62/[3]Switzerland!$G61</f>
        <v>6245.167152066294</v>
      </c>
      <c r="K62">
        <f>F62/[3]Switzerland!$G61</f>
        <v>11985.702342675449</v>
      </c>
      <c r="L62" s="12">
        <f>[3]Switzerland!$G61</f>
        <v>5.2299999999999986</v>
      </c>
      <c r="M62" s="12">
        <f t="shared" si="4"/>
        <v>0.15534135663927939</v>
      </c>
      <c r="N62" s="12">
        <f t="shared" si="4"/>
        <v>0.16227465117212908</v>
      </c>
      <c r="O62" s="12">
        <f t="shared" si="4"/>
        <v>0.19096135651596272</v>
      </c>
      <c r="P62" s="12">
        <f t="shared" si="4"/>
        <v>0.52105141388587561</v>
      </c>
    </row>
    <row r="63" spans="1:16">
      <c r="A63">
        <v>1959</v>
      </c>
      <c r="B63">
        <f>[3]Switzerland!B62</f>
        <v>11651.781957579273</v>
      </c>
      <c r="C63">
        <f>[3]Switzerland!C62</f>
        <v>12108.093102141687</v>
      </c>
      <c r="D63">
        <f>[3]Switzerland!D62</f>
        <v>14033.877901295136</v>
      </c>
      <c r="E63">
        <f>[3]Switzerland!E62</f>
        <v>35310.817767855769</v>
      </c>
      <c r="F63">
        <f>[3]Switzerland!F62</f>
        <v>66608.099002968374</v>
      </c>
      <c r="G63">
        <f>B63/[3]Switzerland!$G62</f>
        <v>2200.3176201641531</v>
      </c>
      <c r="H63">
        <f>C63/[3]Switzerland!$G62</f>
        <v>2286.4872254067959</v>
      </c>
      <c r="I63">
        <f>D63/[3]Switzerland!$G62</f>
        <v>2650.1516195439785</v>
      </c>
      <c r="J63">
        <f>E63/[3]Switzerland!$G62</f>
        <v>6668.0800241442303</v>
      </c>
      <c r="K63">
        <f>F63/[3]Switzerland!$G62</f>
        <v>12578.245492015556</v>
      </c>
      <c r="L63" s="12">
        <f>[3]Switzerland!$G62</f>
        <v>5.2954999999999997</v>
      </c>
      <c r="M63" s="12">
        <f t="shared" si="4"/>
        <v>0.17493040834358617</v>
      </c>
      <c r="N63" s="12">
        <f t="shared" si="4"/>
        <v>0.18178109394177566</v>
      </c>
      <c r="O63" s="12">
        <f t="shared" si="4"/>
        <v>0.21069326570436608</v>
      </c>
      <c r="P63" s="12">
        <f t="shared" si="4"/>
        <v>0.53012799188702486</v>
      </c>
    </row>
    <row r="64" spans="1:16">
      <c r="A64">
        <v>1960</v>
      </c>
      <c r="B64">
        <f>[3]Switzerland!B63</f>
        <v>14727.215948919978</v>
      </c>
      <c r="C64">
        <f>[3]Switzerland!C63</f>
        <v>15135.660004753765</v>
      </c>
      <c r="D64">
        <f>[3]Switzerland!D63</f>
        <v>17124.842931454925</v>
      </c>
      <c r="E64">
        <f>[3]Switzerland!E63</f>
        <v>39280.208162104827</v>
      </c>
      <c r="F64">
        <f>[3]Switzerland!F63</f>
        <v>71005.98521816943</v>
      </c>
      <c r="G64">
        <f>B64/[3]Switzerland!$G63</f>
        <v>2747.5367458771307</v>
      </c>
      <c r="H64">
        <f>C64/[3]Switzerland!$G63</f>
        <v>2823.7368271369373</v>
      </c>
      <c r="I64">
        <f>D64/[3]Switzerland!$G63</f>
        <v>3194.8424865052075</v>
      </c>
      <c r="J64">
        <f>E64/[3]Switzerland!$G63</f>
        <v>7328.1885514145943</v>
      </c>
      <c r="K64">
        <f>F64/[3]Switzerland!$G63</f>
        <v>13247.008412233947</v>
      </c>
      <c r="L64" s="12">
        <f>[3]Switzerland!$G63</f>
        <v>5.3601524969663048</v>
      </c>
      <c r="M64" s="12">
        <f t="shared" si="4"/>
        <v>0.20740809248220232</v>
      </c>
      <c r="N64" s="12">
        <f t="shared" si="4"/>
        <v>0.21316034075506021</v>
      </c>
      <c r="O64" s="12">
        <f t="shared" si="4"/>
        <v>0.2411746401213643</v>
      </c>
      <c r="P64" s="12">
        <f t="shared" si="4"/>
        <v>0.55319573471749495</v>
      </c>
    </row>
    <row r="65" spans="1:16">
      <c r="A65">
        <v>1961</v>
      </c>
      <c r="B65">
        <f>[3]Switzerland!B64</f>
        <v>16800.720360769596</v>
      </c>
      <c r="C65">
        <f>[3]Switzerland!C64</f>
        <v>17197.269657898993</v>
      </c>
      <c r="D65">
        <f>[3]Switzerland!D64</f>
        <v>19338.017750261071</v>
      </c>
      <c r="E65">
        <f>[3]Switzerland!E64</f>
        <v>41695.593052805161</v>
      </c>
      <c r="F65">
        <f>[3]Switzerland!F64</f>
        <v>76700.764866614336</v>
      </c>
      <c r="G65">
        <f>B65/[3]Switzerland!$G64</f>
        <v>3049.9988401006085</v>
      </c>
      <c r="H65">
        <f>C65/[3]Switzerland!$G64</f>
        <v>3121.9883066422663</v>
      </c>
      <c r="I65">
        <f>D65/[3]Switzerland!$G64</f>
        <v>3510.6192140346702</v>
      </c>
      <c r="J65">
        <f>E65/[3]Switzerland!$G64</f>
        <v>7569.4081990266122</v>
      </c>
      <c r="K65">
        <f>F65/[3]Switzerland!$G64</f>
        <v>13924.238893009417</v>
      </c>
      <c r="L65" s="12">
        <f>[3]Switzerland!$G64</f>
        <v>5.5084350000000004</v>
      </c>
      <c r="M65" s="12">
        <f t="shared" si="4"/>
        <v>0.21904240968113831</v>
      </c>
      <c r="N65" s="12">
        <f t="shared" si="4"/>
        <v>0.22421249237612853</v>
      </c>
      <c r="O65" s="12">
        <f t="shared" si="4"/>
        <v>0.25212288018106011</v>
      </c>
      <c r="P65" s="12">
        <f t="shared" si="4"/>
        <v>0.54361378436467289</v>
      </c>
    </row>
    <row r="66" spans="1:16">
      <c r="A66">
        <v>1962</v>
      </c>
      <c r="B66">
        <f>[3]Switzerland!B65</f>
        <v>17056.344723379283</v>
      </c>
      <c r="C66">
        <f>[3]Switzerland!C65</f>
        <v>17317.483250944599</v>
      </c>
      <c r="D66">
        <f>[3]Switzerland!D65</f>
        <v>19557.418263041931</v>
      </c>
      <c r="E66">
        <f>[3]Switzerland!E65</f>
        <v>42103.63556054324</v>
      </c>
      <c r="F66">
        <f>[3]Switzerland!F65</f>
        <v>80339.193240441222</v>
      </c>
      <c r="G66">
        <f>B66/[3]Switzerland!$G65</f>
        <v>3024.6062999026071</v>
      </c>
      <c r="H66">
        <f>C66/[3]Switzerland!$G65</f>
        <v>3070.9140668029036</v>
      </c>
      <c r="I66">
        <f>D66/[3]Switzerland!$G65</f>
        <v>3468.1223584291606</v>
      </c>
      <c r="J66">
        <f>E66/[3]Switzerland!$G65</f>
        <v>7466.2492714905657</v>
      </c>
      <c r="K66">
        <f>F66/[3]Switzerland!$G65</f>
        <v>14246.571228773118</v>
      </c>
      <c r="L66" s="12">
        <f>[3]Switzerland!$G65</f>
        <v>5.639195</v>
      </c>
      <c r="M66" s="12">
        <f t="shared" si="4"/>
        <v>0.21230415735359218</v>
      </c>
      <c r="N66" s="12">
        <f t="shared" si="4"/>
        <v>0.21555460731496751</v>
      </c>
      <c r="O66" s="12">
        <f t="shared" si="4"/>
        <v>0.24343558198935333</v>
      </c>
      <c r="P66" s="12">
        <f t="shared" si="4"/>
        <v>0.5240734174979127</v>
      </c>
    </row>
    <row r="67" spans="1:16">
      <c r="A67">
        <v>1963</v>
      </c>
      <c r="B67">
        <f>[3]Switzerland!B66</f>
        <v>18103.900655222216</v>
      </c>
      <c r="C67">
        <f>[3]Switzerland!C66</f>
        <v>18456.12552240253</v>
      </c>
      <c r="D67">
        <f>[3]Switzerland!D66</f>
        <v>20796.775296711188</v>
      </c>
      <c r="E67">
        <f>[3]Switzerland!E66</f>
        <v>43546.103384774862</v>
      </c>
      <c r="F67">
        <f>[3]Switzerland!F66</f>
        <v>84130.959239713731</v>
      </c>
      <c r="G67">
        <f>B67/[3]Switzerland!$G66</f>
        <v>3148.8883523403838</v>
      </c>
      <c r="H67">
        <f>C67/[3]Switzerland!$G66</f>
        <v>3210.152319857174</v>
      </c>
      <c r="I67">
        <f>D67/[3]Switzerland!$G66</f>
        <v>3617.2714789596416</v>
      </c>
      <c r="J67">
        <f>E67/[3]Switzerland!$G66</f>
        <v>7574.1587600114144</v>
      </c>
      <c r="K67">
        <f>F67/[3]Switzerland!$G66</f>
        <v>14633.255156796287</v>
      </c>
      <c r="L67" s="12">
        <f>[3]Switzerland!$G66</f>
        <v>5.7492989999999997</v>
      </c>
      <c r="M67" s="12">
        <f t="shared" si="4"/>
        <v>0.21518714179448378</v>
      </c>
      <c r="N67" s="12">
        <f t="shared" si="4"/>
        <v>0.21937376786369003</v>
      </c>
      <c r="O67" s="12">
        <f t="shared" si="4"/>
        <v>0.24719527133234137</v>
      </c>
      <c r="P67" s="12">
        <f t="shared" si="4"/>
        <v>0.5175990358162833</v>
      </c>
    </row>
    <row r="68" spans="1:16">
      <c r="A68">
        <v>1964</v>
      </c>
      <c r="B68">
        <f>[3]Switzerland!B67</f>
        <v>19849.487021554418</v>
      </c>
      <c r="C68">
        <f>[3]Switzerland!C67</f>
        <v>20159.497566781363</v>
      </c>
      <c r="D68">
        <f>[3]Switzerland!D67</f>
        <v>22745.953346502622</v>
      </c>
      <c r="E68">
        <f>[3]Switzerland!E67</f>
        <v>45280.463002418976</v>
      </c>
      <c r="F68">
        <f>[3]Switzerland!F67</f>
        <v>88187.121295206452</v>
      </c>
      <c r="G68">
        <f>B68/[3]Switzerland!$G67</f>
        <v>3405.2080156889269</v>
      </c>
      <c r="H68">
        <f>C68/[3]Switzerland!$G67</f>
        <v>3458.3907701051276</v>
      </c>
      <c r="I68">
        <f>D68/[3]Switzerland!$G67</f>
        <v>3902.1009749969649</v>
      </c>
      <c r="J68">
        <f>E68/[3]Switzerland!$G67</f>
        <v>7767.9284810992758</v>
      </c>
      <c r="K68">
        <f>F68/[3]Switzerland!$G67</f>
        <v>15128.627353889797</v>
      </c>
      <c r="L68" s="12">
        <f>[3]Switzerland!$G67</f>
        <v>5.8291554965515244</v>
      </c>
      <c r="M68" s="12">
        <f t="shared" si="4"/>
        <v>0.22508373932638356</v>
      </c>
      <c r="N68" s="12">
        <f t="shared" si="4"/>
        <v>0.22859911142010669</v>
      </c>
      <c r="O68" s="12">
        <f t="shared" si="4"/>
        <v>0.25792828944217971</v>
      </c>
      <c r="P68" s="12">
        <f t="shared" si="4"/>
        <v>0.5134589080285612</v>
      </c>
    </row>
    <row r="69" spans="1:16">
      <c r="A69">
        <v>1965</v>
      </c>
      <c r="B69">
        <f>[3]Switzerland!B68</f>
        <v>17857.283123718753</v>
      </c>
      <c r="C69">
        <f>[3]Switzerland!C68</f>
        <v>18223.772223335047</v>
      </c>
      <c r="D69">
        <f>[3]Switzerland!D68</f>
        <v>20942.456795482165</v>
      </c>
      <c r="E69">
        <f>[3]Switzerland!E68</f>
        <v>43109.414238109253</v>
      </c>
      <c r="F69">
        <f>[3]Switzerland!F68</f>
        <v>90785.136216446437</v>
      </c>
      <c r="G69">
        <f>B69/[3]Switzerland!$G68</f>
        <v>3034.9977129901267</v>
      </c>
      <c r="H69">
        <f>C69/[3]Switzerland!$G68</f>
        <v>3097.2856641563303</v>
      </c>
      <c r="I69">
        <f>D69/[3]Switzerland!$G68</f>
        <v>3559.3493163727458</v>
      </c>
      <c r="J69">
        <f>E69/[3]Switzerland!$G68</f>
        <v>7326.8129711861229</v>
      </c>
      <c r="K69">
        <f>F69/[3]Switzerland!$G68</f>
        <v>15429.708925006549</v>
      </c>
      <c r="L69" s="12">
        <f>[3]Switzerland!$G68</f>
        <v>5.883788</v>
      </c>
      <c r="M69" s="12">
        <f t="shared" ref="M69:P104" si="5">G69/$K69</f>
        <v>0.19669831282892061</v>
      </c>
      <c r="N69" s="12">
        <f t="shared" si="5"/>
        <v>0.20073519722310743</v>
      </c>
      <c r="O69" s="12">
        <f t="shared" si="5"/>
        <v>0.23068155943008076</v>
      </c>
      <c r="P69" s="12">
        <f t="shared" si="5"/>
        <v>0.47485101674936575</v>
      </c>
    </row>
    <row r="70" spans="1:16">
      <c r="A70">
        <v>1966</v>
      </c>
      <c r="B70">
        <f>[3]Switzerland!B69</f>
        <v>18256.971161024016</v>
      </c>
      <c r="C70">
        <f>[3]Switzerland!C69</f>
        <v>18611.189349110551</v>
      </c>
      <c r="D70">
        <f>[3]Switzerland!D69</f>
        <v>21553.251820913196</v>
      </c>
      <c r="E70">
        <f>[3]Switzerland!E69</f>
        <v>43465.328624133777</v>
      </c>
      <c r="F70">
        <f>[3]Switzerland!F69</f>
        <v>92870.486577341231</v>
      </c>
      <c r="G70">
        <f>B70/[3]Switzerland!$G69</f>
        <v>3067.2561548545978</v>
      </c>
      <c r="H70">
        <f>C70/[3]Switzerland!$G69</f>
        <v>3126.7664596027012</v>
      </c>
      <c r="I70">
        <f>D70/[3]Switzerland!$G69</f>
        <v>3621.0466523582472</v>
      </c>
      <c r="J70">
        <f>E70/[3]Switzerland!$G69</f>
        <v>7302.3775723417593</v>
      </c>
      <c r="K70">
        <f>F70/[3]Switzerland!$G69</f>
        <v>15602.674126298714</v>
      </c>
      <c r="L70" s="12">
        <f>[3]Switzerland!$G69</f>
        <v>5.952216</v>
      </c>
      <c r="M70" s="12">
        <f t="shared" si="5"/>
        <v>0.19658528595970978</v>
      </c>
      <c r="N70" s="12">
        <f t="shared" si="5"/>
        <v>0.20039939527625297</v>
      </c>
      <c r="O70" s="12">
        <f t="shared" si="5"/>
        <v>0.23207859262117631</v>
      </c>
      <c r="P70" s="12">
        <f t="shared" si="5"/>
        <v>0.46802089906072009</v>
      </c>
    </row>
    <row r="71" spans="1:16">
      <c r="A71">
        <v>1967</v>
      </c>
      <c r="B71">
        <f>[3]Switzerland!B70</f>
        <v>18984.425372248199</v>
      </c>
      <c r="C71">
        <f>[3]Switzerland!C70</f>
        <v>19232.924823591718</v>
      </c>
      <c r="D71">
        <f>[3]Switzerland!D70</f>
        <v>22303.410470915627</v>
      </c>
      <c r="E71">
        <f>[3]Switzerland!E70</f>
        <v>44100.305507771118</v>
      </c>
      <c r="F71">
        <f>[3]Switzerland!F70</f>
        <v>95533.611549049339</v>
      </c>
      <c r="G71">
        <f>B71/[3]Switzerland!$G70</f>
        <v>3147.6232540945311</v>
      </c>
      <c r="H71">
        <f>C71/[3]Switzerland!$G70</f>
        <v>3188.8245354786918</v>
      </c>
      <c r="I71">
        <f>D71/[3]Switzerland!$G70</f>
        <v>3697.91194978665</v>
      </c>
      <c r="J71">
        <f>E71/[3]Switzerland!$G70</f>
        <v>7311.843493132551</v>
      </c>
      <c r="K71">
        <f>F71/[3]Switzerland!$G70</f>
        <v>15839.50060974699</v>
      </c>
      <c r="L71" s="12">
        <f>[3]Switzerland!$G70</f>
        <v>6.0313524966981475</v>
      </c>
      <c r="M71" s="12">
        <f t="shared" si="5"/>
        <v>0.1987198543467722</v>
      </c>
      <c r="N71" s="12">
        <f t="shared" si="5"/>
        <v>0.20132102735085081</v>
      </c>
      <c r="O71" s="12">
        <f t="shared" si="5"/>
        <v>0.23346139760941098</v>
      </c>
      <c r="P71" s="12">
        <f t="shared" si="5"/>
        <v>0.46162083472714643</v>
      </c>
    </row>
    <row r="72" spans="1:16">
      <c r="A72">
        <v>1968</v>
      </c>
      <c r="B72">
        <f>[3]Switzerland!B71</f>
        <v>20094.951875046994</v>
      </c>
      <c r="C72">
        <f>[3]Switzerland!C71</f>
        <v>20445.180317613198</v>
      </c>
      <c r="D72">
        <f>[3]Switzerland!D71</f>
        <v>23752.259482384594</v>
      </c>
      <c r="E72">
        <f>[3]Switzerland!E71</f>
        <v>45817.232351663006</v>
      </c>
      <c r="F72">
        <f>[3]Switzerland!F71</f>
        <v>98960.286088051551</v>
      </c>
      <c r="G72">
        <f>B72/[3]Switzerland!$G71</f>
        <v>3292.0560155297285</v>
      </c>
      <c r="H72">
        <f>C72/[3]Switzerland!$G71</f>
        <v>3349.4321992762239</v>
      </c>
      <c r="I72">
        <f>D72/[3]Switzerland!$G71</f>
        <v>3891.2145297797274</v>
      </c>
      <c r="J72">
        <f>E72/[3]Switzerland!$G71</f>
        <v>7506.0092861189169</v>
      </c>
      <c r="K72">
        <f>F72/[3]Switzerland!$G71</f>
        <v>16212.171451838878</v>
      </c>
      <c r="L72" s="12">
        <f>[3]Switzerland!$G71</f>
        <v>6.1040734970038146</v>
      </c>
      <c r="M72" s="12">
        <f t="shared" si="5"/>
        <v>0.20306076982404012</v>
      </c>
      <c r="N72" s="12">
        <f t="shared" si="5"/>
        <v>0.20659985056451596</v>
      </c>
      <c r="O72" s="12">
        <f t="shared" si="5"/>
        <v>0.24001809636292512</v>
      </c>
      <c r="P72" s="12">
        <f t="shared" si="5"/>
        <v>0.46298605392971848</v>
      </c>
    </row>
    <row r="73" spans="1:16">
      <c r="A73">
        <v>1969</v>
      </c>
      <c r="B73">
        <f>[3]Switzerland!B72</f>
        <v>21307.193430788207</v>
      </c>
      <c r="C73">
        <f>[3]Switzerland!C72</f>
        <v>21662.174268784071</v>
      </c>
      <c r="D73">
        <f>[3]Switzerland!D72</f>
        <v>25227.734931937877</v>
      </c>
      <c r="E73">
        <f>[3]Switzerland!E72</f>
        <v>47684.340442005843</v>
      </c>
      <c r="F73">
        <f>[3]Switzerland!F72</f>
        <v>104361.1265167824</v>
      </c>
      <c r="G73">
        <f>B73/[3]Switzerland!$G72</f>
        <v>3454.0816429374427</v>
      </c>
      <c r="H73">
        <f>C73/[3]Switzerland!$G72</f>
        <v>3511.6271286955221</v>
      </c>
      <c r="I73">
        <f>D73/[3]Switzerland!$G72</f>
        <v>4089.6355685862291</v>
      </c>
      <c r="J73">
        <f>E73/[3]Switzerland!$G72</f>
        <v>7730.0469210702149</v>
      </c>
      <c r="K73">
        <f>F73/[3]Switzerland!$G72</f>
        <v>16917.847604322204</v>
      </c>
      <c r="L73" s="12">
        <f>[3]Switzerland!$G72</f>
        <v>6.1687000000000012</v>
      </c>
      <c r="M73" s="12">
        <f t="shared" si="5"/>
        <v>0.20416791330210277</v>
      </c>
      <c r="N73" s="12">
        <f t="shared" si="5"/>
        <v>0.20756937944034706</v>
      </c>
      <c r="O73" s="12">
        <f t="shared" si="5"/>
        <v>0.24173498096420973</v>
      </c>
      <c r="P73" s="12">
        <f t="shared" si="5"/>
        <v>0.45691668951405662</v>
      </c>
    </row>
    <row r="74" spans="1:16">
      <c r="A74">
        <v>1970</v>
      </c>
      <c r="B74">
        <f>[3]Switzerland!B73</f>
        <v>27203.308774625628</v>
      </c>
      <c r="C74">
        <f>[3]Switzerland!C73</f>
        <v>27515.109756987094</v>
      </c>
      <c r="D74">
        <f>[3]Switzerland!D73</f>
        <v>31657.077712773185</v>
      </c>
      <c r="E74">
        <f>[3]Switzerland!E73</f>
        <v>54046.541947873571</v>
      </c>
      <c r="F74">
        <f>[3]Switzerland!F73</f>
        <v>110679.37629018514</v>
      </c>
      <c r="G74">
        <f>B74/[3]Switzerland!$G73</f>
        <v>4392.5444294820181</v>
      </c>
      <c r="H74">
        <f>C74/[3]Switzerland!$G73</f>
        <v>4442.8912339654644</v>
      </c>
      <c r="I74">
        <f>D74/[3]Switzerland!$G73</f>
        <v>5111.6987831505021</v>
      </c>
      <c r="J74">
        <f>E74/[3]Switzerland!$G73</f>
        <v>8726.9471053219477</v>
      </c>
      <c r="K74">
        <f>F74/[3]Switzerland!$G73</f>
        <v>17871.505330832224</v>
      </c>
      <c r="L74" s="12">
        <f>[3]Switzerland!$G73</f>
        <v>6.1930640000000006</v>
      </c>
      <c r="M74" s="12">
        <f t="shared" si="5"/>
        <v>0.24578480369551892</v>
      </c>
      <c r="N74" s="12">
        <f t="shared" si="5"/>
        <v>0.24860195891280143</v>
      </c>
      <c r="O74" s="12">
        <f t="shared" si="5"/>
        <v>0.28602508230415896</v>
      </c>
      <c r="P74" s="12">
        <f t="shared" si="5"/>
        <v>0.48831628582881997</v>
      </c>
    </row>
    <row r="75" spans="1:16">
      <c r="A75">
        <v>1971</v>
      </c>
      <c r="B75">
        <f>[3]Switzerland!B74</f>
        <v>29181.155914144671</v>
      </c>
      <c r="C75">
        <f>[3]Switzerland!C74</f>
        <v>29469.794487601892</v>
      </c>
      <c r="D75">
        <f>[3]Switzerland!D74</f>
        <v>34108.764452238895</v>
      </c>
      <c r="E75">
        <f>[3]Switzerland!E74</f>
        <v>56274.668839860256</v>
      </c>
      <c r="F75">
        <f>[3]Switzerland!F74</f>
        <v>115007.59905811824</v>
      </c>
      <c r="G75">
        <f>B75/[3]Switzerland!$G74</f>
        <v>4681.160457366339</v>
      </c>
      <c r="H75">
        <f>C75/[3]Switzerland!$G74</f>
        <v>4727.4630603377191</v>
      </c>
      <c r="I75">
        <f>D75/[3]Switzerland!$G74</f>
        <v>5471.6338130405893</v>
      </c>
      <c r="J75">
        <f>E75/[3]Switzerland!$G74</f>
        <v>9027.4269908838505</v>
      </c>
      <c r="K75">
        <f>F75/[3]Switzerland!$G74</f>
        <v>18449.201484391764</v>
      </c>
      <c r="L75" s="12">
        <f>[3]Switzerland!$G74</f>
        <v>6.2337439999999997</v>
      </c>
      <c r="M75" s="12">
        <f t="shared" si="5"/>
        <v>0.25373241553715237</v>
      </c>
      <c r="N75" s="12">
        <f t="shared" si="5"/>
        <v>0.25624215033573172</v>
      </c>
      <c r="O75" s="12">
        <f t="shared" si="5"/>
        <v>0.29657835422685658</v>
      </c>
      <c r="P75" s="12">
        <f t="shared" si="5"/>
        <v>0.48931261325977482</v>
      </c>
    </row>
    <row r="76" spans="1:16">
      <c r="A76">
        <v>1972</v>
      </c>
      <c r="B76">
        <f>[3]Switzerland!B75</f>
        <v>30237.831966052716</v>
      </c>
      <c r="C76">
        <f>[3]Switzerland!C75</f>
        <v>30488.567644720057</v>
      </c>
      <c r="D76">
        <f>[3]Switzerland!D75</f>
        <v>35492.459843374301</v>
      </c>
      <c r="E76">
        <f>[3]Switzerland!E75</f>
        <v>57423.752093707291</v>
      </c>
      <c r="F76">
        <f>[3]Switzerland!F75</f>
        <v>118627.1638529708</v>
      </c>
      <c r="G76">
        <f>B76/[3]Switzerland!$G75</f>
        <v>4808.6870398584642</v>
      </c>
      <c r="H76">
        <f>C76/[3]Switzerland!$G75</f>
        <v>4848.5612414808347</v>
      </c>
      <c r="I76">
        <f>D76/[3]Switzerland!$G75</f>
        <v>5644.3243633717011</v>
      </c>
      <c r="J76">
        <f>E76/[3]Switzerland!$G75</f>
        <v>9132.0321107367508</v>
      </c>
      <c r="K76">
        <f>F76/[3]Switzerland!$G75</f>
        <v>18865.139075955161</v>
      </c>
      <c r="L76" s="12">
        <f>[3]Switzerland!$G75</f>
        <v>6.2881679999999998</v>
      </c>
      <c r="M76" s="12">
        <f t="shared" si="5"/>
        <v>0.25489804344922357</v>
      </c>
      <c r="N76" s="12">
        <f t="shared" si="5"/>
        <v>0.25701168817041159</v>
      </c>
      <c r="O76" s="12">
        <f t="shared" si="5"/>
        <v>0.29919336086770532</v>
      </c>
      <c r="P76" s="12">
        <f t="shared" si="5"/>
        <v>0.48406916450333071</v>
      </c>
    </row>
    <row r="77" spans="1:16">
      <c r="A77">
        <v>1973</v>
      </c>
      <c r="B77">
        <f>[3]Switzerland!B76</f>
        <v>30734.993386721642</v>
      </c>
      <c r="C77">
        <f>[3]Switzerland!C76</f>
        <v>31000.455760565244</v>
      </c>
      <c r="D77">
        <f>[3]Switzerland!D76</f>
        <v>36530.783782672086</v>
      </c>
      <c r="E77">
        <f>[3]Switzerland!E76</f>
        <v>57887.408318803093</v>
      </c>
      <c r="F77">
        <f>[3]Switzerland!F76</f>
        <v>122090.2834209134</v>
      </c>
      <c r="G77">
        <f>B77/[3]Switzerland!$G76</f>
        <v>4858.1161675203412</v>
      </c>
      <c r="H77">
        <f>C77/[3]Switzerland!$G76</f>
        <v>4900.0763864151695</v>
      </c>
      <c r="I77">
        <f>D77/[3]Switzerland!$G76</f>
        <v>5774.2257847194269</v>
      </c>
      <c r="J77">
        <f>E77/[3]Switzerland!$G76</f>
        <v>9149.9533027693815</v>
      </c>
      <c r="K77">
        <f>F77/[3]Switzerland!$G76</f>
        <v>19298.1586923174</v>
      </c>
      <c r="L77" s="12">
        <f>[3]Switzerland!$G76</f>
        <v>6.3265250000000028</v>
      </c>
      <c r="M77" s="12">
        <f t="shared" si="5"/>
        <v>0.25173988073040138</v>
      </c>
      <c r="N77" s="12">
        <f t="shared" si="5"/>
        <v>0.25391419277559835</v>
      </c>
      <c r="O77" s="12">
        <f t="shared" si="5"/>
        <v>0.29921122925671384</v>
      </c>
      <c r="P77" s="12">
        <f t="shared" si="5"/>
        <v>0.47413607943912178</v>
      </c>
    </row>
    <row r="78" spans="1:16">
      <c r="A78">
        <v>1974</v>
      </c>
      <c r="B78">
        <f>[3]Switzerland!B77</f>
        <v>30324.822699371212</v>
      </c>
      <c r="C78">
        <f>[3]Switzerland!C77</f>
        <v>30511.910629829115</v>
      </c>
      <c r="D78">
        <f>[3]Switzerland!D77</f>
        <v>36375.455646098104</v>
      </c>
      <c r="E78">
        <f>[3]Switzerland!E77</f>
        <v>55692.221374426023</v>
      </c>
      <c r="F78">
        <f>[3]Switzerland!F77</f>
        <v>123428.97524607135</v>
      </c>
      <c r="G78">
        <f>B78/[3]Switzerland!$G77</f>
        <v>4770.8406245741353</v>
      </c>
      <c r="H78">
        <f>C78/[3]Switzerland!$G77</f>
        <v>4800.2741585421536</v>
      </c>
      <c r="I78">
        <f>D78/[3]Switzerland!$G77</f>
        <v>5722.7540373186694</v>
      </c>
      <c r="J78">
        <f>E78/[3]Switzerland!$G77</f>
        <v>8761.7564936792514</v>
      </c>
      <c r="K78">
        <f>F78/[3]Switzerland!$G77</f>
        <v>19418.414253934701</v>
      </c>
      <c r="L78" s="12">
        <f>[3]Switzerland!$G77</f>
        <v>6.3562850000000006</v>
      </c>
      <c r="M78" s="12">
        <f t="shared" si="5"/>
        <v>0.24568641713920758</v>
      </c>
      <c r="N78" s="12">
        <f t="shared" si="5"/>
        <v>0.24720217087600171</v>
      </c>
      <c r="O78" s="12">
        <f t="shared" si="5"/>
        <v>0.29470758850244855</v>
      </c>
      <c r="P78" s="12">
        <f t="shared" si="5"/>
        <v>0.4512086506705294</v>
      </c>
    </row>
    <row r="79" spans="1:16">
      <c r="A79">
        <v>1975</v>
      </c>
      <c r="B79">
        <f>[3]Switzerland!B78</f>
        <v>22720.164573354683</v>
      </c>
      <c r="C79">
        <f>[3]Switzerland!C78</f>
        <v>22866.596047055355</v>
      </c>
      <c r="D79">
        <f>[3]Switzerland!D78</f>
        <v>28666.832850407438</v>
      </c>
      <c r="E79">
        <f>[3]Switzerland!E78</f>
        <v>47220.403338901568</v>
      </c>
      <c r="F79">
        <f>[3]Switzerland!F78</f>
        <v>115616.79001160442</v>
      </c>
      <c r="G79">
        <f>B79/[3]Switzerland!$G78</f>
        <v>3594.4065259133449</v>
      </c>
      <c r="H79">
        <f>C79/[3]Switzerland!$G78</f>
        <v>3617.5724780335186</v>
      </c>
      <c r="I79">
        <f>D79/[3]Switzerland!$G78</f>
        <v>4535.1894675804024</v>
      </c>
      <c r="J79">
        <f>E79/[3]Switzerland!$G78</f>
        <v>7470.4267818843173</v>
      </c>
      <c r="K79">
        <f>F79/[3]Switzerland!$G78</f>
        <v>18290.965418896318</v>
      </c>
      <c r="L79" s="12">
        <f>[3]Switzerland!$G78</f>
        <v>6.3209780000000002</v>
      </c>
      <c r="M79" s="12">
        <f t="shared" si="5"/>
        <v>0.19651267407678652</v>
      </c>
      <c r="N79" s="12">
        <f t="shared" si="5"/>
        <v>0.19777919837387151</v>
      </c>
      <c r="O79" s="12">
        <f t="shared" si="5"/>
        <v>0.24794697074300504</v>
      </c>
      <c r="P79" s="12">
        <f t="shared" si="5"/>
        <v>0.40842167763144155</v>
      </c>
    </row>
    <row r="80" spans="1:16">
      <c r="A80">
        <v>1976</v>
      </c>
      <c r="B80">
        <f>[3]Switzerland!B79</f>
        <v>20644.581930267537</v>
      </c>
      <c r="C80">
        <f>[3]Switzerland!C79</f>
        <v>20815.98031312503</v>
      </c>
      <c r="D80">
        <f>[3]Switzerland!D79</f>
        <v>26792.99469563556</v>
      </c>
      <c r="E80">
        <f>[3]Switzerland!E79</f>
        <v>45218.053536125808</v>
      </c>
      <c r="F80">
        <f>[3]Switzerland!F79</f>
        <v>114666.25253036083</v>
      </c>
      <c r="G80">
        <f>B80/[3]Switzerland!$G79</f>
        <v>3285.246126373308</v>
      </c>
      <c r="H80">
        <f>C80/[3]Switzerland!$G79</f>
        <v>3312.5213637819029</v>
      </c>
      <c r="I80">
        <f>D80/[3]Switzerland!$G79</f>
        <v>4263.6650301320306</v>
      </c>
      <c r="J80">
        <f>E80/[3]Switzerland!$G79</f>
        <v>7195.710512495375</v>
      </c>
      <c r="K80">
        <f>F80/[3]Switzerland!$G79</f>
        <v>18247.250693840018</v>
      </c>
      <c r="L80" s="12">
        <f>[3]Switzerland!$G79</f>
        <v>6.2840290000000012</v>
      </c>
      <c r="M80" s="12">
        <f t="shared" si="5"/>
        <v>0.18004060893854848</v>
      </c>
      <c r="N80" s="12">
        <f t="shared" si="5"/>
        <v>0.18153536767597309</v>
      </c>
      <c r="O80" s="12">
        <f t="shared" si="5"/>
        <v>0.23366068136343279</v>
      </c>
      <c r="P80" s="12">
        <f t="shared" si="5"/>
        <v>0.39434491437795244</v>
      </c>
    </row>
    <row r="81" spans="1:16">
      <c r="A81">
        <v>1977</v>
      </c>
      <c r="B81">
        <f>[3]Switzerland!B80</f>
        <v>20586.784996207796</v>
      </c>
      <c r="C81">
        <f>[3]Switzerland!C80</f>
        <v>20738.377428859778</v>
      </c>
      <c r="D81">
        <f>[3]Switzerland!D80</f>
        <v>26770.912301550972</v>
      </c>
      <c r="E81">
        <f>[3]Switzerland!E80</f>
        <v>44783.457755205927</v>
      </c>
      <c r="F81">
        <f>[3]Switzerland!F80</f>
        <v>117362.38775062418</v>
      </c>
      <c r="G81">
        <f>B81/[3]Switzerland!$G80</f>
        <v>3279.0281914964498</v>
      </c>
      <c r="H81">
        <f>C81/[3]Switzerland!$G80</f>
        <v>3303.1735770131754</v>
      </c>
      <c r="I81">
        <f>D81/[3]Switzerland!$G80</f>
        <v>4264.0254981549961</v>
      </c>
      <c r="J81">
        <f>E81/[3]Switzerland!$G80</f>
        <v>7133.0331821632408</v>
      </c>
      <c r="K81">
        <f>F81/[3]Switzerland!$G80</f>
        <v>18693.282031483937</v>
      </c>
      <c r="L81" s="12">
        <f>[3]Switzerland!$G80</f>
        <v>6.2783189999999989</v>
      </c>
      <c r="M81" s="12">
        <f t="shared" si="5"/>
        <v>0.17541211789207406</v>
      </c>
      <c r="N81" s="12">
        <f t="shared" si="5"/>
        <v>0.17670377900733775</v>
      </c>
      <c r="O81" s="12">
        <f t="shared" si="5"/>
        <v>0.22810470044657552</v>
      </c>
      <c r="P81" s="12">
        <f t="shared" si="5"/>
        <v>0.381582708170214</v>
      </c>
    </row>
    <row r="82" spans="1:16">
      <c r="A82">
        <v>1978</v>
      </c>
      <c r="B82">
        <f>[3]Switzerland!B81</f>
        <v>21171.623974616345</v>
      </c>
      <c r="C82">
        <f>[3]Switzerland!C81</f>
        <v>21319.901374362362</v>
      </c>
      <c r="D82">
        <f>[3]Switzerland!D81</f>
        <v>27223.487348431994</v>
      </c>
      <c r="E82">
        <f>[3]Switzerland!E81</f>
        <v>45190.436023510789</v>
      </c>
      <c r="F82">
        <f>[3]Switzerland!F81</f>
        <v>118035.84495957398</v>
      </c>
      <c r="G82">
        <f>B82/[3]Switzerland!$G81</f>
        <v>3368.5120901718819</v>
      </c>
      <c r="H82">
        <f>C82/[3]Switzerland!$G81</f>
        <v>3392.1037718653861</v>
      </c>
      <c r="I82">
        <f>D82/[3]Switzerland!$G81</f>
        <v>4331.3940574318276</v>
      </c>
      <c r="J82">
        <f>E82/[3]Switzerland!$G81</f>
        <v>7190.0261542451435</v>
      </c>
      <c r="K82">
        <f>F82/[3]Switzerland!$G81</f>
        <v>18780.097894081544</v>
      </c>
      <c r="L82" s="12">
        <f>[3]Switzerland!$G81</f>
        <v>6.2851559999999997</v>
      </c>
      <c r="M82" s="12">
        <f t="shared" si="5"/>
        <v>0.17936605597958316</v>
      </c>
      <c r="N82" s="12">
        <f t="shared" si="5"/>
        <v>0.18062226251410496</v>
      </c>
      <c r="O82" s="12">
        <f t="shared" si="5"/>
        <v>0.23063745896643303</v>
      </c>
      <c r="P82" s="12">
        <f t="shared" si="5"/>
        <v>0.38285349707953575</v>
      </c>
    </row>
    <row r="83" spans="1:16">
      <c r="A83">
        <v>1979</v>
      </c>
      <c r="B83">
        <f>[3]Switzerland!B82</f>
        <v>21147.384170634803</v>
      </c>
      <c r="C83">
        <f>[3]Switzerland!C82</f>
        <v>21239.220700335412</v>
      </c>
      <c r="D83">
        <f>[3]Switzerland!D82</f>
        <v>27243.668171177433</v>
      </c>
      <c r="E83">
        <f>[3]Switzerland!E82</f>
        <v>45532.910382586662</v>
      </c>
      <c r="F83">
        <f>[3]Switzerland!F82</f>
        <v>120848.11662223913</v>
      </c>
      <c r="G83">
        <f>B83/[3]Switzerland!$G82</f>
        <v>3354.8249811075084</v>
      </c>
      <c r="H83">
        <f>C83/[3]Switzerland!$G82</f>
        <v>3369.393945360101</v>
      </c>
      <c r="I83">
        <f>D83/[3]Switzerland!$G82</f>
        <v>4321.9406154537164</v>
      </c>
      <c r="J83">
        <f>E83/[3]Switzerland!$G82</f>
        <v>7223.3494214450529</v>
      </c>
      <c r="K83">
        <f>F83/[3]Switzerland!$G82</f>
        <v>19171.367829362665</v>
      </c>
      <c r="L83" s="12">
        <f>[3]Switzerland!$G82</f>
        <v>6.303573000000001</v>
      </c>
      <c r="M83" s="12">
        <f t="shared" si="5"/>
        <v>0.1749914252841831</v>
      </c>
      <c r="N83" s="12">
        <f t="shared" si="5"/>
        <v>0.17575135876322673</v>
      </c>
      <c r="O83" s="12">
        <f t="shared" si="5"/>
        <v>0.22543725903762993</v>
      </c>
      <c r="P83" s="12">
        <f t="shared" si="5"/>
        <v>0.3767779892252574</v>
      </c>
    </row>
    <row r="84" spans="1:16">
      <c r="A84">
        <v>1980</v>
      </c>
      <c r="B84">
        <f>[3]Switzerland!B83</f>
        <v>22556.37156092453</v>
      </c>
      <c r="C84">
        <f>[3]Switzerland!C83</f>
        <v>22690.093797369813</v>
      </c>
      <c r="D84">
        <f>[3]Switzerland!D83</f>
        <v>28904.037508655398</v>
      </c>
      <c r="E84">
        <f>[3]Switzerland!E83</f>
        <v>47097.976215094706</v>
      </c>
      <c r="F84">
        <f>[3]Switzerland!F83</f>
        <v>125990.38604583668</v>
      </c>
      <c r="G84">
        <f>B84/[3]Switzerland!$G83</f>
        <v>3560.458779706561</v>
      </c>
      <c r="H84">
        <f>C84/[3]Switzerland!$G83</f>
        <v>3581.5664525212078</v>
      </c>
      <c r="I84">
        <f>D84/[3]Switzerland!$G83</f>
        <v>4562.4197064982982</v>
      </c>
      <c r="J84">
        <f>E84/[3]Switzerland!$G83</f>
        <v>7434.2809289390652</v>
      </c>
      <c r="K84">
        <f>F84/[3]Switzerland!$G83</f>
        <v>19887.222328462649</v>
      </c>
      <c r="L84" s="12">
        <f>[3]Switzerland!$G83</f>
        <v>6.3352429999999993</v>
      </c>
      <c r="M84" s="12">
        <f t="shared" si="5"/>
        <v>0.17903248230954921</v>
      </c>
      <c r="N84" s="12">
        <f t="shared" si="5"/>
        <v>0.18009385088410559</v>
      </c>
      <c r="O84" s="12">
        <f t="shared" si="5"/>
        <v>0.22941462770135326</v>
      </c>
      <c r="P84" s="12">
        <f t="shared" si="5"/>
        <v>0.37382198509940229</v>
      </c>
    </row>
    <row r="85" spans="1:16">
      <c r="A85">
        <v>1981</v>
      </c>
      <c r="B85">
        <f>[3]Switzerland!B84</f>
        <v>24293.219846145766</v>
      </c>
      <c r="C85">
        <f>[3]Switzerland!C84</f>
        <v>24422.962676942883</v>
      </c>
      <c r="D85">
        <f>[3]Switzerland!D84</f>
        <v>30665.231653067891</v>
      </c>
      <c r="E85">
        <f>[3]Switzerland!E84</f>
        <v>48303.546217768773</v>
      </c>
      <c r="F85">
        <f>[3]Switzerland!F84</f>
        <v>128007.9152895728</v>
      </c>
      <c r="G85">
        <f>B85/[3]Switzerland!$G84</f>
        <v>3811.9544631687158</v>
      </c>
      <c r="H85">
        <f>C85/[3]Switzerland!$G84</f>
        <v>3832.3129733231317</v>
      </c>
      <c r="I85">
        <f>D85/[3]Switzerland!$G84</f>
        <v>4811.8144652842548</v>
      </c>
      <c r="J85">
        <f>E85/[3]Switzerland!$G84</f>
        <v>7579.5188846040619</v>
      </c>
      <c r="K85">
        <f>F85/[3]Switzerland!$G84</f>
        <v>20086.277039411354</v>
      </c>
      <c r="L85" s="12">
        <f>[3]Switzerland!$G84</f>
        <v>6.372904000000001</v>
      </c>
      <c r="M85" s="12">
        <f t="shared" si="5"/>
        <v>0.1897790444535474</v>
      </c>
      <c r="N85" s="12">
        <f t="shared" si="5"/>
        <v>0.19079259764284526</v>
      </c>
      <c r="O85" s="12">
        <f t="shared" si="5"/>
        <v>0.23955730849688953</v>
      </c>
      <c r="P85" s="12">
        <f t="shared" si="5"/>
        <v>0.37734812029786613</v>
      </c>
    </row>
    <row r="86" spans="1:16">
      <c r="A86">
        <v>1982</v>
      </c>
      <c r="B86">
        <f>[3]Switzerland!B85</f>
        <v>22361.177998578729</v>
      </c>
      <c r="C86">
        <f>[3]Switzerland!C85</f>
        <v>22483.325419870289</v>
      </c>
      <c r="D86">
        <f>[3]Switzerland!D85</f>
        <v>28761.128264644831</v>
      </c>
      <c r="E86">
        <f>[3]Switzerland!E85</f>
        <v>46252.722646664668</v>
      </c>
      <c r="F86">
        <f>[3]Switzerland!F85</f>
        <v>126331.75733356498</v>
      </c>
      <c r="G86">
        <f>B86/[3]Switzerland!$G85</f>
        <v>3488.6395067265462</v>
      </c>
      <c r="H86">
        <f>C86/[3]Switzerland!$G85</f>
        <v>3507.6961199152429</v>
      </c>
      <c r="I86">
        <f>D86/[3]Switzerland!$G85</f>
        <v>4487.1163911153017</v>
      </c>
      <c r="J86">
        <f>E86/[3]Switzerland!$G85</f>
        <v>7216.03645072169</v>
      </c>
      <c r="K86">
        <f>F86/[3]Switzerland!$G85</f>
        <v>19709.42495140812</v>
      </c>
      <c r="L86" s="12">
        <f>[3]Switzerland!$G85</f>
        <v>6.4097129999999991</v>
      </c>
      <c r="M86" s="12">
        <f t="shared" si="5"/>
        <v>0.17700361706784873</v>
      </c>
      <c r="N86" s="12">
        <f t="shared" si="5"/>
        <v>0.17797049526118411</v>
      </c>
      <c r="O86" s="12">
        <f t="shared" si="5"/>
        <v>0.22766348598083905</v>
      </c>
      <c r="P86" s="12">
        <f t="shared" si="5"/>
        <v>0.36612110543621657</v>
      </c>
    </row>
    <row r="87" spans="1:16">
      <c r="A87">
        <v>1983</v>
      </c>
      <c r="B87">
        <f>[3]Switzerland!B86</f>
        <v>21217.348316115822</v>
      </c>
      <c r="C87">
        <f>[3]Switzerland!C86</f>
        <v>21273.4396997863</v>
      </c>
      <c r="D87">
        <f>[3]Switzerland!D86</f>
        <v>27767.636172659528</v>
      </c>
      <c r="E87">
        <f>[3]Switzerland!E86</f>
        <v>45567.925652748141</v>
      </c>
      <c r="F87">
        <f>[3]Switzerland!F86</f>
        <v>127139.11764824185</v>
      </c>
      <c r="G87">
        <f>B87/[3]Switzerland!$G86</f>
        <v>3300.8555630047977</v>
      </c>
      <c r="H87">
        <f>C87/[3]Switzerland!$G86</f>
        <v>3309.5818917178303</v>
      </c>
      <c r="I87">
        <f>D87/[3]Switzerland!$G86</f>
        <v>4319.9062845378094</v>
      </c>
      <c r="J87">
        <f>E87/[3]Switzerland!$G86</f>
        <v>7089.1582984106981</v>
      </c>
      <c r="K87">
        <f>F87/[3]Switzerland!$G86</f>
        <v>19779.468080182203</v>
      </c>
      <c r="L87" s="12">
        <f>[3]Switzerland!$G86</f>
        <v>6.4278330000000015</v>
      </c>
      <c r="M87" s="12">
        <f t="shared" si="5"/>
        <v>0.16688292878371433</v>
      </c>
      <c r="N87" s="12">
        <f t="shared" si="5"/>
        <v>0.16732410994579908</v>
      </c>
      <c r="O87" s="12">
        <f t="shared" si="5"/>
        <v>0.2184035620687943</v>
      </c>
      <c r="P87" s="12">
        <f t="shared" si="5"/>
        <v>0.3584099567123139</v>
      </c>
    </row>
    <row r="88" spans="1:16">
      <c r="A88">
        <v>1984</v>
      </c>
      <c r="B88">
        <f>[3]Switzerland!B87</f>
        <v>24971.625628285175</v>
      </c>
      <c r="C88">
        <f>[3]Switzerland!C87</f>
        <v>25082.75400105058</v>
      </c>
      <c r="D88">
        <f>[3]Switzerland!D87</f>
        <v>31575.28590905324</v>
      </c>
      <c r="E88">
        <f>[3]Switzerland!E87</f>
        <v>49860.364944579676</v>
      </c>
      <c r="F88">
        <f>[3]Switzerland!F87</f>
        <v>130964.04259434679</v>
      </c>
      <c r="G88">
        <f>B88/[3]Switzerland!$G87</f>
        <v>3868.0340619311683</v>
      </c>
      <c r="H88">
        <f>C88/[3]Switzerland!$G87</f>
        <v>3885.247532031276</v>
      </c>
      <c r="I88">
        <f>D88/[3]Switzerland!$G87</f>
        <v>4890.9223303865565</v>
      </c>
      <c r="J88">
        <f>E88/[3]Switzerland!$G87</f>
        <v>7723.2292689627729</v>
      </c>
      <c r="K88">
        <f>F88/[3]Switzerland!$G87</f>
        <v>20285.959159556911</v>
      </c>
      <c r="L88" s="12">
        <f>[3]Switzerland!$G87</f>
        <v>6.4558959999999983</v>
      </c>
      <c r="M88" s="12">
        <f t="shared" si="5"/>
        <v>0.19067543375728921</v>
      </c>
      <c r="N88" s="12">
        <f t="shared" si="5"/>
        <v>0.19152397485730413</v>
      </c>
      <c r="O88" s="12">
        <f t="shared" si="5"/>
        <v>0.24109889465504497</v>
      </c>
      <c r="P88" s="12">
        <f t="shared" si="5"/>
        <v>0.3807179738565275</v>
      </c>
    </row>
    <row r="89" spans="1:16">
      <c r="A89">
        <v>1985</v>
      </c>
      <c r="B89">
        <f>[3]Switzerland!B88</f>
        <v>26415.042570154175</v>
      </c>
      <c r="C89">
        <f>[3]Switzerland!C88</f>
        <v>26533.549561525611</v>
      </c>
      <c r="D89">
        <f>[3]Switzerland!D88</f>
        <v>33164.721727567005</v>
      </c>
      <c r="E89">
        <f>[3]Switzerland!E88</f>
        <v>51670.00558350861</v>
      </c>
      <c r="F89">
        <f>[3]Switzerland!F88</f>
        <v>135775.13230545423</v>
      </c>
      <c r="G89">
        <f>B89/[3]Switzerland!$G88</f>
        <v>4073.356784484256</v>
      </c>
      <c r="H89">
        <f>C89/[3]Switzerland!$G88</f>
        <v>4091.6312678976224</v>
      </c>
      <c r="I89">
        <f>D89/[3]Switzerland!$G88</f>
        <v>5114.1974840939647</v>
      </c>
      <c r="J89">
        <f>E89/[3]Switzerland!$G88</f>
        <v>7967.8223966116338</v>
      </c>
      <c r="K89">
        <f>F89/[3]Switzerland!$G88</f>
        <v>20937.333523950532</v>
      </c>
      <c r="L89" s="12">
        <f>[3]Switzerland!$G88</f>
        <v>6.4848340000000002</v>
      </c>
      <c r="M89" s="12">
        <f t="shared" si="5"/>
        <v>0.19454993062152262</v>
      </c>
      <c r="N89" s="12">
        <f t="shared" si="5"/>
        <v>0.19542274870948315</v>
      </c>
      <c r="O89" s="12">
        <f t="shared" si="5"/>
        <v>0.24426212049608689</v>
      </c>
      <c r="P89" s="12">
        <f t="shared" si="5"/>
        <v>0.38055573731474074</v>
      </c>
    </row>
    <row r="90" spans="1:16">
      <c r="A90">
        <v>1986</v>
      </c>
      <c r="B90">
        <f>[3]Switzerland!B89</f>
        <v>25656.157482015071</v>
      </c>
      <c r="C90">
        <f>[3]Switzerland!C89</f>
        <v>25755.775975689186</v>
      </c>
      <c r="D90">
        <f>[3]Switzerland!D89</f>
        <v>32596.055187235655</v>
      </c>
      <c r="E90">
        <f>[3]Switzerland!E89</f>
        <v>51329.159277636762</v>
      </c>
      <c r="F90">
        <f>[3]Switzerland!F89</f>
        <v>138298.6934576701</v>
      </c>
      <c r="G90">
        <f>B90/[3]Switzerland!$G89</f>
        <v>3932.9347202170206</v>
      </c>
      <c r="H90">
        <f>C90/[3]Switzerland!$G89</f>
        <v>3948.2056364803502</v>
      </c>
      <c r="I90">
        <f>D90/[3]Switzerland!$G89</f>
        <v>4996.779321995351</v>
      </c>
      <c r="J90">
        <f>E90/[3]Switzerland!$G89</f>
        <v>7868.451572457051</v>
      </c>
      <c r="K90">
        <f>F90/[3]Switzerland!$G89</f>
        <v>21200.35837952773</v>
      </c>
      <c r="L90" s="12">
        <f>[3]Switzerland!$G89</f>
        <v>6.5234129999999988</v>
      </c>
      <c r="M90" s="12">
        <f t="shared" si="5"/>
        <v>0.18551265265472519</v>
      </c>
      <c r="N90" s="12">
        <f t="shared" si="5"/>
        <v>0.1862329667168722</v>
      </c>
      <c r="O90" s="12">
        <f t="shared" si="5"/>
        <v>0.23569315350916542</v>
      </c>
      <c r="P90" s="12">
        <f t="shared" si="5"/>
        <v>0.37114710193084638</v>
      </c>
    </row>
    <row r="91" spans="1:16">
      <c r="A91">
        <v>1987</v>
      </c>
      <c r="B91">
        <f>[3]Switzerland!B90</f>
        <v>25145.546955571514</v>
      </c>
      <c r="C91">
        <f>[3]Switzerland!C90</f>
        <v>25275.589603268589</v>
      </c>
      <c r="D91">
        <f>[3]Switzerland!D90</f>
        <v>32177.419698087077</v>
      </c>
      <c r="E91">
        <f>[3]Switzerland!E90</f>
        <v>51502.501807192879</v>
      </c>
      <c r="F91">
        <f>[3]Switzerland!F90</f>
        <v>140491.38902761953</v>
      </c>
      <c r="G91">
        <f>B91/[3]Switzerland!$G90</f>
        <v>3829.1939429806671</v>
      </c>
      <c r="H91">
        <f>C91/[3]Switzerland!$G90</f>
        <v>3848.9969927918573</v>
      </c>
      <c r="I91">
        <f>D91/[3]Switzerland!$G90</f>
        <v>4900.0159283217072</v>
      </c>
      <c r="J91">
        <f>E91/[3]Switzerland!$G90</f>
        <v>7842.8625281804507</v>
      </c>
      <c r="K91">
        <f>F91/[3]Switzerland!$G90</f>
        <v>21394.196628771409</v>
      </c>
      <c r="L91" s="12">
        <f>[3]Switzerland!$G90</f>
        <v>6.5667990000000032</v>
      </c>
      <c r="M91" s="12">
        <f t="shared" si="5"/>
        <v>0.1789828339630701</v>
      </c>
      <c r="N91" s="12">
        <f t="shared" si="5"/>
        <v>0.17990846113920619</v>
      </c>
      <c r="O91" s="12">
        <f t="shared" si="5"/>
        <v>0.22903481786888191</v>
      </c>
      <c r="P91" s="12">
        <f t="shared" si="5"/>
        <v>0.36658831664813196</v>
      </c>
    </row>
    <row r="92" spans="1:16">
      <c r="A92">
        <v>1988</v>
      </c>
      <c r="B92">
        <f>[3]Switzerland!B91</f>
        <v>28780.849421432824</v>
      </c>
      <c r="C92">
        <f>[3]Switzerland!C91</f>
        <v>28903.48812045739</v>
      </c>
      <c r="D92">
        <f>[3]Switzerland!D91</f>
        <v>36162.882477393687</v>
      </c>
      <c r="E92">
        <f>[3]Switzerland!E91</f>
        <v>56330.857042896547</v>
      </c>
      <c r="F92">
        <f>[3]Switzerland!F91</f>
        <v>145096.12953584935</v>
      </c>
      <c r="G92">
        <f>B92/[3]Switzerland!$G91</f>
        <v>4347.5780673777408</v>
      </c>
      <c r="H92">
        <f>C92/[3]Switzerland!$G91</f>
        <v>4366.1036261714953</v>
      </c>
      <c r="I92">
        <f>D92/[3]Switzerland!$G91</f>
        <v>5462.693348959835</v>
      </c>
      <c r="J92">
        <f>E92/[3]Switzerland!$G91</f>
        <v>8509.2276120909482</v>
      </c>
      <c r="K92">
        <f>F92/[3]Switzerland!$G91</f>
        <v>21917.933734148064</v>
      </c>
      <c r="L92" s="12">
        <f>[3]Switzerland!$G91</f>
        <v>6.6199729999999999</v>
      </c>
      <c r="M92" s="12">
        <f t="shared" si="5"/>
        <v>0.19835711340819639</v>
      </c>
      <c r="N92" s="12">
        <f t="shared" si="5"/>
        <v>0.1992023371878856</v>
      </c>
      <c r="O92" s="12">
        <f t="shared" si="5"/>
        <v>0.24923395677800494</v>
      </c>
      <c r="P92" s="12">
        <f t="shared" si="5"/>
        <v>0.38823128654840311</v>
      </c>
    </row>
    <row r="93" spans="1:16">
      <c r="A93">
        <v>1989</v>
      </c>
      <c r="B93">
        <f>[3]Switzerland!B92</f>
        <v>30521.504870727287</v>
      </c>
      <c r="C93">
        <f>[3]Switzerland!C92</f>
        <v>30675.545445660689</v>
      </c>
      <c r="D93">
        <f>[3]Switzerland!D92</f>
        <v>38098.722057117739</v>
      </c>
      <c r="E93">
        <f>[3]Switzerland!E92</f>
        <v>59041.19244104666</v>
      </c>
      <c r="F93">
        <f>[3]Switzerland!F92</f>
        <v>151379.94408157203</v>
      </c>
      <c r="G93">
        <f>B93/[3]Switzerland!$G92</f>
        <v>4573.2980020119248</v>
      </c>
      <c r="H93">
        <f>C93/[3]Switzerland!$G92</f>
        <v>4596.3792182414481</v>
      </c>
      <c r="I93">
        <f>D93/[3]Switzerland!$G92</f>
        <v>5708.6572304019019</v>
      </c>
      <c r="J93">
        <f>E93/[3]Switzerland!$G92</f>
        <v>8846.6466044407134</v>
      </c>
      <c r="K93">
        <f>F93/[3]Switzerland!$G92</f>
        <v>22682.551163357286</v>
      </c>
      <c r="L93" s="12">
        <f>[3]Switzerland!$G92</f>
        <v>6.6738500000000007</v>
      </c>
      <c r="M93" s="12">
        <f t="shared" si="5"/>
        <v>0.20162185325078852</v>
      </c>
      <c r="N93" s="12">
        <f t="shared" si="5"/>
        <v>0.20263942909855337</v>
      </c>
      <c r="O93" s="12">
        <f t="shared" si="5"/>
        <v>0.25167615358998946</v>
      </c>
      <c r="P93" s="12">
        <f t="shared" si="5"/>
        <v>0.390019911813628</v>
      </c>
    </row>
    <row r="94" spans="1:16">
      <c r="A94">
        <v>1990</v>
      </c>
      <c r="B94">
        <f>[3]Switzerland!B93</f>
        <v>18876.442749588648</v>
      </c>
      <c r="C94">
        <f>[3]Switzerland!C93</f>
        <v>18947.629272036829</v>
      </c>
      <c r="D94">
        <f>[3]Switzerland!D93</f>
        <v>26454.573716481271</v>
      </c>
      <c r="E94">
        <f>[3]Switzerland!E93</f>
        <v>46313.427430487216</v>
      </c>
      <c r="F94">
        <f>[3]Switzerland!F93</f>
        <v>156942.59033338106</v>
      </c>
      <c r="G94">
        <f>B94/[3]Switzerland!$G93</f>
        <v>2796.2229580857324</v>
      </c>
      <c r="H94">
        <f>C94/[3]Switzerland!$G93</f>
        <v>2806.7680269324687</v>
      </c>
      <c r="I94">
        <f>D94/[3]Switzerland!$G93</f>
        <v>3918.7937766509708</v>
      </c>
      <c r="J94">
        <f>E94/[3]Switzerland!$G93</f>
        <v>6860.5441590200026</v>
      </c>
      <c r="K94">
        <f>F94/[3]Switzerland!$G93</f>
        <v>23248.367291088642</v>
      </c>
      <c r="L94" s="12">
        <f>[3]Switzerland!$G93</f>
        <v>6.7506930000000001</v>
      </c>
      <c r="M94" s="12">
        <f t="shared" si="5"/>
        <v>0.12027610038480233</v>
      </c>
      <c r="N94" s="12">
        <f t="shared" si="5"/>
        <v>0.12072968358549352</v>
      </c>
      <c r="O94" s="12">
        <f t="shared" si="5"/>
        <v>0.16856210707549721</v>
      </c>
      <c r="P94" s="12">
        <f t="shared" si="5"/>
        <v>0.29509789109576418</v>
      </c>
    </row>
    <row r="95" spans="1:16">
      <c r="A95">
        <v>1991</v>
      </c>
      <c r="B95">
        <f>[3]Switzerland!B94</f>
        <v>15137.990384264825</v>
      </c>
      <c r="C95">
        <f>[3]Switzerland!C94</f>
        <v>15222.628553863362</v>
      </c>
      <c r="D95">
        <f>[3]Switzerland!D94</f>
        <v>23174.93373176577</v>
      </c>
      <c r="E95">
        <f>[3]Switzerland!E94</f>
        <v>0</v>
      </c>
      <c r="F95">
        <f>[3]Switzerland!F94</f>
        <v>155505.28404296644</v>
      </c>
      <c r="G95">
        <f>B95/[3]Switzerland!$G94</f>
        <v>2212.2612346735741</v>
      </c>
      <c r="H95">
        <f>C95/[3]Switzerland!$G94</f>
        <v>2224.6302306118459</v>
      </c>
      <c r="I95">
        <f>D95/[3]Switzerland!$G94</f>
        <v>3386.7776507643939</v>
      </c>
      <c r="J95">
        <f>E95/[3]Switzerland!$G94</f>
        <v>0</v>
      </c>
      <c r="K95">
        <f>F95/[3]Switzerland!$G94</f>
        <v>22725.494133801763</v>
      </c>
      <c r="L95" s="12">
        <f>[3]Switzerland!$G94</f>
        <v>6.8427680000000004</v>
      </c>
      <c r="M95" s="12">
        <f t="shared" si="5"/>
        <v>9.73471125269426E-2</v>
      </c>
      <c r="N95" s="12">
        <f t="shared" si="5"/>
        <v>9.7891390942428144E-2</v>
      </c>
      <c r="O95" s="12">
        <f t="shared" si="5"/>
        <v>0.14902987943073684</v>
      </c>
      <c r="P95" s="12">
        <f t="shared" si="5"/>
        <v>0</v>
      </c>
    </row>
    <row r="96" spans="1:16">
      <c r="A96">
        <v>1992</v>
      </c>
      <c r="B96">
        <f>[3]Switzerland!B95</f>
        <v>11836.273125449779</v>
      </c>
      <c r="C96">
        <f>[3]Switzerland!C95</f>
        <v>11914.690696908741</v>
      </c>
      <c r="D96">
        <f>[3]Switzerland!D95</f>
        <v>20259.008216157887</v>
      </c>
      <c r="E96">
        <f>[3]Switzerland!E95</f>
        <v>0</v>
      </c>
      <c r="F96">
        <f>[3]Switzerland!F95</f>
        <v>155437.27692758653</v>
      </c>
      <c r="G96">
        <f>B96/[3]Switzerland!$G95</f>
        <v>1713.4255031695729</v>
      </c>
      <c r="H96">
        <f>C96/[3]Switzerland!$G95</f>
        <v>1724.7772745768673</v>
      </c>
      <c r="I96">
        <f>D96/[3]Switzerland!$G95</f>
        <v>2932.7053354193167</v>
      </c>
      <c r="J96">
        <f>E96/[3]Switzerland!$G95</f>
        <v>0</v>
      </c>
      <c r="K96">
        <f>F96/[3]Switzerland!$G95</f>
        <v>22501.186953713321</v>
      </c>
      <c r="L96" s="12">
        <f>[3]Switzerland!$G95</f>
        <v>6.907959</v>
      </c>
      <c r="M96" s="12">
        <f t="shared" si="5"/>
        <v>7.6148227499919077E-2</v>
      </c>
      <c r="N96" s="12">
        <f t="shared" si="5"/>
        <v>7.6652724059618163E-2</v>
      </c>
      <c r="O96" s="12">
        <f t="shared" si="5"/>
        <v>0.13033558369396769</v>
      </c>
      <c r="P96" s="12">
        <f t="shared" si="5"/>
        <v>0</v>
      </c>
    </row>
    <row r="97" spans="1:16">
      <c r="A97">
        <v>1993</v>
      </c>
      <c r="B97">
        <f>[3]Switzerland!B96</f>
        <v>13651.594052598442</v>
      </c>
      <c r="C97">
        <f>[3]Switzerland!C96</f>
        <v>13738.817981793063</v>
      </c>
      <c r="D97">
        <f>[3]Switzerland!D96</f>
        <v>22098.633941264758</v>
      </c>
      <c r="E97">
        <f>[3]Switzerland!E96</f>
        <v>0</v>
      </c>
      <c r="F97">
        <f>[3]Switzerland!F96</f>
        <v>155241.45156427537</v>
      </c>
      <c r="G97">
        <f>B97/[3]Switzerland!$G96</f>
        <v>1959.023738385127</v>
      </c>
      <c r="H97">
        <f>C97/[3]Switzerland!$G96</f>
        <v>1971.5404999581069</v>
      </c>
      <c r="I97">
        <f>D97/[3]Switzerland!$G96</f>
        <v>3171.1863325280169</v>
      </c>
      <c r="J97">
        <f>E97/[3]Switzerland!$G96</f>
        <v>0</v>
      </c>
      <c r="K97">
        <f>F97/[3]Switzerland!$G96</f>
        <v>22277.375640091926</v>
      </c>
      <c r="L97" s="12">
        <f>[3]Switzerland!$G96</f>
        <v>6.9685699999999988</v>
      </c>
      <c r="M97" s="12">
        <f t="shared" si="5"/>
        <v>8.793781502968108E-2</v>
      </c>
      <c r="N97" s="12">
        <f t="shared" si="5"/>
        <v>8.8499674818517865E-2</v>
      </c>
      <c r="O97" s="12">
        <f t="shared" si="5"/>
        <v>0.14235008574443248</v>
      </c>
      <c r="P97" s="12">
        <f t="shared" si="5"/>
        <v>0</v>
      </c>
    </row>
    <row r="98" spans="1:16">
      <c r="A98">
        <v>1994</v>
      </c>
      <c r="B98">
        <f>[3]Switzerland!B97</f>
        <v>14784.320778235628</v>
      </c>
      <c r="C98">
        <f>[3]Switzerland!C97</f>
        <v>14841.401459717177</v>
      </c>
      <c r="D98">
        <f>[3]Switzerland!D97</f>
        <v>23238.157528990134</v>
      </c>
      <c r="E98">
        <f>[3]Switzerland!E97</f>
        <v>0</v>
      </c>
      <c r="F98">
        <f>[3]Switzerland!F97</f>
        <v>157212.64182734612</v>
      </c>
      <c r="G98">
        <f>B98/[3]Switzerland!$G97</f>
        <v>2106.3229460179018</v>
      </c>
      <c r="H98">
        <f>C98/[3]Switzerland!$G97</f>
        <v>2114.4552336611678</v>
      </c>
      <c r="I98">
        <f>D98/[3]Switzerland!$G97</f>
        <v>3310.7415051861426</v>
      </c>
      <c r="J98">
        <f>E98/[3]Switzerland!$G97</f>
        <v>0</v>
      </c>
      <c r="K98">
        <f>F98/[3]Switzerland!$G97</f>
        <v>22398.093213217704</v>
      </c>
      <c r="L98" s="12">
        <f>[3]Switzerland!$G97</f>
        <v>7.0190190000000001</v>
      </c>
      <c r="M98" s="12">
        <f t="shared" si="5"/>
        <v>9.4040279499100626E-2</v>
      </c>
      <c r="N98" s="12">
        <f t="shared" si="5"/>
        <v>9.4403358961528572E-2</v>
      </c>
      <c r="O98" s="12">
        <f t="shared" si="5"/>
        <v>0.14781354259354484</v>
      </c>
      <c r="P98" s="12">
        <f t="shared" si="5"/>
        <v>0</v>
      </c>
    </row>
    <row r="99" spans="1:16">
      <c r="A99">
        <v>1995</v>
      </c>
      <c r="B99">
        <f>[3]Switzerland!B98</f>
        <v>16570.966299533851</v>
      </c>
      <c r="C99">
        <f>[3]Switzerland!C98</f>
        <v>16642.475494148086</v>
      </c>
      <c r="D99">
        <f>[3]Switzerland!D98</f>
        <v>25137.150824230932</v>
      </c>
      <c r="E99">
        <f>[3]Switzerland!E98</f>
        <v>0</v>
      </c>
      <c r="F99">
        <f>[3]Switzerland!F98</f>
        <v>157968.62469437922</v>
      </c>
      <c r="G99">
        <f>B99/[3]Switzerland!$G98</f>
        <v>2346.380017135059</v>
      </c>
      <c r="H99">
        <f>C99/[3]Switzerland!$G98</f>
        <v>2356.5054221507567</v>
      </c>
      <c r="I99">
        <f>D99/[3]Switzerland!$G98</f>
        <v>3559.3161747812319</v>
      </c>
      <c r="J99">
        <f>E99/[3]Switzerland!$G98</f>
        <v>0</v>
      </c>
      <c r="K99">
        <f>F99/[3]Switzerland!$G98</f>
        <v>22367.701292568912</v>
      </c>
      <c r="L99" s="12">
        <f>[3]Switzerland!$G98</f>
        <v>7.062354</v>
      </c>
      <c r="M99" s="12">
        <f t="shared" si="5"/>
        <v>0.10490036443371956</v>
      </c>
      <c r="N99" s="12">
        <f t="shared" si="5"/>
        <v>0.10535304416523321</v>
      </c>
      <c r="O99" s="12">
        <f t="shared" si="5"/>
        <v>0.15912749049289757</v>
      </c>
      <c r="P99" s="12">
        <f t="shared" si="5"/>
        <v>0</v>
      </c>
    </row>
    <row r="100" spans="1:16">
      <c r="A100">
        <v>1996</v>
      </c>
      <c r="B100">
        <f>[3]Switzerland!B99</f>
        <v>15586.013066426349</v>
      </c>
      <c r="C100">
        <f>[3]Switzerland!C99</f>
        <v>15665.899300535924</v>
      </c>
      <c r="D100">
        <f>[3]Switzerland!D99</f>
        <v>24192.265287969072</v>
      </c>
      <c r="E100">
        <f>[3]Switzerland!E99</f>
        <v>0</v>
      </c>
      <c r="F100">
        <f>[3]Switzerland!F99</f>
        <v>158698.26076240162</v>
      </c>
      <c r="G100">
        <f>B100/[3]Switzerland!$G99</f>
        <v>2200.9958370098493</v>
      </c>
      <c r="H100">
        <f>C100/[3]Switzerland!$G99</f>
        <v>2212.2770587026707</v>
      </c>
      <c r="I100">
        <f>D100/[3]Switzerland!$G99</f>
        <v>3416.3371325125295</v>
      </c>
      <c r="J100">
        <f>E100/[3]Switzerland!$G99</f>
        <v>0</v>
      </c>
      <c r="K100">
        <f>F100/[3]Switzerland!$G99</f>
        <v>22410.748007850711</v>
      </c>
      <c r="L100" s="12">
        <f>[3]Switzerland!$G99</f>
        <v>7.0813460000000008</v>
      </c>
      <c r="M100" s="12">
        <f t="shared" si="5"/>
        <v>9.8211618650069971E-2</v>
      </c>
      <c r="N100" s="12">
        <f t="shared" si="5"/>
        <v>9.8715003083685013E-2</v>
      </c>
      <c r="O100" s="12">
        <f t="shared" si="5"/>
        <v>0.1524419056122425</v>
      </c>
      <c r="P100" s="12">
        <f t="shared" si="5"/>
        <v>0</v>
      </c>
    </row>
    <row r="101" spans="1:16">
      <c r="A101">
        <v>1997</v>
      </c>
      <c r="B101">
        <f>[3]Switzerland!B100</f>
        <v>20255.356970933713</v>
      </c>
      <c r="C101">
        <f>[3]Switzerland!C100</f>
        <v>20332.858228876015</v>
      </c>
      <c r="D101">
        <f>[3]Switzerland!D100</f>
        <v>28893.151009654695</v>
      </c>
      <c r="E101">
        <f>[3]Switzerland!E100</f>
        <v>0</v>
      </c>
      <c r="F101">
        <f>[3]Switzerland!F100</f>
        <v>162941.3854108901</v>
      </c>
      <c r="G101">
        <f>B101/[3]Switzerland!$G100</f>
        <v>2854.2882929646962</v>
      </c>
      <c r="H101">
        <f>C101/[3]Switzerland!$G100</f>
        <v>2865.2094005784593</v>
      </c>
      <c r="I101">
        <f>D101/[3]Switzerland!$G100</f>
        <v>4071.4850294695589</v>
      </c>
      <c r="J101">
        <f>E101/[3]Switzerland!$G100</f>
        <v>0</v>
      </c>
      <c r="K101">
        <f>F101/[3]Switzerland!$G100</f>
        <v>22960.922855378009</v>
      </c>
      <c r="L101" s="12">
        <f>[3]Switzerland!$G100</f>
        <v>7.0964650000000002</v>
      </c>
      <c r="M101" s="12">
        <f t="shared" si="5"/>
        <v>0.12431069565203265</v>
      </c>
      <c r="N101" s="12">
        <f t="shared" si="5"/>
        <v>0.12478633453129508</v>
      </c>
      <c r="O101" s="12">
        <f t="shared" si="5"/>
        <v>0.17732236004250665</v>
      </c>
      <c r="P101" s="12">
        <f t="shared" si="5"/>
        <v>0</v>
      </c>
    </row>
    <row r="102" spans="1:16">
      <c r="A102">
        <v>1998</v>
      </c>
      <c r="B102">
        <f>[3]Switzerland!B101</f>
        <v>22096.215026975413</v>
      </c>
      <c r="C102">
        <f>[3]Switzerland!C101</f>
        <v>22252.356233313458</v>
      </c>
      <c r="D102">
        <f>[3]Switzerland!D101</f>
        <v>30930.20293655249</v>
      </c>
      <c r="E102">
        <f>[3]Switzerland!E101</f>
        <v>0</v>
      </c>
      <c r="F102">
        <f>[3]Switzerland!F101</f>
        <v>166948.96527460375</v>
      </c>
      <c r="G102">
        <f>B102/[3]Switzerland!$G101</f>
        <v>3101.8600769498939</v>
      </c>
      <c r="H102">
        <f>C102/[3]Switzerland!$G101</f>
        <v>3123.7791329382385</v>
      </c>
      <c r="I102">
        <f>D102/[3]Switzerland!$G101</f>
        <v>4341.9726656227795</v>
      </c>
      <c r="J102">
        <f>E102/[3]Switzerland!$G101</f>
        <v>0</v>
      </c>
      <c r="K102">
        <f>F102/[3]Switzerland!$G101</f>
        <v>23436.245965256272</v>
      </c>
      <c r="L102" s="12">
        <f>[3]Switzerland!$G101</f>
        <v>7.1235369999999989</v>
      </c>
      <c r="M102" s="12">
        <f t="shared" si="5"/>
        <v>0.13235311156694354</v>
      </c>
      <c r="N102" s="12">
        <f t="shared" si="5"/>
        <v>0.13328837466414944</v>
      </c>
      <c r="O102" s="12">
        <f t="shared" si="5"/>
        <v>0.18526741322222254</v>
      </c>
      <c r="P102" s="12">
        <f t="shared" si="5"/>
        <v>0</v>
      </c>
    </row>
    <row r="103" spans="1:16">
      <c r="A103">
        <v>1999</v>
      </c>
      <c r="B103">
        <f>[3]Switzerland!B102</f>
        <v>22565.138104278991</v>
      </c>
      <c r="C103">
        <f>[3]Switzerland!C102</f>
        <v>22702.770656421068</v>
      </c>
      <c r="D103">
        <f>[3]Switzerland!D102</f>
        <v>31489.67187694371</v>
      </c>
      <c r="E103">
        <f>[3]Switzerland!E102</f>
        <v>0</v>
      </c>
      <c r="F103">
        <f>[3]Switzerland!F102</f>
        <v>169358.1680112399</v>
      </c>
      <c r="G103">
        <f>B103/[3]Switzerland!$G102</f>
        <v>3149.6007372350168</v>
      </c>
      <c r="H103">
        <f>C103/[3]Switzerland!$G102</f>
        <v>3168.8112373299405</v>
      </c>
      <c r="I103">
        <f>D103/[3]Switzerland!$G102</f>
        <v>4395.2708510170105</v>
      </c>
      <c r="J103">
        <f>E103/[3]Switzerland!$G102</f>
        <v>0</v>
      </c>
      <c r="K103">
        <f>F103/[3]Switzerland!$G102</f>
        <v>23638.703577170807</v>
      </c>
      <c r="L103" s="12">
        <f>[3]Switzerland!$G102</f>
        <v>7.1644439999999996</v>
      </c>
      <c r="M103" s="12">
        <f t="shared" si="5"/>
        <v>0.13323914854098678</v>
      </c>
      <c r="N103" s="12">
        <f t="shared" si="5"/>
        <v>0.1340518200156389</v>
      </c>
      <c r="O103" s="12">
        <f t="shared" si="5"/>
        <v>0.18593535963883251</v>
      </c>
      <c r="P103" s="12">
        <f t="shared" si="5"/>
        <v>0</v>
      </c>
    </row>
    <row r="104" spans="1:16">
      <c r="A104">
        <v>2000</v>
      </c>
      <c r="B104">
        <f>[3]Switzerland!B103</f>
        <v>26582.075102942643</v>
      </c>
      <c r="C104">
        <f>[3]Switzerland!C103</f>
        <v>26576.716130794292</v>
      </c>
      <c r="D104">
        <f>[3]Switzerland!D103</f>
        <v>35555.716656808996</v>
      </c>
      <c r="E104">
        <f>[3]Switzerland!E103</f>
        <v>0</v>
      </c>
      <c r="F104">
        <f>[3]Switzerland!F103</f>
        <v>175829.76427581871</v>
      </c>
      <c r="G104">
        <f>B104/[3]Switzerland!$G103</f>
        <v>3689.876757318294</v>
      </c>
      <c r="H104">
        <f>C104/[3]Switzerland!$G103</f>
        <v>3689.1328745816477</v>
      </c>
      <c r="I104">
        <f>D104/[3]Switzerland!$G103</f>
        <v>4935.514325863558</v>
      </c>
      <c r="J104">
        <f>E104/[3]Switzerland!$G103</f>
        <v>0</v>
      </c>
      <c r="K104">
        <f>F104/[3]Switzerland!$G103</f>
        <v>24407.054676264786</v>
      </c>
      <c r="L104" s="12">
        <f>[3]Switzerland!$G103</f>
        <v>7.2040550000000003</v>
      </c>
      <c r="M104" s="12">
        <f t="shared" si="5"/>
        <v>0.15118074697094039</v>
      </c>
      <c r="N104" s="12">
        <f t="shared" si="5"/>
        <v>0.151150268785575</v>
      </c>
      <c r="O104" s="12">
        <f t="shared" si="5"/>
        <v>0.20221671116520318</v>
      </c>
      <c r="P104" s="12">
        <f t="shared" si="5"/>
        <v>0</v>
      </c>
    </row>
  </sheetData>
  <mergeCells count="6">
    <mergeCell ref="Z1:AC1"/>
    <mergeCell ref="B2:F2"/>
    <mergeCell ref="G2:K2"/>
    <mergeCell ref="M2:P2"/>
    <mergeCell ref="R1:U1"/>
    <mergeCell ref="V1:Y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104"/>
  <sheetViews>
    <sheetView topLeftCell="A24" workbookViewId="0">
      <selection activeCell="I4" sqref="I4:I104"/>
    </sheetView>
  </sheetViews>
  <sheetFormatPr baseColWidth="10" defaultColWidth="9.1640625" defaultRowHeight="15"/>
  <cols>
    <col min="13" max="16" width="12.1640625" customWidth="1"/>
  </cols>
  <sheetData>
    <row r="1" spans="1:29">
      <c r="R1" s="27" t="s">
        <v>30</v>
      </c>
      <c r="S1" s="27"/>
      <c r="T1" s="27"/>
      <c r="U1" s="27"/>
      <c r="V1" s="27" t="s">
        <v>31</v>
      </c>
      <c r="W1" s="27"/>
      <c r="X1" s="27"/>
      <c r="Y1" s="27"/>
      <c r="Z1" s="27" t="s">
        <v>32</v>
      </c>
      <c r="AA1" s="27"/>
      <c r="AB1" s="27"/>
      <c r="AC1" s="27"/>
    </row>
    <row r="2" spans="1:29" ht="48">
      <c r="B2" s="27" t="s">
        <v>6</v>
      </c>
      <c r="C2" s="27"/>
      <c r="D2" s="27"/>
      <c r="E2" s="27"/>
      <c r="F2" s="27"/>
      <c r="G2" s="27" t="s">
        <v>7</v>
      </c>
      <c r="H2" s="27"/>
      <c r="I2" s="27"/>
      <c r="J2" s="27"/>
      <c r="K2" s="27"/>
      <c r="L2" s="11" t="s">
        <v>21</v>
      </c>
      <c r="M2" s="30" t="s">
        <v>26</v>
      </c>
      <c r="N2" s="30"/>
      <c r="O2" s="30"/>
      <c r="P2" s="30"/>
      <c r="R2" s="15" t="s">
        <v>27</v>
      </c>
      <c r="S2" s="14" t="s">
        <v>28</v>
      </c>
      <c r="T2" s="14" t="s">
        <v>3</v>
      </c>
      <c r="U2" s="14" t="s">
        <v>4</v>
      </c>
      <c r="V2" s="15" t="s">
        <v>27</v>
      </c>
      <c r="W2" s="14" t="s">
        <v>28</v>
      </c>
      <c r="X2" s="14" t="s">
        <v>3</v>
      </c>
      <c r="Y2" s="14" t="s">
        <v>4</v>
      </c>
      <c r="Z2" s="15" t="s">
        <v>27</v>
      </c>
      <c r="AA2" s="14" t="s">
        <v>28</v>
      </c>
      <c r="AB2" s="14" t="s">
        <v>3</v>
      </c>
      <c r="AC2" s="14" t="s">
        <v>4</v>
      </c>
    </row>
    <row r="3" spans="1:29" ht="16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1" t="s">
        <v>22</v>
      </c>
      <c r="M3" s="6" t="s">
        <v>1</v>
      </c>
      <c r="N3" s="6" t="s">
        <v>2</v>
      </c>
      <c r="O3" s="6" t="s">
        <v>3</v>
      </c>
      <c r="P3" s="6" t="s">
        <v>4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</row>
    <row r="4" spans="1:29">
      <c r="A4">
        <v>1900</v>
      </c>
      <c r="B4">
        <f>[4]Argentina!B3</f>
        <v>322.75383867990524</v>
      </c>
      <c r="C4">
        <f>[4]Argentina!C3</f>
        <v>317.28277182953195</v>
      </c>
      <c r="D4">
        <f>[4]Argentina!D3</f>
        <v>325.48331270225145</v>
      </c>
      <c r="E4">
        <f>[4]Argentina!E3</f>
        <v>2871.2656614070947</v>
      </c>
      <c r="F4">
        <f>[4]Argentina!F3</f>
        <v>13682</v>
      </c>
      <c r="G4">
        <f>B4/[4]Argentina!$G3</f>
        <v>68.777576215389246</v>
      </c>
      <c r="H4">
        <f>C4/[4]Argentina!$G3</f>
        <v>67.611713343486358</v>
      </c>
      <c r="I4">
        <f>D4/[4]Argentina!$G3</f>
        <v>69.35921641637853</v>
      </c>
      <c r="J4">
        <f>E4/[4]Argentina!$G3</f>
        <v>611.85544274163749</v>
      </c>
      <c r="K4">
        <f>F4/[4]Argentina!$G3</f>
        <v>2915.5804982143613</v>
      </c>
      <c r="L4" s="12">
        <f>[4]Argentina!$G3</f>
        <v>4.6927190000000003</v>
      </c>
      <c r="M4" s="12">
        <f>G4/$K4</f>
        <v>2.3589668080683031E-2</v>
      </c>
      <c r="N4" s="12">
        <f t="shared" ref="N4:P19" si="0">H4/$K4</f>
        <v>2.318979475438766E-2</v>
      </c>
      <c r="O4" s="12">
        <f t="shared" si="0"/>
        <v>2.3789161869774263E-2</v>
      </c>
      <c r="P4" s="12">
        <f t="shared" si="0"/>
        <v>0.20985715987480591</v>
      </c>
      <c r="R4" s="12">
        <f>(SUM(M4:M104)/101)*100</f>
        <v>3.7296332169598845</v>
      </c>
      <c r="S4" s="12">
        <f t="shared" ref="S4:U4" si="1">(SUM(N4:N104)/101)*100</f>
        <v>3.1952084616065002</v>
      </c>
      <c r="T4" s="12">
        <f t="shared" si="1"/>
        <v>3.5412359241079305</v>
      </c>
      <c r="U4" s="12">
        <f t="shared" si="1"/>
        <v>13.669332640986489</v>
      </c>
      <c r="V4" s="12">
        <f>(SUM(M4:M49)/46)*100</f>
        <v>3.5562692053698588</v>
      </c>
      <c r="W4" s="12">
        <f t="shared" ref="W4:Y4" si="2">(SUM(N4:N49)/46)*100</f>
        <v>3.4027401451698953</v>
      </c>
      <c r="X4" s="12">
        <f t="shared" si="2"/>
        <v>3.5944063302595022</v>
      </c>
      <c r="Y4" s="12">
        <f t="shared" si="2"/>
        <v>16.576979024417952</v>
      </c>
      <c r="Z4" s="12">
        <f>(SUM(M50:M104)/55)*100</f>
        <v>3.8746285721079063</v>
      </c>
      <c r="AA4" s="12">
        <f t="shared" ref="AA4:AC4" si="3">(SUM(N50:N104)/55)*100</f>
        <v>3.0216365080807517</v>
      </c>
      <c r="AB4" s="12">
        <f t="shared" si="3"/>
        <v>3.4967661298720678</v>
      </c>
      <c r="AC4" s="12">
        <f t="shared" si="3"/>
        <v>11.237482938480182</v>
      </c>
    </row>
    <row r="5" spans="1:29">
      <c r="A5">
        <v>1901</v>
      </c>
      <c r="B5">
        <f>[4]Argentina!B4</f>
        <v>598.43029460703565</v>
      </c>
      <c r="C5">
        <f>[4]Argentina!C4</f>
        <v>585.59123915278576</v>
      </c>
      <c r="D5">
        <f>[4]Argentina!D4</f>
        <v>594.9227781467041</v>
      </c>
      <c r="E5">
        <f>[4]Argentina!E4</f>
        <v>3301.692219408254</v>
      </c>
      <c r="F5">
        <f>[4]Argentina!F4</f>
        <v>14851</v>
      </c>
      <c r="G5">
        <f>B5/[4]Argentina!$G4</f>
        <v>124.00860195814167</v>
      </c>
      <c r="H5">
        <f>C5/[4]Argentina!$G4</f>
        <v>121.34805263152363</v>
      </c>
      <c r="I5">
        <f>D5/[4]Argentina!$G4</f>
        <v>123.28176339981549</v>
      </c>
      <c r="J5">
        <f>E5/[4]Argentina!$G4</f>
        <v>684.18701378370656</v>
      </c>
      <c r="K5">
        <f>F5/[4]Argentina!$G4</f>
        <v>3077.4707836101416</v>
      </c>
      <c r="L5" s="12">
        <f>[4]Argentina!$G4</f>
        <v>4.8257160000000008</v>
      </c>
      <c r="M5" s="12">
        <f t="shared" ref="M5:P68" si="4">G5/$K5</f>
        <v>4.0295622827219421E-2</v>
      </c>
      <c r="N5" s="12">
        <f t="shared" si="0"/>
        <v>3.9431098185494964E-2</v>
      </c>
      <c r="O5" s="12">
        <f t="shared" si="0"/>
        <v>4.0059442336994419E-2</v>
      </c>
      <c r="P5" s="12">
        <f t="shared" si="0"/>
        <v>0.22232120526619445</v>
      </c>
    </row>
    <row r="6" spans="1:29">
      <c r="A6">
        <v>1902</v>
      </c>
      <c r="B6">
        <f>[4]Argentina!B5</f>
        <v>418.90571594252839</v>
      </c>
      <c r="C6">
        <f>[4]Argentina!C5</f>
        <v>407.31900568686365</v>
      </c>
      <c r="D6">
        <f>[4]Argentina!D5</f>
        <v>416.78970918437449</v>
      </c>
      <c r="E6">
        <f>[4]Argentina!E5</f>
        <v>2763.3752178138284</v>
      </c>
      <c r="F6">
        <f>[4]Argentina!F5</f>
        <v>14543</v>
      </c>
      <c r="G6">
        <f>B6/[4]Argentina!$G5</f>
        <v>84.414539242256026</v>
      </c>
      <c r="H6">
        <f>C6/[4]Argentina!$G5</f>
        <v>82.079677791715085</v>
      </c>
      <c r="I6">
        <f>D6/[4]Argentina!$G5</f>
        <v>83.988138434806629</v>
      </c>
      <c r="J6">
        <f>E6/[4]Argentina!$G5</f>
        <v>556.85333689079209</v>
      </c>
      <c r="K6">
        <f>F6/[4]Argentina!$G5</f>
        <v>2930.589384386808</v>
      </c>
      <c r="L6" s="12">
        <f>[4]Argentina!$G5</f>
        <v>4.9624829999999998</v>
      </c>
      <c r="M6" s="12">
        <f t="shared" si="4"/>
        <v>2.8804628752150754E-2</v>
      </c>
      <c r="N6" s="12">
        <f t="shared" si="0"/>
        <v>2.8007907975442732E-2</v>
      </c>
      <c r="O6" s="12">
        <f t="shared" si="0"/>
        <v>2.8659128734399675E-2</v>
      </c>
      <c r="P6" s="12">
        <f t="shared" si="0"/>
        <v>0.19001411110594985</v>
      </c>
    </row>
    <row r="7" spans="1:29">
      <c r="A7">
        <v>1903</v>
      </c>
      <c r="B7">
        <f>[4]Argentina!B6</f>
        <v>538.40524823627732</v>
      </c>
      <c r="C7">
        <f>[4]Argentina!C6</f>
        <v>526.46603726697936</v>
      </c>
      <c r="D7">
        <f>[4]Argentina!D6</f>
        <v>538.59224363219278</v>
      </c>
      <c r="E7">
        <f>[4]Argentina!E6</f>
        <v>3426.2171813998043</v>
      </c>
      <c r="F7">
        <f>[4]Argentina!F6</f>
        <v>16634</v>
      </c>
      <c r="G7">
        <f>B7/[4]Argentina!$G6</f>
        <v>105.50498816534753</v>
      </c>
      <c r="H7">
        <f>C7/[4]Argentina!$G6</f>
        <v>103.16540043631674</v>
      </c>
      <c r="I7">
        <f>D7/[4]Argentina!$G6</f>
        <v>105.54163146906284</v>
      </c>
      <c r="J7">
        <f>E7/[4]Argentina!$G6</f>
        <v>671.39576436086509</v>
      </c>
      <c r="K7">
        <f>F7/[4]Argentina!$G6</f>
        <v>3259.5707023498926</v>
      </c>
      <c r="L7" s="12">
        <f>[4]Argentina!$G6</f>
        <v>5.1031260000000005</v>
      </c>
      <c r="M7" s="12">
        <f t="shared" si="4"/>
        <v>3.2367755695339506E-2</v>
      </c>
      <c r="N7" s="12">
        <f t="shared" si="0"/>
        <v>3.1649996228626874E-2</v>
      </c>
      <c r="O7" s="12">
        <f t="shared" si="0"/>
        <v>3.2378997452939332E-2</v>
      </c>
      <c r="P7" s="12">
        <f t="shared" si="0"/>
        <v>0.20597674530478566</v>
      </c>
    </row>
    <row r="8" spans="1:29">
      <c r="A8">
        <v>1904</v>
      </c>
      <c r="B8">
        <f>[4]Argentina!B7</f>
        <v>820.39812954294939</v>
      </c>
      <c r="C8">
        <f>[4]Argentina!C7</f>
        <v>807.87311410253312</v>
      </c>
      <c r="D8">
        <f>[4]Argentina!D7</f>
        <v>823.06866726478393</v>
      </c>
      <c r="E8">
        <f>[4]Argentina!E7</f>
        <v>4103.6822954247373</v>
      </c>
      <c r="F8">
        <f>[4]Argentina!F7</f>
        <v>18417</v>
      </c>
      <c r="G8">
        <f>B8/[4]Argentina!$G7</f>
        <v>156.33319121722349</v>
      </c>
      <c r="H8">
        <f>C8/[4]Argentina!$G7</f>
        <v>153.94645292110363</v>
      </c>
      <c r="I8">
        <f>D8/[4]Argentina!$G7</f>
        <v>156.84208277765765</v>
      </c>
      <c r="J8">
        <f>E8/[4]Argentina!$G7</f>
        <v>781.98831260473287</v>
      </c>
      <c r="K8">
        <f>F8/[4]Argentina!$G7</f>
        <v>3509.5013981219395</v>
      </c>
      <c r="L8" s="12">
        <f>[4]Argentina!$G7</f>
        <v>5.2477539999999996</v>
      </c>
      <c r="M8" s="12">
        <f t="shared" si="4"/>
        <v>4.4545698514576175E-2</v>
      </c>
      <c r="N8" s="12">
        <f t="shared" si="0"/>
        <v>4.3865619487567641E-2</v>
      </c>
      <c r="O8" s="12">
        <f t="shared" si="0"/>
        <v>4.4690702463201608E-2</v>
      </c>
      <c r="P8" s="12">
        <f t="shared" si="0"/>
        <v>0.22282034508469009</v>
      </c>
    </row>
    <row r="9" spans="1:29">
      <c r="A9">
        <v>1905</v>
      </c>
      <c r="B9">
        <f>[4]Argentina!B8</f>
        <v>1217.7817915349419</v>
      </c>
      <c r="C9">
        <f>[4]Argentina!C8</f>
        <v>1205.2945425468281</v>
      </c>
      <c r="D9">
        <f>[4]Argentina!D8</f>
        <v>1221.2861116672773</v>
      </c>
      <c r="E9">
        <f>[4]Argentina!E8</f>
        <v>5054.1544287431116</v>
      </c>
      <c r="F9">
        <f>[4]Argentina!F8</f>
        <v>20846</v>
      </c>
      <c r="G9">
        <f>B9/[4]Argentina!$G8</f>
        <v>225.66216129970266</v>
      </c>
      <c r="H9">
        <f>C9/[4]Argentina!$G8</f>
        <v>223.34820028063248</v>
      </c>
      <c r="I9">
        <f>D9/[4]Argentina!$G8</f>
        <v>226.31153252568569</v>
      </c>
      <c r="J9">
        <f>E9/[4]Argentina!$G8</f>
        <v>936.56467838549486</v>
      </c>
      <c r="K9">
        <f>F9/[4]Argentina!$G8</f>
        <v>3862.8869696961838</v>
      </c>
      <c r="L9" s="12">
        <f>[4]Argentina!$G8</f>
        <v>5.3964819999999998</v>
      </c>
      <c r="M9" s="12">
        <f t="shared" si="4"/>
        <v>5.8418007844907506E-2</v>
      </c>
      <c r="N9" s="12">
        <f t="shared" si="0"/>
        <v>5.7818984099914997E-2</v>
      </c>
      <c r="O9" s="12">
        <f t="shared" si="0"/>
        <v>5.8586113003323288E-2</v>
      </c>
      <c r="P9" s="12">
        <f t="shared" si="0"/>
        <v>0.24245200176259771</v>
      </c>
    </row>
    <row r="10" spans="1:29">
      <c r="A10">
        <v>1906</v>
      </c>
      <c r="B10">
        <f>[4]Argentina!B9</f>
        <v>1719.2074573977675</v>
      </c>
      <c r="C10">
        <f>[4]Argentina!C9</f>
        <v>1707.6392823812312</v>
      </c>
      <c r="D10">
        <f>[4]Argentina!D9</f>
        <v>1726.6702406186987</v>
      </c>
      <c r="E10">
        <f>[4]Argentina!E9</f>
        <v>5545.8835029534248</v>
      </c>
      <c r="F10">
        <f>[4]Argentina!F9</f>
        <v>21892</v>
      </c>
      <c r="G10">
        <f>B10/[4]Argentina!$G9</f>
        <v>304.45349089295712</v>
      </c>
      <c r="H10">
        <f>C10/[4]Argentina!$G9</f>
        <v>302.40488922368792</v>
      </c>
      <c r="I10">
        <f>D10/[4]Argentina!$G9</f>
        <v>305.77507101617795</v>
      </c>
      <c r="J10">
        <f>E10/[4]Argentina!$G9</f>
        <v>982.11742003232678</v>
      </c>
      <c r="K10">
        <f>F10/[4]Argentina!$G9</f>
        <v>3876.8420843852446</v>
      </c>
      <c r="L10" s="12">
        <f>[4]Argentina!$G9</f>
        <v>5.6468639999999999</v>
      </c>
      <c r="M10" s="12">
        <f t="shared" si="4"/>
        <v>7.8531310862313519E-2</v>
      </c>
      <c r="N10" s="12">
        <f t="shared" si="0"/>
        <v>7.8002890662398655E-2</v>
      </c>
      <c r="O10" s="12">
        <f t="shared" si="0"/>
        <v>7.8872201745783785E-2</v>
      </c>
      <c r="P10" s="12">
        <f t="shared" si="0"/>
        <v>0.2533292299905639</v>
      </c>
    </row>
    <row r="11" spans="1:29">
      <c r="A11">
        <v>1907</v>
      </c>
      <c r="B11">
        <f>[4]Argentina!B10</f>
        <v>1783.9312867228732</v>
      </c>
      <c r="C11">
        <f>[4]Argentina!C10</f>
        <v>1773.1773920530763</v>
      </c>
      <c r="D11">
        <f>[4]Argentina!D10</f>
        <v>1793.3590985495141</v>
      </c>
      <c r="E11">
        <f>[4]Argentina!E10</f>
        <v>5379.5768196433301</v>
      </c>
      <c r="F11">
        <f>[4]Argentina!F10</f>
        <v>22353</v>
      </c>
      <c r="G11">
        <f>B11/[4]Argentina!$G10</f>
        <v>301.90765716098281</v>
      </c>
      <c r="H11">
        <f>C11/[4]Argentina!$G10</f>
        <v>300.08769740733186</v>
      </c>
      <c r="I11">
        <f>D11/[4]Argentina!$G10</f>
        <v>303.50319427719342</v>
      </c>
      <c r="J11">
        <f>E11/[4]Argentina!$G10</f>
        <v>910.42488363978771</v>
      </c>
      <c r="K11">
        <f>F11/[4]Argentina!$G10</f>
        <v>3782.9606503043565</v>
      </c>
      <c r="L11" s="12">
        <f>[4]Argentina!$G10</f>
        <v>5.9088639999999995</v>
      </c>
      <c r="M11" s="12">
        <f t="shared" si="4"/>
        <v>7.9807242281701496E-2</v>
      </c>
      <c r="N11" s="12">
        <f t="shared" si="0"/>
        <v>7.9326148259879048E-2</v>
      </c>
      <c r="O11" s="12">
        <f t="shared" si="0"/>
        <v>8.0229011700868519E-2</v>
      </c>
      <c r="P11" s="12">
        <f t="shared" si="0"/>
        <v>0.24066464544550309</v>
      </c>
    </row>
    <row r="12" spans="1:29">
      <c r="A12">
        <v>1908</v>
      </c>
      <c r="B12">
        <f>[4]Argentina!B11</f>
        <v>1689.402069596418</v>
      </c>
      <c r="C12">
        <f>[4]Argentina!C11</f>
        <v>1676.983752183043</v>
      </c>
      <c r="D12">
        <f>[4]Argentina!D11</f>
        <v>1702.092591891535</v>
      </c>
      <c r="E12">
        <f>[4]Argentina!E11</f>
        <v>5658.4060107947553</v>
      </c>
      <c r="F12">
        <f>[4]Argentina!F11</f>
        <v>24536</v>
      </c>
      <c r="G12">
        <f>B12/[4]Argentina!$G11</f>
        <v>273.23255348178907</v>
      </c>
      <c r="H12">
        <f>C12/[4]Argentina!$G11</f>
        <v>271.22409816030694</v>
      </c>
      <c r="I12">
        <f>D12/[4]Argentina!$G11</f>
        <v>275.28503339412913</v>
      </c>
      <c r="J12">
        <f>E12/[4]Argentina!$G11</f>
        <v>915.15261570355119</v>
      </c>
      <c r="K12">
        <f>F12/[4]Argentina!$G11</f>
        <v>3968.2879835885997</v>
      </c>
      <c r="L12" s="12">
        <f>[4]Argentina!$G11</f>
        <v>6.1830189999999998</v>
      </c>
      <c r="M12" s="12">
        <f t="shared" si="4"/>
        <v>6.8854013270150713E-2</v>
      </c>
      <c r="N12" s="12">
        <f t="shared" si="0"/>
        <v>6.8347886867584071E-2</v>
      </c>
      <c r="O12" s="12">
        <f t="shared" si="0"/>
        <v>6.9371233774516428E-2</v>
      </c>
      <c r="P12" s="12">
        <f t="shared" si="0"/>
        <v>0.23061648234409665</v>
      </c>
    </row>
    <row r="13" spans="1:29">
      <c r="A13">
        <v>1909</v>
      </c>
      <c r="B13">
        <f>[4]Argentina!B12</f>
        <v>2303.382839966439</v>
      </c>
      <c r="C13">
        <f>[4]Argentina!C12</f>
        <v>2291.0230546954549</v>
      </c>
      <c r="D13">
        <f>[4]Argentina!D12</f>
        <v>2318.4908966126077</v>
      </c>
      <c r="E13">
        <f>[4]Argentina!E12</f>
        <v>6277.4727060453833</v>
      </c>
      <c r="F13">
        <f>[4]Argentina!F12</f>
        <v>25766</v>
      </c>
      <c r="G13">
        <f>B13/[4]Argentina!$G12</f>
        <v>356.01554522631113</v>
      </c>
      <c r="H13">
        <f>C13/[4]Argentina!$G12</f>
        <v>354.10519162994865</v>
      </c>
      <c r="I13">
        <f>D13/[4]Argentina!$G12</f>
        <v>358.35067724642903</v>
      </c>
      <c r="J13">
        <f>E13/[4]Argentina!$G12</f>
        <v>970.25897271970507</v>
      </c>
      <c r="K13">
        <f>F13/[4]Argentina!$G12</f>
        <v>3982.445462012206</v>
      </c>
      <c r="L13" s="12">
        <f>[4]Argentina!$G12</f>
        <v>6.469894</v>
      </c>
      <c r="M13" s="12">
        <f t="shared" si="4"/>
        <v>8.9396213613538736E-2</v>
      </c>
      <c r="N13" s="12">
        <f t="shared" si="0"/>
        <v>8.8916520014571718E-2</v>
      </c>
      <c r="O13" s="12">
        <f t="shared" si="0"/>
        <v>8.9982569922091429E-2</v>
      </c>
      <c r="P13" s="12">
        <f t="shared" si="0"/>
        <v>0.24363396359719722</v>
      </c>
    </row>
    <row r="14" spans="1:29">
      <c r="A14">
        <v>1910</v>
      </c>
      <c r="B14">
        <f>[4]Argentina!B13</f>
        <v>2236.4588672616474</v>
      </c>
      <c r="C14">
        <f>[4]Argentina!C13</f>
        <v>2225.6442284084701</v>
      </c>
      <c r="D14">
        <f>[4]Argentina!D13</f>
        <v>2257.5980876420372</v>
      </c>
      <c r="E14">
        <f>[4]Argentina!E13</f>
        <v>6394.1669948127837</v>
      </c>
      <c r="F14">
        <f>[4]Argentina!F13</f>
        <v>27641</v>
      </c>
      <c r="G14">
        <f>B14/[4]Argentina!$G13</f>
        <v>330.31525153480112</v>
      </c>
      <c r="H14">
        <f>C14/[4]Argentina!$G13</f>
        <v>328.71797639357789</v>
      </c>
      <c r="I14">
        <f>D14/[4]Argentina!$G13</f>
        <v>333.43742248076074</v>
      </c>
      <c r="J14">
        <f>E14/[4]Argentina!$G13</f>
        <v>944.39066605020219</v>
      </c>
      <c r="K14">
        <f>F14/[4]Argentina!$G13</f>
        <v>4082.4555288390529</v>
      </c>
      <c r="L14" s="12">
        <f>[4]Argentina!$G13</f>
        <v>6.7706800000000005</v>
      </c>
      <c r="M14" s="12">
        <f t="shared" si="4"/>
        <v>8.0910924614219726E-2</v>
      </c>
      <c r="N14" s="12">
        <f t="shared" si="0"/>
        <v>8.0519671083118194E-2</v>
      </c>
      <c r="O14" s="12">
        <f t="shared" si="0"/>
        <v>8.1675702313304052E-2</v>
      </c>
      <c r="P14" s="12">
        <f t="shared" si="0"/>
        <v>0.23132907618439214</v>
      </c>
    </row>
    <row r="15" spans="1:29">
      <c r="A15">
        <v>1911</v>
      </c>
      <c r="B15">
        <f>[4]Argentina!B14</f>
        <v>2221.9511084312903</v>
      </c>
      <c r="C15">
        <f>[4]Argentina!C14</f>
        <v>2205.9332406854865</v>
      </c>
      <c r="D15">
        <f>[4]Argentina!D14</f>
        <v>2239.5714191201487</v>
      </c>
      <c r="E15">
        <f>[4]Argentina!E14</f>
        <v>6139.69199639423</v>
      </c>
      <c r="F15">
        <f>[4]Argentina!F14</f>
        <v>28133</v>
      </c>
      <c r="G15">
        <f>B15/[4]Argentina!$G14</f>
        <v>315.58757228439447</v>
      </c>
      <c r="H15">
        <f>C15/[4]Argentina!$G14</f>
        <v>313.31252672831124</v>
      </c>
      <c r="I15">
        <f>D15/[4]Argentina!$G14</f>
        <v>318.09021559283315</v>
      </c>
      <c r="J15">
        <f>E15/[4]Argentina!$G14</f>
        <v>872.03111011922567</v>
      </c>
      <c r="K15">
        <f>F15/[4]Argentina!$G14</f>
        <v>3995.7788168188299</v>
      </c>
      <c r="L15" s="12">
        <f>[4]Argentina!$G14</f>
        <v>7.04068</v>
      </c>
      <c r="M15" s="12">
        <f t="shared" si="4"/>
        <v>7.898024058690116E-2</v>
      </c>
      <c r="N15" s="12">
        <f t="shared" si="0"/>
        <v>7.84108783523082E-2</v>
      </c>
      <c r="O15" s="12">
        <f t="shared" si="0"/>
        <v>7.9606562368753728E-2</v>
      </c>
      <c r="P15" s="12">
        <f t="shared" si="0"/>
        <v>0.21823808326144492</v>
      </c>
    </row>
    <row r="16" spans="1:29">
      <c r="A16">
        <v>1912</v>
      </c>
      <c r="B16">
        <f>[4]Argentina!B15</f>
        <v>1989.9558815454893</v>
      </c>
      <c r="C16">
        <f>[4]Argentina!C15</f>
        <v>1974.5658078308234</v>
      </c>
      <c r="D16">
        <f>[4]Argentina!D15</f>
        <v>2013.7001750880449</v>
      </c>
      <c r="E16">
        <f>[4]Argentina!E15</f>
        <v>6254.8163078141288</v>
      </c>
      <c r="F16">
        <f>[4]Argentina!F15</f>
        <v>30439</v>
      </c>
      <c r="G16">
        <f>B16/[4]Argentina!$G15</f>
        <v>271.77403980655941</v>
      </c>
      <c r="H16">
        <f>C16/[4]Argentina!$G15</f>
        <v>269.67217285305338</v>
      </c>
      <c r="I16">
        <f>D16/[4]Argentina!$G15</f>
        <v>275.0168667648141</v>
      </c>
      <c r="J16">
        <f>E16/[4]Argentina!$G15</f>
        <v>854.23838386928355</v>
      </c>
      <c r="K16">
        <f>F16/[4]Argentina!$G15</f>
        <v>4157.1424142564629</v>
      </c>
      <c r="L16" s="12">
        <f>[4]Argentina!$G15</f>
        <v>7.3220969999999994</v>
      </c>
      <c r="M16" s="12">
        <f t="shared" si="4"/>
        <v>6.5375205543726431E-2</v>
      </c>
      <c r="N16" s="12">
        <f t="shared" si="0"/>
        <v>6.4869601755340955E-2</v>
      </c>
      <c r="O16" s="12">
        <f t="shared" si="0"/>
        <v>6.6155267094452672E-2</v>
      </c>
      <c r="P16" s="12">
        <f t="shared" si="0"/>
        <v>0.20548691835520644</v>
      </c>
    </row>
    <row r="17" spans="1:16">
      <c r="A17">
        <v>1913</v>
      </c>
      <c r="B17">
        <f>[4]Argentina!B16</f>
        <v>2650.8984634806861</v>
      </c>
      <c r="C17">
        <f>[4]Argentina!C16</f>
        <v>2634.5524205607503</v>
      </c>
      <c r="D17">
        <f>[4]Argentina!D16</f>
        <v>2675.911579071108</v>
      </c>
      <c r="E17">
        <f>[4]Argentina!E16</f>
        <v>6750.949996428466</v>
      </c>
      <c r="F17">
        <f>[4]Argentina!F16</f>
        <v>30747</v>
      </c>
      <c r="G17">
        <f>B17/[4]Argentina!$G16</f>
        <v>348.12628570754697</v>
      </c>
      <c r="H17">
        <f>C17/[4]Argentina!$G16</f>
        <v>345.9796598423444</v>
      </c>
      <c r="I17">
        <f>D17/[4]Argentina!$G16</f>
        <v>351.41110522984343</v>
      </c>
      <c r="J17">
        <f>E17/[4]Argentina!$G16</f>
        <v>886.56098286321333</v>
      </c>
      <c r="K17">
        <f>F17/[4]Argentina!$G16</f>
        <v>4037.8155007097398</v>
      </c>
      <c r="L17" s="12">
        <f>[4]Argentina!$G16</f>
        <v>7.6147610000000006</v>
      </c>
      <c r="M17" s="12">
        <f t="shared" si="4"/>
        <v>8.6216491478215307E-2</v>
      </c>
      <c r="N17" s="12">
        <f t="shared" si="0"/>
        <v>8.5684860980282648E-2</v>
      </c>
      <c r="O17" s="12">
        <f t="shared" si="0"/>
        <v>8.7030005498783883E-2</v>
      </c>
      <c r="P17" s="12">
        <f t="shared" si="0"/>
        <v>0.21956451024257539</v>
      </c>
    </row>
    <row r="18" spans="1:16">
      <c r="A18">
        <v>1914</v>
      </c>
      <c r="B18">
        <f>[4]Argentina!B17</f>
        <v>864.91677883071304</v>
      </c>
      <c r="C18">
        <f>[4]Argentina!C17</f>
        <v>851.0565857052211</v>
      </c>
      <c r="D18">
        <f>[4]Argentina!D17</f>
        <v>890.88697374433718</v>
      </c>
      <c r="E18">
        <f>[4]Argentina!E17</f>
        <v>4010.8449655757918</v>
      </c>
      <c r="F18">
        <f>[4]Argentina!F17</f>
        <v>27549</v>
      </c>
      <c r="G18">
        <f>B18/[4]Argentina!$G17</f>
        <v>109.21875804059529</v>
      </c>
      <c r="H18">
        <f>C18/[4]Argentina!$G17</f>
        <v>107.46853985033711</v>
      </c>
      <c r="I18">
        <f>D18/[4]Argentina!$G17</f>
        <v>112.49818619364002</v>
      </c>
      <c r="J18">
        <f>E18/[4]Argentina!$G17</f>
        <v>506.47590213913736</v>
      </c>
      <c r="K18">
        <f>F18/[4]Argentina!$G17</f>
        <v>3478.794305884629</v>
      </c>
      <c r="L18" s="12">
        <f>[4]Argentina!$G17</f>
        <v>7.9191229999999999</v>
      </c>
      <c r="M18" s="12">
        <f t="shared" si="4"/>
        <v>3.1395578018465757E-2</v>
      </c>
      <c r="N18" s="12">
        <f t="shared" si="0"/>
        <v>3.089246744728379E-2</v>
      </c>
      <c r="O18" s="12">
        <f t="shared" si="0"/>
        <v>3.233826903859803E-2</v>
      </c>
      <c r="P18" s="12">
        <f t="shared" si="0"/>
        <v>0.14558949383192826</v>
      </c>
    </row>
    <row r="19" spans="1:16">
      <c r="A19">
        <v>1915</v>
      </c>
      <c r="B19">
        <f>[4]Argentina!B18</f>
        <v>217.87743670496695</v>
      </c>
      <c r="C19">
        <f>[4]Argentina!C18</f>
        <v>199.68280635287562</v>
      </c>
      <c r="D19">
        <f>[4]Argentina!D18</f>
        <v>239.31334739945729</v>
      </c>
      <c r="E19">
        <f>[4]Argentina!E18</f>
        <v>3332.7528534575149</v>
      </c>
      <c r="F19">
        <f>[4]Argentina!F18</f>
        <v>27703</v>
      </c>
      <c r="G19">
        <f>B19/[4]Argentina!$G18</f>
        <v>26.455399421972462</v>
      </c>
      <c r="H19">
        <f>C19/[4]Argentina!$G18</f>
        <v>24.246147190170589</v>
      </c>
      <c r="I19">
        <f>D19/[4]Argentina!$G18</f>
        <v>29.058218639844895</v>
      </c>
      <c r="J19">
        <f>E19/[4]Argentina!$G18</f>
        <v>404.67388108815135</v>
      </c>
      <c r="K19">
        <f>F19/[4]Argentina!$G18</f>
        <v>3363.7899420458684</v>
      </c>
      <c r="L19" s="12">
        <f>[4]Argentina!$G18</f>
        <v>8.2356510000000007</v>
      </c>
      <c r="M19" s="12">
        <f t="shared" si="4"/>
        <v>7.8647596543683692E-3</v>
      </c>
      <c r="N19" s="12">
        <f t="shared" si="0"/>
        <v>7.2079849241192514E-3</v>
      </c>
      <c r="O19" s="12">
        <f t="shared" si="0"/>
        <v>8.6385354437951579E-3</v>
      </c>
      <c r="P19" s="12">
        <f t="shared" si="0"/>
        <v>0.12030295828818233</v>
      </c>
    </row>
    <row r="20" spans="1:16">
      <c r="A20">
        <v>1916</v>
      </c>
      <c r="B20">
        <f>[4]Argentina!B19</f>
        <v>-51.947517719263111</v>
      </c>
      <c r="C20">
        <f>[4]Argentina!C19</f>
        <v>-71.535853660196139</v>
      </c>
      <c r="D20">
        <f>[4]Argentina!D19</f>
        <v>-30.382805757495202</v>
      </c>
      <c r="E20">
        <f>[4]Argentina!E19</f>
        <v>2842.7678640789127</v>
      </c>
      <c r="F20">
        <f>[4]Argentina!F19</f>
        <v>26903</v>
      </c>
      <c r="G20">
        <f>B20/[4]Argentina!$G19</f>
        <v>-6.2004646595135435</v>
      </c>
      <c r="H20">
        <f>C20/[4]Argentina!$G19</f>
        <v>-8.538531810225459</v>
      </c>
      <c r="I20">
        <f>D20/[4]Argentina!$G19</f>
        <v>-3.6264969266540334</v>
      </c>
      <c r="J20">
        <f>E20/[4]Argentina!$G19</f>
        <v>339.31326173619783</v>
      </c>
      <c r="K20">
        <f>F20/[4]Argentina!$G19</f>
        <v>3211.1467122718009</v>
      </c>
      <c r="L20" s="12">
        <f>[4]Argentina!$G19</f>
        <v>8.3780040000000007</v>
      </c>
      <c r="M20" s="12">
        <f t="shared" si="4"/>
        <v>-1.9309191435625437E-3</v>
      </c>
      <c r="N20" s="12">
        <f t="shared" si="4"/>
        <v>-2.6590288689066701E-3</v>
      </c>
      <c r="O20" s="12">
        <f t="shared" si="4"/>
        <v>-1.1293463835815784E-3</v>
      </c>
      <c r="P20" s="12">
        <f t="shared" si="4"/>
        <v>0.10566731829457357</v>
      </c>
    </row>
    <row r="21" spans="1:16">
      <c r="A21">
        <v>1917</v>
      </c>
      <c r="B21">
        <f>[4]Argentina!B20</f>
        <v>-237.42468871669658</v>
      </c>
      <c r="C21">
        <f>[4]Argentina!C20</f>
        <v>-252.64572230977447</v>
      </c>
      <c r="D21">
        <f>[4]Argentina!D20</f>
        <v>-214.19106023800879</v>
      </c>
      <c r="E21">
        <f>[4]Argentina!E20</f>
        <v>2175.4156289254074</v>
      </c>
      <c r="F21">
        <f>[4]Argentina!F20</f>
        <v>24720</v>
      </c>
      <c r="G21">
        <f>B21/[4]Argentina!$G20</f>
        <v>-27.857533590028158</v>
      </c>
      <c r="H21">
        <f>C21/[4]Argentina!$G20</f>
        <v>-29.643449186615801</v>
      </c>
      <c r="I21">
        <f>D21/[4]Argentina!$G20</f>
        <v>-25.131483534906977</v>
      </c>
      <c r="J21">
        <f>E21/[4]Argentina!$G20</f>
        <v>255.24604994796411</v>
      </c>
      <c r="K21">
        <f>F21/[4]Argentina!$G20</f>
        <v>2900.4491237522616</v>
      </c>
      <c r="L21" s="12">
        <f>[4]Argentina!$G20</f>
        <v>8.5228179999999991</v>
      </c>
      <c r="M21" s="12">
        <f t="shared" si="4"/>
        <v>-9.6045586050443593E-3</v>
      </c>
      <c r="N21" s="12">
        <f t="shared" si="4"/>
        <v>-1.0220296209942333E-2</v>
      </c>
      <c r="O21" s="12">
        <f t="shared" si="4"/>
        <v>-8.6646869028320708E-3</v>
      </c>
      <c r="P21" s="12">
        <f t="shared" si="4"/>
        <v>8.8002250361060172E-2</v>
      </c>
    </row>
    <row r="22" spans="1:16">
      <c r="A22">
        <v>1918</v>
      </c>
      <c r="B22">
        <f>[4]Argentina!B21</f>
        <v>-364.99032518947166</v>
      </c>
      <c r="C22">
        <f>[4]Argentina!C21</f>
        <v>-388.66595712704844</v>
      </c>
      <c r="D22">
        <f>[4]Argentina!D21</f>
        <v>-341.43534345050614</v>
      </c>
      <c r="E22">
        <f>[4]Argentina!E21</f>
        <v>2993.9353805360424</v>
      </c>
      <c r="F22">
        <f>[4]Argentina!F21</f>
        <v>29271</v>
      </c>
      <c r="G22">
        <f>B22/[4]Argentina!$G21</f>
        <v>-42.09741637149309</v>
      </c>
      <c r="H22">
        <f>C22/[4]Argentina!$G21</f>
        <v>-44.828126932155207</v>
      </c>
      <c r="I22">
        <f>D22/[4]Argentina!$G21</f>
        <v>-39.380621417069591</v>
      </c>
      <c r="J22">
        <f>E22/[4]Argentina!$G21</f>
        <v>345.31584977860115</v>
      </c>
      <c r="K22">
        <f>F22/[4]Argentina!$G21</f>
        <v>3376.0716094880167</v>
      </c>
      <c r="L22" s="12">
        <f>[4]Argentina!$G21</f>
        <v>8.6701360000000012</v>
      </c>
      <c r="M22" s="12">
        <f t="shared" si="4"/>
        <v>-1.2469349362490919E-2</v>
      </c>
      <c r="N22" s="12">
        <f t="shared" si="4"/>
        <v>-1.3278191969083683E-2</v>
      </c>
      <c r="O22" s="12">
        <f t="shared" si="4"/>
        <v>-1.1664628589747742E-2</v>
      </c>
      <c r="P22" s="12">
        <f t="shared" si="4"/>
        <v>0.10228333096020097</v>
      </c>
    </row>
    <row r="23" spans="1:16">
      <c r="A23">
        <v>1919</v>
      </c>
      <c r="B23">
        <f>[4]Argentina!B22</f>
        <v>-201.37467094229788</v>
      </c>
      <c r="C23">
        <f>[4]Argentina!C22</f>
        <v>-217.05149525265011</v>
      </c>
      <c r="D23">
        <f>[4]Argentina!D22</f>
        <v>-162.20681913813343</v>
      </c>
      <c r="E23">
        <f>[4]Argentina!E22</f>
        <v>3366.4818946242453</v>
      </c>
      <c r="F23">
        <f>[4]Argentina!F22</f>
        <v>30347</v>
      </c>
      <c r="G23">
        <f>B23/[4]Argentina!$G22</f>
        <v>-22.831597933548281</v>
      </c>
      <c r="H23">
        <f>C23/[4]Argentina!$G22</f>
        <v>-24.609015857331745</v>
      </c>
      <c r="I23">
        <f>D23/[4]Argentina!$G22</f>
        <v>-18.39079790577453</v>
      </c>
      <c r="J23">
        <f>E23/[4]Argentina!$G22</f>
        <v>381.68733291514496</v>
      </c>
      <c r="K23">
        <f>F23/[4]Argentina!$G22</f>
        <v>3440.7033379482245</v>
      </c>
      <c r="L23" s="12">
        <f>[4]Argentina!$G22</f>
        <v>8.8199989999999993</v>
      </c>
      <c r="M23" s="12">
        <f t="shared" si="4"/>
        <v>-6.6357356886116549E-3</v>
      </c>
      <c r="N23" s="12">
        <f t="shared" si="4"/>
        <v>-7.1523213250947416E-3</v>
      </c>
      <c r="O23" s="12">
        <f t="shared" si="4"/>
        <v>-5.3450693359519373E-3</v>
      </c>
      <c r="P23" s="12">
        <f t="shared" si="4"/>
        <v>0.11093293882836015</v>
      </c>
    </row>
    <row r="24" spans="1:16">
      <c r="A24">
        <v>1920</v>
      </c>
      <c r="B24">
        <f>[4]Argentina!B23</f>
        <v>234.62779923577486</v>
      </c>
      <c r="C24">
        <f>[4]Argentina!C23</f>
        <v>209.96805316410902</v>
      </c>
      <c r="D24">
        <f>[4]Argentina!D23</f>
        <v>267.77114588099465</v>
      </c>
      <c r="E24">
        <f>[4]Argentina!E23</f>
        <v>4236.4050743423759</v>
      </c>
      <c r="F24">
        <f>[4]Argentina!F23</f>
        <v>32561</v>
      </c>
      <c r="G24">
        <f>B24/[4]Argentina!$G23</f>
        <v>26.149794179559912</v>
      </c>
      <c r="H24">
        <f>C24/[4]Argentina!$G23</f>
        <v>23.40141020121354</v>
      </c>
      <c r="I24">
        <f>D24/[4]Argentina!$G23</f>
        <v>29.843694459140064</v>
      </c>
      <c r="J24">
        <f>E24/[4]Argentina!$G23</f>
        <v>472.15684209684645</v>
      </c>
      <c r="K24">
        <f>F24/[4]Argentina!$G23</f>
        <v>3628.9964405497585</v>
      </c>
      <c r="L24" s="12">
        <f>[4]Argentina!$G23</f>
        <v>8.9724529999999998</v>
      </c>
      <c r="M24" s="12">
        <f t="shared" si="4"/>
        <v>7.2057921819285295E-3</v>
      </c>
      <c r="N24" s="12">
        <f t="shared" si="4"/>
        <v>6.4484522331657206E-3</v>
      </c>
      <c r="O24" s="12">
        <f t="shared" si="4"/>
        <v>8.223676971868021E-3</v>
      </c>
      <c r="P24" s="12">
        <f t="shared" si="4"/>
        <v>0.13010672504967219</v>
      </c>
    </row>
    <row r="25" spans="1:16">
      <c r="A25">
        <v>1921</v>
      </c>
      <c r="B25">
        <f>[4]Argentina!B24</f>
        <v>450.7197791524361</v>
      </c>
      <c r="C25">
        <f>[4]Argentina!C24</f>
        <v>428.09971604369088</v>
      </c>
      <c r="D25">
        <f>[4]Argentina!D24</f>
        <v>490.7372856119988</v>
      </c>
      <c r="E25">
        <f>[4]Argentina!E24</f>
        <v>4521.9158586600015</v>
      </c>
      <c r="F25">
        <f>[4]Argentina!F24</f>
        <v>33391</v>
      </c>
      <c r="G25">
        <f>B25/[4]Argentina!$G24</f>
        <v>48.748834373443394</v>
      </c>
      <c r="H25">
        <f>C25/[4]Argentina!$G24</f>
        <v>46.302299384278612</v>
      </c>
      <c r="I25">
        <f>D25/[4]Argentina!$G24</f>
        <v>53.077037582328195</v>
      </c>
      <c r="J25">
        <f>E25/[4]Argentina!$G24</f>
        <v>489.08021666808196</v>
      </c>
      <c r="K25">
        <f>F25/[4]Argentina!$G24</f>
        <v>3611.4952213204874</v>
      </c>
      <c r="L25" s="12">
        <f>[4]Argentina!$G24</f>
        <v>9.2457549999999991</v>
      </c>
      <c r="M25" s="12">
        <f t="shared" si="4"/>
        <v>1.3498241416921807E-2</v>
      </c>
      <c r="N25" s="12">
        <f t="shared" si="4"/>
        <v>1.282081147745473E-2</v>
      </c>
      <c r="O25" s="12">
        <f t="shared" si="4"/>
        <v>1.4696693288970044E-2</v>
      </c>
      <c r="P25" s="12">
        <f t="shared" si="4"/>
        <v>0.13542319363481184</v>
      </c>
    </row>
    <row r="26" spans="1:16">
      <c r="A26">
        <v>1922</v>
      </c>
      <c r="B26">
        <f>[4]Argentina!B25</f>
        <v>558.59902834981517</v>
      </c>
      <c r="C26">
        <f>[4]Argentina!C25</f>
        <v>530.78843519766212</v>
      </c>
      <c r="D26">
        <f>[4]Argentina!D25</f>
        <v>600.08951061172763</v>
      </c>
      <c r="E26">
        <f>[4]Argentina!E25</f>
        <v>5112.1792314941631</v>
      </c>
      <c r="F26">
        <f>[4]Argentina!F25</f>
        <v>36035</v>
      </c>
      <c r="G26">
        <f>B26/[4]Argentina!$G25</f>
        <v>58.630904937979309</v>
      </c>
      <c r="H26">
        <f>C26/[4]Argentina!$G25</f>
        <v>55.71188760959329</v>
      </c>
      <c r="I26">
        <f>D26/[4]Argentina!$G25</f>
        <v>62.985772021288497</v>
      </c>
      <c r="J26">
        <f>E26/[4]Argentina!$G25</f>
        <v>536.57754370446821</v>
      </c>
      <c r="K26">
        <f>F26/[4]Argentina!$G25</f>
        <v>3782.2562378626158</v>
      </c>
      <c r="L26" s="12">
        <f>[4]Argentina!$G25</f>
        <v>9.5273819999999994</v>
      </c>
      <c r="M26" s="12">
        <f t="shared" si="4"/>
        <v>1.5501568706807691E-2</v>
      </c>
      <c r="N26" s="12">
        <f t="shared" si="4"/>
        <v>1.4729802558558682E-2</v>
      </c>
      <c r="O26" s="12">
        <f t="shared" si="4"/>
        <v>1.6652962692152839E-2</v>
      </c>
      <c r="P26" s="12">
        <f t="shared" si="4"/>
        <v>0.14186705235171815</v>
      </c>
    </row>
    <row r="27" spans="1:16">
      <c r="A27">
        <v>1923</v>
      </c>
      <c r="B27">
        <f>[4]Argentina!B26</f>
        <v>84.666133550051455</v>
      </c>
      <c r="C27">
        <f>[4]Argentina!C26</f>
        <v>56.500688579516833</v>
      </c>
      <c r="D27">
        <f>[4]Argentina!D26</f>
        <v>133.85495358745371</v>
      </c>
      <c r="E27">
        <f>[4]Argentina!E26</f>
        <v>5441.9698827837028</v>
      </c>
      <c r="F27">
        <f>[4]Argentina!F26</f>
        <v>40032</v>
      </c>
      <c r="G27">
        <f>B27/[4]Argentina!$G26</f>
        <v>8.6239240789134222</v>
      </c>
      <c r="H27">
        <f>C27/[4]Argentina!$G26</f>
        <v>5.7550478365477185</v>
      </c>
      <c r="I27">
        <f>D27/[4]Argentina!$G26</f>
        <v>13.634199519011567</v>
      </c>
      <c r="J27">
        <f>E27/[4]Argentina!$G26</f>
        <v>554.3082356668159</v>
      </c>
      <c r="K27">
        <f>F27/[4]Argentina!$G26</f>
        <v>4077.5799514096543</v>
      </c>
      <c r="L27" s="12">
        <f>[4]Argentina!$G26</f>
        <v>9.8175879999999989</v>
      </c>
      <c r="M27" s="12">
        <f t="shared" si="4"/>
        <v>2.1149613696555621E-3</v>
      </c>
      <c r="N27" s="12">
        <f t="shared" si="4"/>
        <v>1.4113881040047171E-3</v>
      </c>
      <c r="O27" s="12">
        <f t="shared" si="4"/>
        <v>3.3436988805818774E-3</v>
      </c>
      <c r="P27" s="12">
        <f t="shared" si="4"/>
        <v>0.1359404946738535</v>
      </c>
    </row>
    <row r="28" spans="1:16">
      <c r="A28">
        <v>1924</v>
      </c>
      <c r="B28">
        <f>[4]Argentina!B27</f>
        <v>232.82889893209759</v>
      </c>
      <c r="C28">
        <f>[4]Argentina!C27</f>
        <v>196.94167942704863</v>
      </c>
      <c r="D28">
        <f>[4]Argentina!D27</f>
        <v>280.69050068261527</v>
      </c>
      <c r="E28">
        <f>[4]Argentina!E27</f>
        <v>6140.8485013514573</v>
      </c>
      <c r="F28">
        <f>[4]Argentina!F27</f>
        <v>43137</v>
      </c>
      <c r="G28">
        <f>B28/[4]Argentina!$G27</f>
        <v>23.014465280305966</v>
      </c>
      <c r="H28">
        <f>C28/[4]Argentina!$G27</f>
        <v>19.467117115649902</v>
      </c>
      <c r="I28">
        <f>D28/[4]Argentina!$G27</f>
        <v>27.745446600921003</v>
      </c>
      <c r="J28">
        <f>E28/[4]Argentina!$G27</f>
        <v>607.00516677351618</v>
      </c>
      <c r="K28">
        <f>F28/[4]Argentina!$G27</f>
        <v>4263.9680613105165</v>
      </c>
      <c r="L28" s="12">
        <f>[4]Argentina!$G27</f>
        <v>10.116633</v>
      </c>
      <c r="M28" s="12">
        <f t="shared" si="4"/>
        <v>5.3974290964160145E-3</v>
      </c>
      <c r="N28" s="12">
        <f t="shared" si="4"/>
        <v>4.5654931828140264E-3</v>
      </c>
      <c r="O28" s="12">
        <f t="shared" si="4"/>
        <v>6.5069546023741867E-3</v>
      </c>
      <c r="P28" s="12">
        <f t="shared" si="4"/>
        <v>0.14235687464013394</v>
      </c>
    </row>
    <row r="29" spans="1:16">
      <c r="A29">
        <v>1925</v>
      </c>
      <c r="B29">
        <f>[4]Argentina!B28</f>
        <v>640.9999162211958</v>
      </c>
      <c r="C29">
        <f>[4]Argentina!C28</f>
        <v>593.94368911089316</v>
      </c>
      <c r="D29">
        <f>[4]Argentina!D28</f>
        <v>677.72832903330971</v>
      </c>
      <c r="E29">
        <f>[4]Argentina!E28</f>
        <v>6207.1823660516202</v>
      </c>
      <c r="F29">
        <f>[4]Argentina!F28</f>
        <v>42953</v>
      </c>
      <c r="G29">
        <f>B29/[4]Argentina!$G28</f>
        <v>61.488058818007097</v>
      </c>
      <c r="H29">
        <f>C29/[4]Argentina!$G28</f>
        <v>56.974179818819621</v>
      </c>
      <c r="I29">
        <f>D29/[4]Argentina!$G28</f>
        <v>65.011239945076071</v>
      </c>
      <c r="J29">
        <f>E29/[4]Argentina!$G28</f>
        <v>595.42534212465159</v>
      </c>
      <c r="K29">
        <f>F29/[4]Argentina!$G28</f>
        <v>4120.2760305798092</v>
      </c>
      <c r="L29" s="12">
        <f>[4]Argentina!$G28</f>
        <v>10.424787</v>
      </c>
      <c r="M29" s="12">
        <f t="shared" si="4"/>
        <v>1.4923286294815164E-2</v>
      </c>
      <c r="N29" s="12">
        <f t="shared" si="4"/>
        <v>1.3827757993874541E-2</v>
      </c>
      <c r="O29" s="12">
        <f t="shared" si="4"/>
        <v>1.5778370056417707E-2</v>
      </c>
      <c r="P29" s="12">
        <f t="shared" si="4"/>
        <v>0.14451103219918562</v>
      </c>
    </row>
    <row r="30" spans="1:16">
      <c r="A30">
        <v>1926</v>
      </c>
      <c r="B30">
        <f>[4]Argentina!B29</f>
        <v>773.30121745496399</v>
      </c>
      <c r="C30">
        <f>[4]Argentina!C29</f>
        <v>712.02316452503976</v>
      </c>
      <c r="D30">
        <f>[4]Argentina!D29</f>
        <v>803.97238786857406</v>
      </c>
      <c r="E30">
        <f>[4]Argentina!E29</f>
        <v>6752.8252495541001</v>
      </c>
      <c r="F30">
        <f>[4]Argentina!F29</f>
        <v>45953</v>
      </c>
      <c r="G30">
        <f>B30/[4]Argentina!$G29</f>
        <v>72.197985691037545</v>
      </c>
      <c r="H30">
        <f>C30/[4]Argentina!$G29</f>
        <v>66.476861905444935</v>
      </c>
      <c r="I30">
        <f>D30/[4]Argentina!$G29</f>
        <v>75.061548650290419</v>
      </c>
      <c r="J30">
        <f>E30/[4]Argentina!$G29</f>
        <v>630.46633024314053</v>
      </c>
      <c r="K30">
        <f>F30/[4]Argentina!$G29</f>
        <v>4290.325634529946</v>
      </c>
      <c r="L30" s="12">
        <f>[4]Argentina!$G29</f>
        <v>10.710842000000001</v>
      </c>
      <c r="M30" s="12">
        <f t="shared" si="4"/>
        <v>1.6828089949621657E-2</v>
      </c>
      <c r="N30" s="12">
        <f t="shared" si="4"/>
        <v>1.5494595881118527E-2</v>
      </c>
      <c r="O30" s="12">
        <f t="shared" si="4"/>
        <v>1.74955364800682E-2</v>
      </c>
      <c r="P30" s="12">
        <f t="shared" si="4"/>
        <v>0.14695069417783607</v>
      </c>
    </row>
    <row r="31" spans="1:16">
      <c r="A31">
        <v>1927</v>
      </c>
      <c r="B31">
        <f>[4]Argentina!B30</f>
        <v>1222.4050958837697</v>
      </c>
      <c r="C31">
        <f>[4]Argentina!C30</f>
        <v>1164.0396017191556</v>
      </c>
      <c r="D31">
        <f>[4]Argentina!D30</f>
        <v>1266.3198201598191</v>
      </c>
      <c r="E31">
        <f>[4]Argentina!E30</f>
        <v>7630.4746285940273</v>
      </c>
      <c r="F31">
        <f>[4]Argentina!F30</f>
        <v>48213</v>
      </c>
      <c r="G31">
        <f>B31/[4]Argentina!$G30</f>
        <v>111.07981010045755</v>
      </c>
      <c r="H31">
        <f>C31/[4]Argentina!$G30</f>
        <v>105.77614437617694</v>
      </c>
      <c r="I31">
        <f>D31/[4]Argentina!$G30</f>
        <v>115.07033603136495</v>
      </c>
      <c r="J31">
        <f>E31/[4]Argentina!$G30</f>
        <v>693.38034958680805</v>
      </c>
      <c r="K31">
        <f>F31/[4]Argentina!$G30</f>
        <v>4381.1097502841048</v>
      </c>
      <c r="L31" s="12">
        <f>[4]Argentina!$G30</f>
        <v>11.004745999999999</v>
      </c>
      <c r="M31" s="12">
        <f t="shared" si="4"/>
        <v>2.5354263287573266E-2</v>
      </c>
      <c r="N31" s="12">
        <f t="shared" si="4"/>
        <v>2.4143687422876727E-2</v>
      </c>
      <c r="O31" s="12">
        <f t="shared" si="4"/>
        <v>2.6265111487769256E-2</v>
      </c>
      <c r="P31" s="12">
        <f t="shared" si="4"/>
        <v>0.1582659164249067</v>
      </c>
    </row>
    <row r="32" spans="1:16">
      <c r="A32">
        <v>1928</v>
      </c>
      <c r="B32">
        <f>[4]Argentina!B31</f>
        <v>1389.9351312244348</v>
      </c>
      <c r="C32">
        <f>[4]Argentina!C31</f>
        <v>1331.8552424584623</v>
      </c>
      <c r="D32">
        <f>[4]Argentina!D31</f>
        <v>1445.2597282866654</v>
      </c>
      <c r="E32">
        <f>[4]Argentina!E31</f>
        <v>8294.6954840894869</v>
      </c>
      <c r="F32">
        <f>[4]Argentina!F31</f>
        <v>51211</v>
      </c>
      <c r="G32">
        <f>B32/[4]Argentina!$G31</f>
        <v>122.93005804289174</v>
      </c>
      <c r="H32">
        <f>C32/[4]Argentina!$G31</f>
        <v>117.79329738641702</v>
      </c>
      <c r="I32">
        <f>D32/[4]Argentina!$G31</f>
        <v>127.82313238519458</v>
      </c>
      <c r="J32">
        <f>E32/[4]Argentina!$G31</f>
        <v>733.6079032760166</v>
      </c>
      <c r="K32">
        <f>F32/[4]Argentina!$G31</f>
        <v>4529.2554026523176</v>
      </c>
      <c r="L32" s="12">
        <f>[4]Argentina!$G31</f>
        <v>11.306715000000001</v>
      </c>
      <c r="M32" s="12">
        <f t="shared" si="4"/>
        <v>2.7141339384593833E-2</v>
      </c>
      <c r="N32" s="12">
        <f t="shared" si="4"/>
        <v>2.6007210217696631E-2</v>
      </c>
      <c r="O32" s="12">
        <f t="shared" si="4"/>
        <v>2.8221665819583009E-2</v>
      </c>
      <c r="P32" s="12">
        <f t="shared" si="4"/>
        <v>0.16197097272245195</v>
      </c>
    </row>
    <row r="33" spans="1:16">
      <c r="A33">
        <v>1929</v>
      </c>
      <c r="B33">
        <f>[4]Argentina!B32</f>
        <v>1605.7721860729584</v>
      </c>
      <c r="C33">
        <f>[4]Argentina!C32</f>
        <v>1530.6688956136213</v>
      </c>
      <c r="D33">
        <f>[4]Argentina!D32</f>
        <v>1650.0537231590783</v>
      </c>
      <c r="E33">
        <f>[4]Argentina!E32</f>
        <v>8746.5851692691413</v>
      </c>
      <c r="F33">
        <f>[4]Argentina!F32</f>
        <v>53324</v>
      </c>
      <c r="G33">
        <f>B33/[4]Argentina!$G32</f>
        <v>138.2264210093474</v>
      </c>
      <c r="H33">
        <f>C33/[4]Argentina!$G32</f>
        <v>131.76145721419797</v>
      </c>
      <c r="I33">
        <f>D33/[4]Argentina!$G32</f>
        <v>142.03821849923676</v>
      </c>
      <c r="J33">
        <f>E33/[4]Argentina!$G32</f>
        <v>752.91450087838246</v>
      </c>
      <c r="K33">
        <f>F33/[4]Argentina!$G32</f>
        <v>4590.1814328521123</v>
      </c>
      <c r="L33" s="12">
        <f>[4]Argentina!$G32</f>
        <v>11.616969999999998</v>
      </c>
      <c r="M33" s="12">
        <f t="shared" si="4"/>
        <v>3.0113498351079411E-2</v>
      </c>
      <c r="N33" s="12">
        <f t="shared" si="4"/>
        <v>2.8705065179161753E-2</v>
      </c>
      <c r="O33" s="12">
        <f t="shared" si="4"/>
        <v>3.0943922495669463E-2</v>
      </c>
      <c r="P33" s="12">
        <f t="shared" si="4"/>
        <v>0.16402717667971536</v>
      </c>
    </row>
    <row r="34" spans="1:16">
      <c r="A34">
        <v>1930</v>
      </c>
      <c r="B34">
        <f>[4]Argentina!B33</f>
        <v>1875.052993444838</v>
      </c>
      <c r="C34">
        <f>[4]Argentina!C33</f>
        <v>1826.0189616552377</v>
      </c>
      <c r="D34">
        <f>[4]Argentina!D33</f>
        <v>1950.5065049503064</v>
      </c>
      <c r="E34">
        <f>[4]Argentina!E33</f>
        <v>8398.3161840066296</v>
      </c>
      <c r="F34">
        <f>[4]Argentina!F33</f>
        <v>53560</v>
      </c>
      <c r="G34">
        <f>B34/[4]Argentina!$G33</f>
        <v>157.09568972147665</v>
      </c>
      <c r="H34">
        <f>C34/[4]Argentina!$G33</f>
        <v>152.98752047466508</v>
      </c>
      <c r="I34">
        <f>D34/[4]Argentina!$G33</f>
        <v>163.41733581537284</v>
      </c>
      <c r="J34">
        <f>E34/[4]Argentina!$G33</f>
        <v>703.62772574319501</v>
      </c>
      <c r="K34">
        <f>F34/[4]Argentina!$G33</f>
        <v>4487.3639149921019</v>
      </c>
      <c r="L34" s="12">
        <f>[4]Argentina!$G33</f>
        <v>11.935737999999999</v>
      </c>
      <c r="M34" s="12">
        <f t="shared" si="4"/>
        <v>3.5008457681942461E-2</v>
      </c>
      <c r="N34" s="12">
        <f t="shared" si="4"/>
        <v>3.4092960449126922E-2</v>
      </c>
      <c r="O34" s="12">
        <f t="shared" si="4"/>
        <v>3.6417223766809309E-2</v>
      </c>
      <c r="P34" s="12">
        <f t="shared" si="4"/>
        <v>0.15680201986569511</v>
      </c>
    </row>
    <row r="35" spans="1:16">
      <c r="A35">
        <v>1931</v>
      </c>
      <c r="B35">
        <f>[4]Argentina!B34</f>
        <v>999.56751979269586</v>
      </c>
      <c r="C35">
        <f>[4]Argentina!C34</f>
        <v>954.82596912475663</v>
      </c>
      <c r="D35">
        <f>[4]Argentina!D34</f>
        <v>1067.4095324696684</v>
      </c>
      <c r="E35">
        <f>[4]Argentina!E34</f>
        <v>6224.5708455339472</v>
      </c>
      <c r="F35">
        <f>[4]Argentina!F34</f>
        <v>47780</v>
      </c>
      <c r="G35">
        <f>B35/[4]Argentina!$G34</f>
        <v>82.210626405346588</v>
      </c>
      <c r="H35">
        <f>C35/[4]Argentina!$G34</f>
        <v>78.530804048252904</v>
      </c>
      <c r="I35">
        <f>D35/[4]Argentina!$G34</f>
        <v>87.790373894470761</v>
      </c>
      <c r="J35">
        <f>E35/[4]Argentina!$G34</f>
        <v>511.94727537958863</v>
      </c>
      <c r="K35">
        <f>F35/[4]Argentina!$G34</f>
        <v>3929.7232571763716</v>
      </c>
      <c r="L35" s="12">
        <f>[4]Argentina!$G34</f>
        <v>12.158617</v>
      </c>
      <c r="M35" s="12">
        <f t="shared" si="4"/>
        <v>2.0920207613911591E-2</v>
      </c>
      <c r="N35" s="12">
        <f t="shared" si="4"/>
        <v>1.9983800107257355E-2</v>
      </c>
      <c r="O35" s="12">
        <f t="shared" si="4"/>
        <v>2.2340090675380248E-2</v>
      </c>
      <c r="P35" s="12">
        <f t="shared" si="4"/>
        <v>0.13027565603880176</v>
      </c>
    </row>
    <row r="36" spans="1:16">
      <c r="A36">
        <v>1932</v>
      </c>
      <c r="B36">
        <f>[4]Argentina!B35</f>
        <v>218.10125006646913</v>
      </c>
      <c r="C36">
        <f>[4]Argentina!C35</f>
        <v>166.83837813211008</v>
      </c>
      <c r="D36">
        <f>[4]Argentina!D35</f>
        <v>282.70462483945818</v>
      </c>
      <c r="E36">
        <f>[4]Argentina!E35</f>
        <v>5001.1493255670794</v>
      </c>
      <c r="F36">
        <f>[4]Argentina!F35</f>
        <v>46212</v>
      </c>
      <c r="G36">
        <f>B36/[4]Argentina!$G35</f>
        <v>17.609177491132819</v>
      </c>
      <c r="H36">
        <f>C36/[4]Argentina!$G35</f>
        <v>13.470287822585615</v>
      </c>
      <c r="I36">
        <f>D36/[4]Argentina!$G35</f>
        <v>22.825159942205588</v>
      </c>
      <c r="J36">
        <f>E36/[4]Argentina!$G35</f>
        <v>403.78551753706421</v>
      </c>
      <c r="K36">
        <f>F36/[4]Argentina!$G35</f>
        <v>3731.0896199459085</v>
      </c>
      <c r="L36" s="12">
        <f>[4]Argentina!$G35</f>
        <v>12.385657999999999</v>
      </c>
      <c r="M36" s="12">
        <f t="shared" si="4"/>
        <v>4.7195804134525475E-3</v>
      </c>
      <c r="N36" s="12">
        <f t="shared" si="4"/>
        <v>3.6102825701573205E-3</v>
      </c>
      <c r="O36" s="12">
        <f t="shared" si="4"/>
        <v>6.1175587474997439E-3</v>
      </c>
      <c r="P36" s="12">
        <f t="shared" si="4"/>
        <v>0.1082218758237488</v>
      </c>
    </row>
    <row r="37" spans="1:16">
      <c r="A37">
        <v>1933</v>
      </c>
      <c r="B37">
        <f>[4]Argentina!B36</f>
        <v>515.67792422704338</v>
      </c>
      <c r="C37">
        <f>[4]Argentina!C36</f>
        <v>445.63595044944395</v>
      </c>
      <c r="D37">
        <f>[4]Argentina!D36</f>
        <v>575.67532915215895</v>
      </c>
      <c r="E37">
        <f>[4]Argentina!E36</f>
        <v>5648.0929354704367</v>
      </c>
      <c r="F37">
        <f>[4]Argentina!F36</f>
        <v>48364</v>
      </c>
      <c r="G37">
        <f>B37/[4]Argentina!$G36</f>
        <v>40.8718759042046</v>
      </c>
      <c r="H37">
        <f>C37/[4]Argentina!$G36</f>
        <v>35.320451796580436</v>
      </c>
      <c r="I37">
        <f>D37/[4]Argentina!$G36</f>
        <v>45.627182217441266</v>
      </c>
      <c r="J37">
        <f>E37/[4]Argentina!$G36</f>
        <v>447.65956173125659</v>
      </c>
      <c r="K37">
        <f>F37/[4]Argentina!$G36</f>
        <v>3833.2597021559432</v>
      </c>
      <c r="L37" s="12">
        <f>[4]Argentina!$G36</f>
        <v>12.616937999999999</v>
      </c>
      <c r="M37" s="12">
        <f t="shared" si="4"/>
        <v>1.0662433302188475E-2</v>
      </c>
      <c r="N37" s="12">
        <f t="shared" si="4"/>
        <v>9.2142078911885694E-3</v>
      </c>
      <c r="O37" s="12">
        <f t="shared" si="4"/>
        <v>1.1902971821027189E-2</v>
      </c>
      <c r="P37" s="12">
        <f t="shared" si="4"/>
        <v>0.11678299841763372</v>
      </c>
    </row>
    <row r="38" spans="1:16">
      <c r="A38">
        <v>1934</v>
      </c>
      <c r="B38">
        <f>[4]Argentina!B37</f>
        <v>2395.796711544966</v>
      </c>
      <c r="C38">
        <f>[4]Argentina!C37</f>
        <v>2235.6609343608066</v>
      </c>
      <c r="D38">
        <f>[4]Argentina!D37</f>
        <v>2381.3706488620528</v>
      </c>
      <c r="E38">
        <f>[4]Argentina!E37</f>
        <v>8153.5582793594322</v>
      </c>
      <c r="F38">
        <f>[4]Argentina!F37</f>
        <v>52208</v>
      </c>
      <c r="G38">
        <f>B38/[4]Argentina!$G37</f>
        <v>186.40652126074144</v>
      </c>
      <c r="H38">
        <f>C38/[4]Argentina!$G37</f>
        <v>173.94705297178345</v>
      </c>
      <c r="I38">
        <f>D38/[4]Argentina!$G37</f>
        <v>185.28409207163168</v>
      </c>
      <c r="J38">
        <f>E38/[4]Argentina!$G37</f>
        <v>634.39290463504847</v>
      </c>
      <c r="K38">
        <f>F38/[4]Argentina!$G37</f>
        <v>4062.0773937472422</v>
      </c>
      <c r="L38" s="12">
        <f>[4]Argentina!$G37</f>
        <v>12.852537</v>
      </c>
      <c r="M38" s="12">
        <f t="shared" si="4"/>
        <v>4.5889455860116571E-2</v>
      </c>
      <c r="N38" s="12">
        <f t="shared" si="4"/>
        <v>4.2822190743962742E-2</v>
      </c>
      <c r="O38" s="12">
        <f t="shared" si="4"/>
        <v>4.5613136853778213E-2</v>
      </c>
      <c r="P38" s="12">
        <f t="shared" si="4"/>
        <v>0.15617449968126401</v>
      </c>
    </row>
    <row r="39" spans="1:16">
      <c r="A39">
        <v>1935</v>
      </c>
      <c r="B39">
        <f>[4]Argentina!B38</f>
        <v>3180.5217072655951</v>
      </c>
      <c r="C39">
        <f>[4]Argentina!C38</f>
        <v>3030.4433504133826</v>
      </c>
      <c r="D39">
        <f>[4]Argentina!D38</f>
        <v>3185.7482949371738</v>
      </c>
      <c r="E39">
        <f>[4]Argentina!E38</f>
        <v>9322.716869825048</v>
      </c>
      <c r="F39">
        <f>[4]Argentina!F38</f>
        <v>54514</v>
      </c>
      <c r="G39">
        <f>B39/[4]Argentina!$G38</f>
        <v>242.92632896068378</v>
      </c>
      <c r="H39">
        <f>C39/[4]Argentina!$G38</f>
        <v>231.46343461750897</v>
      </c>
      <c r="I39">
        <f>D39/[4]Argentina!$G38</f>
        <v>243.32553257345816</v>
      </c>
      <c r="J39">
        <f>E39/[4]Argentina!$G38</f>
        <v>712.06348944353078</v>
      </c>
      <c r="K39">
        <f>F39/[4]Argentina!$G38</f>
        <v>4163.7464277356194</v>
      </c>
      <c r="L39" s="12">
        <f>[4]Argentina!$G38</f>
        <v>13.092536000000001</v>
      </c>
      <c r="M39" s="12">
        <f t="shared" si="4"/>
        <v>5.8343209217184486E-2</v>
      </c>
      <c r="N39" s="12">
        <f t="shared" si="4"/>
        <v>5.5590185097651658E-2</v>
      </c>
      <c r="O39" s="12">
        <f t="shared" si="4"/>
        <v>5.8439085279692812E-2</v>
      </c>
      <c r="P39" s="12">
        <f t="shared" si="4"/>
        <v>0.17101509465137482</v>
      </c>
    </row>
    <row r="40" spans="1:16">
      <c r="A40">
        <v>1936</v>
      </c>
      <c r="B40">
        <f>[4]Argentina!B39</f>
        <v>3859.3263583320827</v>
      </c>
      <c r="C40">
        <f>[4]Argentina!C39</f>
        <v>3666.070302888993</v>
      </c>
      <c r="D40">
        <f>[4]Argentina!D39</f>
        <v>3828.8715807283538</v>
      </c>
      <c r="E40">
        <f>[4]Argentina!E39</f>
        <v>9847.1392223235489</v>
      </c>
      <c r="F40">
        <f>[4]Argentina!F39</f>
        <v>54883</v>
      </c>
      <c r="G40">
        <f>B40/[4]Argentina!$G39</f>
        <v>290.21838145473237</v>
      </c>
      <c r="H40">
        <f>C40/[4]Argentina!$G39</f>
        <v>275.68567434227691</v>
      </c>
      <c r="I40">
        <f>D40/[4]Argentina!$G39</f>
        <v>287.92820554239057</v>
      </c>
      <c r="J40">
        <f>E40/[4]Argentina!$G39</f>
        <v>740.4973152613195</v>
      </c>
      <c r="K40">
        <f>F40/[4]Argentina!$G39</f>
        <v>4127.1594963696816</v>
      </c>
      <c r="L40" s="12">
        <f>[4]Argentina!$G39</f>
        <v>13.298007999999999</v>
      </c>
      <c r="M40" s="12">
        <f t="shared" si="4"/>
        <v>7.0319158178891145E-2</v>
      </c>
      <c r="N40" s="12">
        <f t="shared" si="4"/>
        <v>6.6797921084652684E-2</v>
      </c>
      <c r="O40" s="12">
        <f t="shared" si="4"/>
        <v>6.9764254518309032E-2</v>
      </c>
      <c r="P40" s="12">
        <f t="shared" si="4"/>
        <v>0.17942057143967258</v>
      </c>
    </row>
    <row r="41" spans="1:16">
      <c r="A41">
        <v>1937</v>
      </c>
      <c r="B41">
        <f>[4]Argentina!B40</f>
        <v>5968.8842376594857</v>
      </c>
      <c r="C41">
        <f>[4]Argentina!C40</f>
        <v>5734.3776152094806</v>
      </c>
      <c r="D41">
        <f>[4]Argentina!D40</f>
        <v>5903.5576308849668</v>
      </c>
      <c r="E41">
        <f>[4]Argentina!E40</f>
        <v>12591.517692919617</v>
      </c>
      <c r="F41">
        <f>[4]Argentina!F40</f>
        <v>58880</v>
      </c>
      <c r="G41">
        <f>B41/[4]Argentina!$G40</f>
        <v>441.92008618382391</v>
      </c>
      <c r="H41">
        <f>C41/[4]Argentina!$G40</f>
        <v>424.55784850631449</v>
      </c>
      <c r="I41">
        <f>D41/[4]Argentina!$G40</f>
        <v>437.0834804554454</v>
      </c>
      <c r="J41">
        <f>E41/[4]Argentina!$G40</f>
        <v>932.24200076329623</v>
      </c>
      <c r="K41">
        <f>F41/[4]Argentina!$G40</f>
        <v>4359.3163543588162</v>
      </c>
      <c r="L41" s="12">
        <f>[4]Argentina!$G40</f>
        <v>13.506705</v>
      </c>
      <c r="M41" s="12">
        <f t="shared" si="4"/>
        <v>0.10137371327546681</v>
      </c>
      <c r="N41" s="12">
        <f t="shared" si="4"/>
        <v>9.7390924171356669E-2</v>
      </c>
      <c r="O41" s="12">
        <f t="shared" si="4"/>
        <v>0.10026422606801914</v>
      </c>
      <c r="P41" s="12">
        <f t="shared" si="4"/>
        <v>0.21385050429550981</v>
      </c>
    </row>
    <row r="42" spans="1:16">
      <c r="A42">
        <v>1938</v>
      </c>
      <c r="B42">
        <f>[4]Argentina!B41</f>
        <v>5446.9111600510896</v>
      </c>
      <c r="C42">
        <f>[4]Argentina!C41</f>
        <v>5268.5291649343599</v>
      </c>
      <c r="D42">
        <f>[4]Argentina!D41</f>
        <v>5444.0067690188926</v>
      </c>
      <c r="E42">
        <f>[4]Argentina!E41</f>
        <v>11885.450937475021</v>
      </c>
      <c r="F42">
        <f>[4]Argentina!F41</f>
        <v>59126</v>
      </c>
      <c r="G42">
        <f>B42/[4]Argentina!$G41</f>
        <v>397.04347292753448</v>
      </c>
      <c r="H42">
        <f>C42/[4]Argentina!$G41</f>
        <v>384.04061593799167</v>
      </c>
      <c r="I42">
        <f>D42/[4]Argentina!$G41</f>
        <v>396.83176220410269</v>
      </c>
      <c r="J42">
        <f>E42/[4]Argentina!$G41</f>
        <v>866.37005430443639</v>
      </c>
      <c r="K42">
        <f>F42/[4]Argentina!$G41</f>
        <v>4309.890815273222</v>
      </c>
      <c r="L42" s="12">
        <f>[4]Argentina!$G41</f>
        <v>13.718677</v>
      </c>
      <c r="M42" s="12">
        <f t="shared" si="4"/>
        <v>9.212378919681849E-2</v>
      </c>
      <c r="N42" s="12">
        <f t="shared" si="4"/>
        <v>8.9106808594093284E-2</v>
      </c>
      <c r="O42" s="12">
        <f t="shared" si="4"/>
        <v>9.2074667134913454E-2</v>
      </c>
      <c r="P42" s="12">
        <f t="shared" si="4"/>
        <v>0.20101902610484429</v>
      </c>
    </row>
    <row r="43" spans="1:16">
      <c r="A43">
        <v>1939</v>
      </c>
      <c r="B43">
        <f>[4]Argentina!B42</f>
        <v>3192.8146254726221</v>
      </c>
      <c r="C43">
        <f>[4]Argentina!C42</f>
        <v>2971.2816588292831</v>
      </c>
      <c r="D43">
        <f>[4]Argentina!D42</f>
        <v>3159.7836536912409</v>
      </c>
      <c r="E43">
        <f>[4]Argentina!E42</f>
        <v>9840.4969085977009</v>
      </c>
      <c r="F43">
        <f>[4]Argentina!F42</f>
        <v>61370</v>
      </c>
      <c r="G43">
        <f>B43/[4]Argentina!$G42</f>
        <v>229.13882258814314</v>
      </c>
      <c r="H43">
        <f>C43/[4]Argentina!$G42</f>
        <v>213.24005955438295</v>
      </c>
      <c r="I43">
        <f>D43/[4]Argentina!$G42</f>
        <v>226.76828784975149</v>
      </c>
      <c r="J43">
        <f>E43/[4]Argentina!$G42</f>
        <v>706.22323555178627</v>
      </c>
      <c r="K43">
        <f>F43/[4]Argentina!$G42</f>
        <v>4404.3426229772913</v>
      </c>
      <c r="L43" s="12">
        <f>[4]Argentina!$G42</f>
        <v>13.933975</v>
      </c>
      <c r="M43" s="12">
        <f t="shared" si="4"/>
        <v>5.202565790243803E-2</v>
      </c>
      <c r="N43" s="12">
        <f t="shared" si="4"/>
        <v>4.8415865387474062E-2</v>
      </c>
      <c r="O43" s="12">
        <f t="shared" si="4"/>
        <v>5.148743121543492E-2</v>
      </c>
      <c r="P43" s="12">
        <f t="shared" si="4"/>
        <v>0.16034702474495194</v>
      </c>
    </row>
    <row r="44" spans="1:16">
      <c r="A44">
        <v>1940</v>
      </c>
      <c r="B44">
        <f>[4]Argentina!B43</f>
        <v>2730.0898281251689</v>
      </c>
      <c r="C44">
        <f>[4]Argentina!C43</f>
        <v>2452.6170877696072</v>
      </c>
      <c r="D44">
        <f>[4]Argentina!D43</f>
        <v>2641.8581266865513</v>
      </c>
      <c r="E44">
        <f>[4]Argentina!E43</f>
        <v>9351.3159546464649</v>
      </c>
      <c r="F44">
        <f>[4]Argentina!F43</f>
        <v>62385</v>
      </c>
      <c r="G44">
        <f>B44/[4]Argentina!$G43</f>
        <v>192.90304285176558</v>
      </c>
      <c r="H44">
        <f>C44/[4]Argentina!$G43</f>
        <v>173.29733780441074</v>
      </c>
      <c r="I44">
        <f>D44/[4]Argentina!$G43</f>
        <v>186.66875579345802</v>
      </c>
      <c r="J44">
        <f>E44/[4]Argentina!$G43</f>
        <v>660.74650135536172</v>
      </c>
      <c r="K44">
        <f>F44/[4]Argentina!$G43</f>
        <v>4408.0074598027659</v>
      </c>
      <c r="L44" s="12">
        <f>[4]Argentina!$G43</f>
        <v>14.152653000000001</v>
      </c>
      <c r="M44" s="12">
        <f t="shared" si="4"/>
        <v>4.3761959255031964E-2</v>
      </c>
      <c r="N44" s="12">
        <f t="shared" si="4"/>
        <v>3.9314211553572294E-2</v>
      </c>
      <c r="O44" s="12">
        <f t="shared" si="4"/>
        <v>4.2347649702437304E-2</v>
      </c>
      <c r="P44" s="12">
        <f t="shared" si="4"/>
        <v>0.14989686550687609</v>
      </c>
    </row>
    <row r="45" spans="1:16">
      <c r="A45">
        <v>1941</v>
      </c>
      <c r="B45">
        <f>[4]Argentina!B44</f>
        <v>1716.622027183173</v>
      </c>
      <c r="C45">
        <f>[4]Argentina!C44</f>
        <v>1414.5784345204304</v>
      </c>
      <c r="D45">
        <f>[4]Argentina!D44</f>
        <v>1612.1171011070362</v>
      </c>
      <c r="E45">
        <f>[4]Argentina!E44</f>
        <v>8839.3002391539412</v>
      </c>
      <c r="F45">
        <f>[4]Argentina!F44</f>
        <v>65582</v>
      </c>
      <c r="G45">
        <f>B45/[4]Argentina!$G44</f>
        <v>119.43171570462195</v>
      </c>
      <c r="H45">
        <f>C45/[4]Argentina!$G44</f>
        <v>98.417430720470293</v>
      </c>
      <c r="I45">
        <f>D45/[4]Argentina!$G44</f>
        <v>112.16092316950676</v>
      </c>
      <c r="J45">
        <f>E45/[4]Argentina!$G44</f>
        <v>614.98266739751091</v>
      </c>
      <c r="K45">
        <f>F45/[4]Argentina!$G44</f>
        <v>4562.781238566</v>
      </c>
      <c r="L45" s="12">
        <f>[4]Argentina!$G44</f>
        <v>14.373251</v>
      </c>
      <c r="M45" s="12">
        <f t="shared" si="4"/>
        <v>2.6175200926827076E-2</v>
      </c>
      <c r="N45" s="12">
        <f t="shared" si="4"/>
        <v>2.1569614139862012E-2</v>
      </c>
      <c r="O45" s="12">
        <f t="shared" si="4"/>
        <v>2.4581700788433355E-2</v>
      </c>
      <c r="P45" s="12">
        <f t="shared" si="4"/>
        <v>0.1347824134542091</v>
      </c>
    </row>
    <row r="46" spans="1:16">
      <c r="A46">
        <v>1942</v>
      </c>
      <c r="B46">
        <f>[4]Argentina!B45</f>
        <v>982.44702312059167</v>
      </c>
      <c r="C46">
        <f>[4]Argentina!C45</f>
        <v>688.57231182223165</v>
      </c>
      <c r="D46">
        <f>[4]Argentina!D45</f>
        <v>889.5403892812916</v>
      </c>
      <c r="E46">
        <f>[4]Argentina!E45</f>
        <v>8091.2432426754331</v>
      </c>
      <c r="F46">
        <f>[4]Argentina!F45</f>
        <v>66351</v>
      </c>
      <c r="G46">
        <f>B46/[4]Argentina!$G45</f>
        <v>67.303398441134419</v>
      </c>
      <c r="H46">
        <f>C46/[4]Argentina!$G45</f>
        <v>47.171252563728565</v>
      </c>
      <c r="I46">
        <f>D46/[4]Argentina!$G45</f>
        <v>60.938747678338558</v>
      </c>
      <c r="J46">
        <f>E46/[4]Argentina!$G45</f>
        <v>554.29774331870249</v>
      </c>
      <c r="K46">
        <f>F46/[4]Argentina!$G45</f>
        <v>4545.4336823000058</v>
      </c>
      <c r="L46" s="12">
        <f>[4]Argentina!$G45</f>
        <v>14.597287</v>
      </c>
      <c r="M46" s="12">
        <f t="shared" si="4"/>
        <v>1.4806815618763722E-2</v>
      </c>
      <c r="N46" s="12">
        <f t="shared" si="4"/>
        <v>1.0377723196669705E-2</v>
      </c>
      <c r="O46" s="12">
        <f t="shared" si="4"/>
        <v>1.3406586024043219E-2</v>
      </c>
      <c r="P46" s="12">
        <f t="shared" si="4"/>
        <v>0.12194606324961843</v>
      </c>
    </row>
    <row r="47" spans="1:16">
      <c r="A47">
        <v>1943</v>
      </c>
      <c r="B47">
        <f>[4]Argentina!B46</f>
        <v>541.90438347970257</v>
      </c>
      <c r="C47">
        <f>[4]Argentina!C46</f>
        <v>255.40362570755062</v>
      </c>
      <c r="D47">
        <f>[4]Argentina!D46</f>
        <v>457.19708201303422</v>
      </c>
      <c r="E47">
        <f>[4]Argentina!E46</f>
        <v>7285.0159247096399</v>
      </c>
      <c r="F47">
        <f>[4]Argentina!F46</f>
        <v>65828</v>
      </c>
      <c r="G47">
        <f>B47/[4]Argentina!$G46</f>
        <v>36.553871564650386</v>
      </c>
      <c r="H47">
        <f>C47/[4]Argentina!$G46</f>
        <v>17.228115541917425</v>
      </c>
      <c r="I47">
        <f>D47/[4]Argentina!$G46</f>
        <v>30.839985660059448</v>
      </c>
      <c r="J47">
        <f>E47/[4]Argentina!$G46</f>
        <v>491.40686913864619</v>
      </c>
      <c r="K47">
        <f>F47/[4]Argentina!$G46</f>
        <v>4440.3926794364716</v>
      </c>
      <c r="L47" s="12">
        <f>[4]Argentina!$G46</f>
        <v>14.824815000000001</v>
      </c>
      <c r="M47" s="12">
        <f t="shared" si="4"/>
        <v>8.2321258959668006E-3</v>
      </c>
      <c r="N47" s="12">
        <f t="shared" si="4"/>
        <v>3.8798630629451082E-3</v>
      </c>
      <c r="O47" s="12">
        <f t="shared" si="4"/>
        <v>6.9453284622506264E-3</v>
      </c>
      <c r="P47" s="12">
        <f t="shared" si="4"/>
        <v>0.11066743520553016</v>
      </c>
    </row>
    <row r="48" spans="1:16">
      <c r="A48">
        <v>1944</v>
      </c>
      <c r="B48">
        <f>[4]Argentina!B47</f>
        <v>896.84871764539173</v>
      </c>
      <c r="C48">
        <f>[4]Argentina!C47</f>
        <v>646.9789747682446</v>
      </c>
      <c r="D48">
        <f>[4]Argentina!D47</f>
        <v>874.13697634973721</v>
      </c>
      <c r="E48">
        <f>[4]Argentina!E47</f>
        <v>9068.1358077679088</v>
      </c>
      <c r="F48">
        <f>[4]Argentina!F47</f>
        <v>73300</v>
      </c>
      <c r="G48">
        <f>B48/[4]Argentina!$G47</f>
        <v>59.567964274804858</v>
      </c>
      <c r="H48">
        <f>C48/[4]Argentina!$G47</f>
        <v>42.97181865490812</v>
      </c>
      <c r="I48">
        <f>D48/[4]Argentina!$G47</f>
        <v>58.059468842408997</v>
      </c>
      <c r="J48">
        <f>E48/[4]Argentina!$G47</f>
        <v>602.29822400189619</v>
      </c>
      <c r="K48">
        <f>F48/[4]Argentina!$G47</f>
        <v>4868.5265367905849</v>
      </c>
      <c r="L48" s="12">
        <f>[4]Argentina!$G47</f>
        <v>15.05589</v>
      </c>
      <c r="M48" s="12">
        <f t="shared" si="4"/>
        <v>1.2235316748231811E-2</v>
      </c>
      <c r="N48" s="12">
        <f t="shared" si="4"/>
        <v>8.8264525889255752E-3</v>
      </c>
      <c r="O48" s="12">
        <f t="shared" si="4"/>
        <v>1.1925470345835432E-2</v>
      </c>
      <c r="P48" s="12">
        <f t="shared" si="4"/>
        <v>0.12371263039246806</v>
      </c>
    </row>
    <row r="49" spans="1:16">
      <c r="A49">
        <v>1945</v>
      </c>
      <c r="B49">
        <f>[4]Argentina!B48</f>
        <v>1170.0577068888929</v>
      </c>
      <c r="C49">
        <f>[4]Argentina!C48</f>
        <v>942.02797310523772</v>
      </c>
      <c r="D49">
        <f>[4]Argentina!D48</f>
        <v>1164.1192575666137</v>
      </c>
      <c r="E49">
        <f>[4]Argentina!E48</f>
        <v>8511.3272624672009</v>
      </c>
      <c r="F49">
        <f>[4]Argentina!F48</f>
        <v>70932</v>
      </c>
      <c r="G49">
        <f>B49/[4]Argentina!$G48</f>
        <v>76.521543210950654</v>
      </c>
      <c r="H49">
        <f>C49/[4]Argentina!$G48</f>
        <v>61.608443605373253</v>
      </c>
      <c r="I49">
        <f>D49/[4]Argentina!$G48</f>
        <v>76.133169796763156</v>
      </c>
      <c r="J49">
        <f>E49/[4]Argentina!$G48</f>
        <v>556.63912391910151</v>
      </c>
      <c r="K49">
        <f>F49/[4]Argentina!$G48</f>
        <v>4638.9388071049825</v>
      </c>
      <c r="L49" s="12">
        <f>[4]Argentina!$G48</f>
        <v>15.290566</v>
      </c>
      <c r="M49" s="12">
        <f t="shared" si="4"/>
        <v>1.6495484504721322E-2</v>
      </c>
      <c r="N49" s="12">
        <f t="shared" si="4"/>
        <v>1.3280719183235177E-2</v>
      </c>
      <c r="O49" s="12">
        <f t="shared" si="4"/>
        <v>1.6411764190585539E-2</v>
      </c>
      <c r="P49" s="12">
        <f t="shared" si="4"/>
        <v>0.11999277142146281</v>
      </c>
    </row>
    <row r="50" spans="1:16">
      <c r="A50">
        <v>1946</v>
      </c>
      <c r="B50">
        <f>[4]Argentina!B49</f>
        <v>3041.8296073946649</v>
      </c>
      <c r="C50">
        <f>[4]Argentina!C49</f>
        <v>2845.0076117553463</v>
      </c>
      <c r="D50">
        <f>[4]Argentina!D49</f>
        <v>3091.9980092884725</v>
      </c>
      <c r="E50">
        <f>[4]Argentina!E49</f>
        <v>11467.792344705249</v>
      </c>
      <c r="F50">
        <f>[4]Argentina!F49</f>
        <v>77266</v>
      </c>
      <c r="G50">
        <f>B50/[4]Argentina!$G49</f>
        <v>194.42024861585512</v>
      </c>
      <c r="H50">
        <f>C50/[4]Argentina!$G49</f>
        <v>181.84026016671902</v>
      </c>
      <c r="I50">
        <f>D50/[4]Argentina!$G49</f>
        <v>197.62679021343274</v>
      </c>
      <c r="J50">
        <f>E50/[4]Argentina!$G49</f>
        <v>732.97039167234232</v>
      </c>
      <c r="K50">
        <f>F50/[4]Argentina!$G49</f>
        <v>4938.4998071667496</v>
      </c>
      <c r="L50" s="12">
        <f>[4]Argentina!$G49</f>
        <v>15.645642</v>
      </c>
      <c r="M50" s="12">
        <f t="shared" si="4"/>
        <v>3.9368281098991341E-2</v>
      </c>
      <c r="N50" s="12">
        <f t="shared" si="4"/>
        <v>3.6820951152581292E-2</v>
      </c>
      <c r="O50" s="12">
        <f t="shared" si="4"/>
        <v>4.0017575767976502E-2</v>
      </c>
      <c r="P50" s="12">
        <f t="shared" si="4"/>
        <v>0.14841964570063482</v>
      </c>
    </row>
    <row r="51" spans="1:16">
      <c r="A51">
        <v>1947</v>
      </c>
      <c r="B51">
        <f>[4]Argentina!B50</f>
        <v>6968.9248704119582</v>
      </c>
      <c r="C51">
        <f>[4]Argentina!C50</f>
        <v>6798.3168950378822</v>
      </c>
      <c r="D51">
        <f>[4]Argentina!D50</f>
        <v>7077.9647904967524</v>
      </c>
      <c r="E51">
        <f>[4]Argentina!E50</f>
        <v>16852.868640933575</v>
      </c>
      <c r="F51">
        <f>[4]Argentina!F50</f>
        <v>85844</v>
      </c>
      <c r="G51">
        <f>B51/[4]Argentina!$G50</f>
        <v>435.31394696907961</v>
      </c>
      <c r="H51">
        <f>C51/[4]Argentina!$G50</f>
        <v>424.65691844236767</v>
      </c>
      <c r="I51">
        <f>D51/[4]Argentina!$G50</f>
        <v>442.12512643678116</v>
      </c>
      <c r="J51">
        <f>E51/[4]Argentina!$G50</f>
        <v>1052.7145725137584</v>
      </c>
      <c r="K51">
        <f>F51/[4]Argentina!$G50</f>
        <v>5362.2461367422729</v>
      </c>
      <c r="L51" s="12">
        <f>[4]Argentina!$G50</f>
        <v>16.008963000000001</v>
      </c>
      <c r="M51" s="12">
        <f t="shared" si="4"/>
        <v>8.1181269167466083E-2</v>
      </c>
      <c r="N51" s="12">
        <f t="shared" si="4"/>
        <v>7.9193850415147038E-2</v>
      </c>
      <c r="O51" s="12">
        <f t="shared" si="4"/>
        <v>8.245147931709558E-2</v>
      </c>
      <c r="P51" s="12">
        <f t="shared" si="4"/>
        <v>0.19631970365935392</v>
      </c>
    </row>
    <row r="52" spans="1:16">
      <c r="A52">
        <v>1948</v>
      </c>
      <c r="B52">
        <f>[4]Argentina!B51</f>
        <v>7437.6965647050602</v>
      </c>
      <c r="C52">
        <f>[4]Argentina!C51</f>
        <v>7278.8667394673348</v>
      </c>
      <c r="D52">
        <f>[4]Argentina!D51</f>
        <v>7580.9499922786408</v>
      </c>
      <c r="E52">
        <f>[4]Argentina!E51</f>
        <v>17780.447171875116</v>
      </c>
      <c r="F52">
        <f>[4]Argentina!F51</f>
        <v>90610</v>
      </c>
      <c r="G52">
        <f>B52/[4]Argentina!$G51</f>
        <v>454.05184330439789</v>
      </c>
      <c r="H52">
        <f>C52/[4]Argentina!$G51</f>
        <v>444.35569957313442</v>
      </c>
      <c r="I52">
        <f>D52/[4]Argentina!$G51</f>
        <v>462.79708886309953</v>
      </c>
      <c r="J52">
        <f>E52/[4]Argentina!$G51</f>
        <v>1085.4496070029588</v>
      </c>
      <c r="K52">
        <f>F52/[4]Argentina!$G51</f>
        <v>5531.5025510781843</v>
      </c>
      <c r="L52" s="12">
        <f>[4]Argentina!$G51</f>
        <v>16.380721000000001</v>
      </c>
      <c r="M52" s="12">
        <f t="shared" si="4"/>
        <v>8.2084720943660316E-2</v>
      </c>
      <c r="N52" s="12">
        <f t="shared" si="4"/>
        <v>8.0331825841158097E-2</v>
      </c>
      <c r="O52" s="12">
        <f t="shared" si="4"/>
        <v>8.3665710101298335E-2</v>
      </c>
      <c r="P52" s="12">
        <f t="shared" si="4"/>
        <v>0.19623051729251867</v>
      </c>
    </row>
    <row r="53" spans="1:16">
      <c r="A53">
        <v>1949</v>
      </c>
      <c r="B53">
        <f>[4]Argentina!B52</f>
        <v>5831.061356104261</v>
      </c>
      <c r="C53">
        <f>[4]Argentina!C52</f>
        <v>5689.7709560307858</v>
      </c>
      <c r="D53">
        <f>[4]Argentina!D52</f>
        <v>6011.7448089835261</v>
      </c>
      <c r="E53">
        <f>[4]Argentina!E52</f>
        <v>15331.49076749841</v>
      </c>
      <c r="F53">
        <f>[4]Argentina!F52</f>
        <v>89380</v>
      </c>
      <c r="G53">
        <f>B53/[4]Argentina!$G52</f>
        <v>347.89227326350783</v>
      </c>
      <c r="H53">
        <f>C53/[4]Argentina!$G52</f>
        <v>339.4626177565537</v>
      </c>
      <c r="I53">
        <f>D53/[4]Argentina!$G52</f>
        <v>358.67219364583485</v>
      </c>
      <c r="J53">
        <f>E53/[4]Argentina!$G52</f>
        <v>914.70606290909632</v>
      </c>
      <c r="K53">
        <f>F53/[4]Argentina!$G52</f>
        <v>5332.5817523324222</v>
      </c>
      <c r="L53" s="12">
        <f>[4]Argentina!$G52</f>
        <v>16.761112000000001</v>
      </c>
      <c r="M53" s="12">
        <f t="shared" si="4"/>
        <v>6.5238994809848516E-2</v>
      </c>
      <c r="N53" s="12">
        <f t="shared" si="4"/>
        <v>6.365821163605713E-2</v>
      </c>
      <c r="O53" s="12">
        <f t="shared" si="4"/>
        <v>6.7260514757032083E-2</v>
      </c>
      <c r="P53" s="12">
        <f t="shared" si="4"/>
        <v>0.17153155926939373</v>
      </c>
    </row>
    <row r="54" spans="1:16">
      <c r="A54">
        <v>1950</v>
      </c>
      <c r="B54">
        <f>[4]Argentina!B53</f>
        <v>5663.3683424238461</v>
      </c>
      <c r="C54">
        <f>[4]Argentina!C53</f>
        <v>5515.0611257438877</v>
      </c>
      <c r="D54">
        <f>[4]Argentina!D53</f>
        <v>5840.1947140199436</v>
      </c>
      <c r="E54">
        <f>[4]Argentina!E53</f>
        <v>14727.881804010723</v>
      </c>
      <c r="F54">
        <f>[4]Argentina!F53</f>
        <v>90487</v>
      </c>
      <c r="G54">
        <f>B54/[4]Argentina!$G53</f>
        <v>330.219089726513</v>
      </c>
      <c r="H54">
        <f>C54/[4]Argentina!$G53</f>
        <v>321.57160802819772</v>
      </c>
      <c r="I54">
        <f>D54/[4]Argentina!$G53</f>
        <v>340.52946333062766</v>
      </c>
      <c r="J54">
        <f>E54/[4]Argentina!$G53</f>
        <v>858.75179378472376</v>
      </c>
      <c r="K54">
        <f>F54/[4]Argentina!$G53</f>
        <v>5276.1065439184404</v>
      </c>
      <c r="L54" s="12">
        <f>[4]Argentina!$G53</f>
        <v>17.150335999999999</v>
      </c>
      <c r="M54" s="12">
        <f t="shared" si="4"/>
        <v>6.2587646208006067E-2</v>
      </c>
      <c r="N54" s="12">
        <f t="shared" si="4"/>
        <v>6.0948656997622724E-2</v>
      </c>
      <c r="O54" s="12">
        <f t="shared" si="4"/>
        <v>6.454180947561465E-2</v>
      </c>
      <c r="P54" s="12">
        <f t="shared" si="4"/>
        <v>0.16276240569375405</v>
      </c>
    </row>
    <row r="55" spans="1:16">
      <c r="A55">
        <v>1951</v>
      </c>
      <c r="B55">
        <f>[4]Argentina!B54</f>
        <v>5811.2720000702975</v>
      </c>
      <c r="C55">
        <f>[4]Argentina!C54</f>
        <v>5623.3788490045672</v>
      </c>
      <c r="D55">
        <f>[4]Argentina!D54</f>
        <v>5974.6259748856492</v>
      </c>
      <c r="E55">
        <f>[4]Argentina!E54</f>
        <v>14998.273479838743</v>
      </c>
      <c r="F55">
        <f>[4]Argentina!F54</f>
        <v>94004</v>
      </c>
      <c r="G55">
        <f>B55/[4]Argentina!$G54</f>
        <v>331.74393695517836</v>
      </c>
      <c r="H55">
        <f>C55/[4]Argentina!$G54</f>
        <v>321.01781474635635</v>
      </c>
      <c r="I55">
        <f>D55/[4]Argentina!$G54</f>
        <v>341.06920872388343</v>
      </c>
      <c r="J55">
        <f>E55/[4]Argentina!$G54</f>
        <v>856.19573333892458</v>
      </c>
      <c r="K55">
        <f>F55/[4]Argentina!$G54</f>
        <v>5366.3392539804272</v>
      </c>
      <c r="L55" s="12">
        <f>[4]Argentina!$G54</f>
        <v>17.517341999999999</v>
      </c>
      <c r="M55" s="12">
        <f t="shared" si="4"/>
        <v>6.1819411940665266E-2</v>
      </c>
      <c r="N55" s="12">
        <f t="shared" si="4"/>
        <v>5.9820633685849188E-2</v>
      </c>
      <c r="O55" s="12">
        <f t="shared" si="4"/>
        <v>6.3557146237241499E-2</v>
      </c>
      <c r="P55" s="12">
        <f t="shared" si="4"/>
        <v>0.15954931151694335</v>
      </c>
    </row>
    <row r="56" spans="1:16">
      <c r="A56">
        <v>1952</v>
      </c>
      <c r="B56">
        <f>[4]Argentina!B55</f>
        <v>5249.6255382115232</v>
      </c>
      <c r="C56">
        <f>[4]Argentina!C55</f>
        <v>5063.8182139824803</v>
      </c>
      <c r="D56">
        <f>[4]Argentina!D55</f>
        <v>5412.0921953013121</v>
      </c>
      <c r="E56">
        <f>[4]Argentina!E55</f>
        <v>13105.66629616902</v>
      </c>
      <c r="F56">
        <f>[4]Argentina!F55</f>
        <v>89273</v>
      </c>
      <c r="G56">
        <f>B56/[4]Argentina!$G55</f>
        <v>293.65321133035866</v>
      </c>
      <c r="H56">
        <f>C56/[4]Argentina!$G55</f>
        <v>283.25953333344222</v>
      </c>
      <c r="I56">
        <f>D56/[4]Argentina!$G55</f>
        <v>302.74126060954183</v>
      </c>
      <c r="J56">
        <f>E56/[4]Argentina!$G55</f>
        <v>733.1039074084548</v>
      </c>
      <c r="K56">
        <f>F56/[4]Argentina!$G55</f>
        <v>4993.7472576427444</v>
      </c>
      <c r="L56" s="12">
        <f>[4]Argentina!$G55</f>
        <v>17.876956</v>
      </c>
      <c r="M56" s="12">
        <f t="shared" si="4"/>
        <v>5.8804179743164479E-2</v>
      </c>
      <c r="N56" s="12">
        <f t="shared" si="4"/>
        <v>5.6722841329209052E-2</v>
      </c>
      <c r="O56" s="12">
        <f t="shared" si="4"/>
        <v>6.0624065454295384E-2</v>
      </c>
      <c r="P56" s="12">
        <f t="shared" si="4"/>
        <v>0.14680436745901917</v>
      </c>
    </row>
    <row r="57" spans="1:16">
      <c r="A57">
        <v>1953</v>
      </c>
      <c r="B57">
        <f>[4]Argentina!B56</f>
        <v>4819.7680796275145</v>
      </c>
      <c r="C57">
        <f>[4]Argentina!C56</f>
        <v>4628.0990515093199</v>
      </c>
      <c r="D57">
        <f>[4]Argentina!D56</f>
        <v>5008.879609199178</v>
      </c>
      <c r="E57">
        <f>[4]Argentina!E56</f>
        <v>13155.745009588161</v>
      </c>
      <c r="F57">
        <f>[4]Argentina!F56</f>
        <v>94004</v>
      </c>
      <c r="G57">
        <f>B57/[4]Argentina!$G56</f>
        <v>264.37478605606657</v>
      </c>
      <c r="H57">
        <f>C57/[4]Argentina!$G56</f>
        <v>253.86132203349101</v>
      </c>
      <c r="I57">
        <f>D57/[4]Argentina!$G56</f>
        <v>274.74796570812731</v>
      </c>
      <c r="J57">
        <f>E57/[4]Argentina!$G56</f>
        <v>721.6212927379753</v>
      </c>
      <c r="K57">
        <f>F57/[4]Argentina!$G56</f>
        <v>5156.3243247038426</v>
      </c>
      <c r="L57" s="12">
        <f>[4]Argentina!$G56</f>
        <v>18.230815999999997</v>
      </c>
      <c r="M57" s="12">
        <f t="shared" si="4"/>
        <v>5.127194672170881E-2</v>
      </c>
      <c r="N57" s="12">
        <f t="shared" si="4"/>
        <v>4.9233001271321644E-2</v>
      </c>
      <c r="O57" s="12">
        <f t="shared" si="4"/>
        <v>5.3283685898463662E-2</v>
      </c>
      <c r="P57" s="12">
        <f t="shared" si="4"/>
        <v>0.13994877887736865</v>
      </c>
    </row>
    <row r="58" spans="1:16">
      <c r="A58">
        <v>1954</v>
      </c>
      <c r="B58">
        <f>[4]Argentina!B57</f>
        <v>4692.9854218344981</v>
      </c>
      <c r="C58">
        <f>[4]Argentina!C57</f>
        <v>4477.883154748597</v>
      </c>
      <c r="D58">
        <f>[4]Argentina!D57</f>
        <v>4887.5215095727972</v>
      </c>
      <c r="E58">
        <f>[4]Argentina!E57</f>
        <v>13362.193595631756</v>
      </c>
      <c r="F58">
        <f>[4]Argentina!F57</f>
        <v>97885</v>
      </c>
      <c r="G58">
        <f>B58/[4]Argentina!$G57</f>
        <v>252.57503941805507</v>
      </c>
      <c r="H58">
        <f>C58/[4]Argentina!$G57</f>
        <v>240.99830122164767</v>
      </c>
      <c r="I58">
        <f>D58/[4]Argentina!$G57</f>
        <v>263.04491213492537</v>
      </c>
      <c r="J58">
        <f>E58/[4]Argentina!$G57</f>
        <v>719.14917068058901</v>
      </c>
      <c r="K58">
        <f>F58/[4]Argentina!$G57</f>
        <v>5268.1407486179505</v>
      </c>
      <c r="L58" s="12">
        <f>[4]Argentina!$G57</f>
        <v>18.580559000000001</v>
      </c>
      <c r="M58" s="12">
        <f t="shared" si="4"/>
        <v>4.7943867005511551E-2</v>
      </c>
      <c r="N58" s="12">
        <f t="shared" si="4"/>
        <v>4.5746367214063409E-2</v>
      </c>
      <c r="O58" s="12">
        <f t="shared" si="4"/>
        <v>4.9931261271622791E-2</v>
      </c>
      <c r="P58" s="12">
        <f t="shared" si="4"/>
        <v>0.13650910349524192</v>
      </c>
    </row>
    <row r="59" spans="1:16">
      <c r="A59">
        <v>1955</v>
      </c>
      <c r="B59">
        <f>[4]Argentina!B58</f>
        <v>5410.3521092069923</v>
      </c>
      <c r="C59">
        <f>[4]Argentina!C58</f>
        <v>5186.9218355413022</v>
      </c>
      <c r="D59">
        <f>[4]Argentina!D58</f>
        <v>5640.3587105060897</v>
      </c>
      <c r="E59">
        <f>[4]Argentina!E58</f>
        <v>14936.362581233429</v>
      </c>
      <c r="F59">
        <f>[4]Argentina!F58</f>
        <v>104799</v>
      </c>
      <c r="G59">
        <f>B59/[4]Argentina!$G58</f>
        <v>285.84125500801133</v>
      </c>
      <c r="H59">
        <f>C59/[4]Argentina!$G58</f>
        <v>274.03692350753431</v>
      </c>
      <c r="I59">
        <f>D59/[4]Argentina!$G58</f>
        <v>297.99302891263022</v>
      </c>
      <c r="J59">
        <f>E59/[4]Argentina!$G58</f>
        <v>789.12213831869121</v>
      </c>
      <c r="K59">
        <f>F59/[4]Argentina!$G58</f>
        <v>5536.7704502277356</v>
      </c>
      <c r="L59" s="12">
        <f>[4]Argentina!$G58</f>
        <v>18.927821000000002</v>
      </c>
      <c r="M59" s="12">
        <f t="shared" si="4"/>
        <v>5.1625989839664432E-2</v>
      </c>
      <c r="N59" s="12">
        <f t="shared" si="4"/>
        <v>4.9494001236092919E-2</v>
      </c>
      <c r="O59" s="12">
        <f t="shared" si="4"/>
        <v>5.3820730259888837E-2</v>
      </c>
      <c r="P59" s="12">
        <f t="shared" si="4"/>
        <v>0.14252390367497236</v>
      </c>
    </row>
    <row r="60" spans="1:16">
      <c r="A60">
        <v>1956</v>
      </c>
      <c r="B60">
        <f>[4]Argentina!B59</f>
        <v>5856.4329393491407</v>
      </c>
      <c r="C60">
        <f>[4]Argentina!C59</f>
        <v>5637.3951922246088</v>
      </c>
      <c r="D60">
        <f>[4]Argentina!D59</f>
        <v>6115.0902951534372</v>
      </c>
      <c r="E60">
        <f>[4]Argentina!E59</f>
        <v>15477.088753901338</v>
      </c>
      <c r="F60">
        <f>[4]Argentina!F59</f>
        <v>107710</v>
      </c>
      <c r="G60">
        <f>B60/[4]Argentina!$G59</f>
        <v>303.89069852120787</v>
      </c>
      <c r="H60">
        <f>C60/[4]Argentina!$G59</f>
        <v>292.52481511307593</v>
      </c>
      <c r="I60">
        <f>D60/[4]Argentina!$G59</f>
        <v>317.31244608445269</v>
      </c>
      <c r="J60">
        <f>E60/[4]Argentina!$G59</f>
        <v>803.10717482927714</v>
      </c>
      <c r="K60">
        <f>F60/[4]Argentina!$G59</f>
        <v>5589.0791334421056</v>
      </c>
      <c r="L60" s="12">
        <f>[4]Argentina!$G59</f>
        <v>19.271511</v>
      </c>
      <c r="M60" s="12">
        <f t="shared" si="4"/>
        <v>5.4372230427528929E-2</v>
      </c>
      <c r="N60" s="12">
        <f t="shared" si="4"/>
        <v>5.2338642579376184E-2</v>
      </c>
      <c r="O60" s="12">
        <f t="shared" si="4"/>
        <v>5.6773654211804254E-2</v>
      </c>
      <c r="P60" s="12">
        <f t="shared" si="4"/>
        <v>0.14369221756476963</v>
      </c>
    </row>
    <row r="61" spans="1:16">
      <c r="A61">
        <v>1957</v>
      </c>
      <c r="B61">
        <f>[4]Argentina!B60</f>
        <v>6853.0943279427474</v>
      </c>
      <c r="C61">
        <f>[4]Argentina!C60</f>
        <v>6580.6722194633521</v>
      </c>
      <c r="D61">
        <f>[4]Argentina!D60</f>
        <v>7097.628156110748</v>
      </c>
      <c r="E61">
        <f>[4]Argentina!E60</f>
        <v>16973.47772169454</v>
      </c>
      <c r="F61">
        <f>[4]Argentina!F60</f>
        <v>113290</v>
      </c>
      <c r="G61">
        <f>B61/[4]Argentina!$G60</f>
        <v>349.45978167160672</v>
      </c>
      <c r="H61">
        <f>C61/[4]Argentina!$G60</f>
        <v>335.56816337539294</v>
      </c>
      <c r="I61">
        <f>D61/[4]Argentina!$G60</f>
        <v>361.92929312345979</v>
      </c>
      <c r="J61">
        <f>E61/[4]Argentina!$G60</f>
        <v>865.52840731317713</v>
      </c>
      <c r="K61">
        <f>F61/[4]Argentina!$G60</f>
        <v>5776.9960212208352</v>
      </c>
      <c r="L61" s="12">
        <f>[4]Argentina!$G60</f>
        <v>19.610538000000002</v>
      </c>
      <c r="M61" s="12">
        <f t="shared" si="4"/>
        <v>6.049160850863048E-2</v>
      </c>
      <c r="N61" s="12">
        <f t="shared" si="4"/>
        <v>5.8086964599376394E-2</v>
      </c>
      <c r="O61" s="12">
        <f t="shared" si="4"/>
        <v>6.265008523356648E-2</v>
      </c>
      <c r="P61" s="12">
        <f t="shared" si="4"/>
        <v>0.1498232652634349</v>
      </c>
    </row>
    <row r="62" spans="1:16">
      <c r="A62">
        <v>1958</v>
      </c>
      <c r="B62">
        <f>[4]Argentina!B61</f>
        <v>7418.744512753784</v>
      </c>
      <c r="C62">
        <f>[4]Argentina!C61</f>
        <v>7151.8338021081354</v>
      </c>
      <c r="D62">
        <f>[4]Argentina!D61</f>
        <v>7694.6561113931548</v>
      </c>
      <c r="E62">
        <f>[4]Argentina!E61</f>
        <v>18308.270998297699</v>
      </c>
      <c r="F62">
        <f>[4]Argentina!F61</f>
        <v>120204</v>
      </c>
      <c r="G62">
        <f>B62/[4]Argentina!$G61</f>
        <v>371.93141691166488</v>
      </c>
      <c r="H62">
        <f>C62/[4]Argentina!$G61</f>
        <v>358.55011248358096</v>
      </c>
      <c r="I62">
        <f>D62/[4]Argentina!$G61</f>
        <v>385.76397195489176</v>
      </c>
      <c r="J62">
        <f>E62/[4]Argentina!$G61</f>
        <v>917.86705444476854</v>
      </c>
      <c r="K62">
        <f>F62/[4]Argentina!$G61</f>
        <v>6026.3086242680993</v>
      </c>
      <c r="L62" s="12">
        <f>[4]Argentina!$G61</f>
        <v>19.946539000000001</v>
      </c>
      <c r="M62" s="12">
        <f t="shared" si="4"/>
        <v>6.1717950423894247E-2</v>
      </c>
      <c r="N62" s="12">
        <f t="shared" si="4"/>
        <v>5.9497469319724265E-2</v>
      </c>
      <c r="O62" s="12">
        <f t="shared" si="4"/>
        <v>6.4013311631835504E-2</v>
      </c>
      <c r="P62" s="12">
        <f t="shared" si="4"/>
        <v>0.15230999798923248</v>
      </c>
    </row>
    <row r="63" spans="1:16">
      <c r="A63">
        <v>1959</v>
      </c>
      <c r="B63">
        <f>[4]Argentina!B62</f>
        <v>5909.3334575780336</v>
      </c>
      <c r="C63">
        <f>[4]Argentina!C62</f>
        <v>5565.3335440726269</v>
      </c>
      <c r="D63">
        <f>[4]Argentina!D62</f>
        <v>6142.5016266124721</v>
      </c>
      <c r="E63">
        <f>[4]Argentina!E62</f>
        <v>15027.224748568473</v>
      </c>
      <c r="F63">
        <f>[4]Argentina!F62</f>
        <v>112441</v>
      </c>
      <c r="G63">
        <f>B63/[4]Argentina!$G62</f>
        <v>291.37071449140302</v>
      </c>
      <c r="H63">
        <f>C63/[4]Argentina!$G62</f>
        <v>274.40915676199177</v>
      </c>
      <c r="I63">
        <f>D63/[4]Argentina!$G62</f>
        <v>302.86750621858056</v>
      </c>
      <c r="J63">
        <f>E63/[4]Argentina!$G62</f>
        <v>740.94536096932916</v>
      </c>
      <c r="K63">
        <f>F63/[4]Argentina!$G62</f>
        <v>5544.1133493853476</v>
      </c>
      <c r="L63" s="12">
        <f>[4]Argentina!$G62</f>
        <v>20.281151000000001</v>
      </c>
      <c r="M63" s="12">
        <f t="shared" si="4"/>
        <v>5.2554970674202769E-2</v>
      </c>
      <c r="N63" s="12">
        <f t="shared" si="4"/>
        <v>4.9495589189642801E-2</v>
      </c>
      <c r="O63" s="12">
        <f t="shared" si="4"/>
        <v>5.4628664158202715E-2</v>
      </c>
      <c r="P63" s="12">
        <f t="shared" si="4"/>
        <v>0.1336454206967963</v>
      </c>
    </row>
    <row r="64" spans="1:16">
      <c r="A64">
        <v>1960</v>
      </c>
      <c r="B64">
        <f>[4]Argentina!B63</f>
        <v>8899.6333597495632</v>
      </c>
      <c r="C64">
        <f>[4]Argentina!C63</f>
        <v>8294.3034669441913</v>
      </c>
      <c r="D64">
        <f>[4]Argentina!D63</f>
        <v>8886.3523919830477</v>
      </c>
      <c r="E64">
        <f>[4]Argentina!E63</f>
        <v>19058.063576731671</v>
      </c>
      <c r="F64">
        <f>[4]Argentina!F63</f>
        <v>121296</v>
      </c>
      <c r="G64">
        <f>B64/[4]Argentina!$G63</f>
        <v>431.68555852636484</v>
      </c>
      <c r="H64">
        <f>C64/[4]Argentina!$G63</f>
        <v>402.32343063801494</v>
      </c>
      <c r="I64">
        <f>D64/[4]Argentina!$G63</f>
        <v>431.0413519892744</v>
      </c>
      <c r="J64">
        <f>E64/[4]Argentina!$G63</f>
        <v>924.43030931601129</v>
      </c>
      <c r="K64">
        <f>F64/[4]Argentina!$G63</f>
        <v>5883.5829961075397</v>
      </c>
      <c r="L64" s="12">
        <f>[4]Argentina!$G63</f>
        <v>20.616008999999998</v>
      </c>
      <c r="M64" s="12">
        <f t="shared" si="4"/>
        <v>7.3371202345910533E-2</v>
      </c>
      <c r="N64" s="12">
        <f t="shared" si="4"/>
        <v>6.8380684168844741E-2</v>
      </c>
      <c r="O64" s="12">
        <f t="shared" si="4"/>
        <v>7.3261710130449881E-2</v>
      </c>
      <c r="P64" s="12">
        <f t="shared" si="4"/>
        <v>0.15712029726233076</v>
      </c>
    </row>
    <row r="65" spans="1:16">
      <c r="A65">
        <v>1961</v>
      </c>
      <c r="B65">
        <f>[4]Argentina!B64</f>
        <v>9225.7073445430742</v>
      </c>
      <c r="C65">
        <f>[4]Argentina!C64</f>
        <v>8442.2213752420121</v>
      </c>
      <c r="D65">
        <f>[4]Argentina!D64</f>
        <v>9090.5783651115235</v>
      </c>
      <c r="E65">
        <f>[4]Argentina!E64</f>
        <v>20160.885815893413</v>
      </c>
      <c r="F65">
        <f>[4]Argentina!F64</f>
        <v>129908</v>
      </c>
      <c r="G65">
        <f>B65/[4]Argentina!$G64</f>
        <v>440.35563805279668</v>
      </c>
      <c r="H65">
        <f>C65/[4]Argentina!$G64</f>
        <v>402.95878044262599</v>
      </c>
      <c r="I65">
        <f>D65/[4]Argentina!$G64</f>
        <v>433.90574692415595</v>
      </c>
      <c r="J65">
        <f>E65/[4]Argentina!$G64</f>
        <v>962.3066726063621</v>
      </c>
      <c r="K65">
        <f>F65/[4]Argentina!$G64</f>
        <v>6200.6866348301628</v>
      </c>
      <c r="L65" s="12">
        <f>[4]Argentina!$G64</f>
        <v>20.950582999999998</v>
      </c>
      <c r="M65" s="12">
        <f t="shared" si="4"/>
        <v>7.1017237926402327E-2</v>
      </c>
      <c r="N65" s="12">
        <f t="shared" si="4"/>
        <v>6.4986154626674356E-2</v>
      </c>
      <c r="O65" s="12">
        <f t="shared" si="4"/>
        <v>6.9977048104131565E-2</v>
      </c>
      <c r="P65" s="12">
        <f t="shared" si="4"/>
        <v>0.15519356633843498</v>
      </c>
    </row>
    <row r="66" spans="1:16">
      <c r="A66">
        <v>1962</v>
      </c>
      <c r="B66">
        <f>[4]Argentina!B65</f>
        <v>7011.2249772667246</v>
      </c>
      <c r="C66">
        <f>[4]Argentina!C65</f>
        <v>6065.8937719179894</v>
      </c>
      <c r="D66">
        <f>[4]Argentina!D65</f>
        <v>6717.3859799966267</v>
      </c>
      <c r="E66">
        <f>[4]Argentina!E65</f>
        <v>16925.47466325694</v>
      </c>
      <c r="F66">
        <f>[4]Argentina!F65</f>
        <v>127846</v>
      </c>
      <c r="G66">
        <f>B66/[4]Argentina!$G65</f>
        <v>329.41631225440688</v>
      </c>
      <c r="H66">
        <f>C66/[4]Argentina!$G65</f>
        <v>285.00074713779674</v>
      </c>
      <c r="I66">
        <f>D66/[4]Argentina!$G65</f>
        <v>315.61054233672508</v>
      </c>
      <c r="J66">
        <f>E66/[4]Argentina!$G65</f>
        <v>795.2287174928282</v>
      </c>
      <c r="K66">
        <f>F66/[4]Argentina!$G65</f>
        <v>6006.7332018341485</v>
      </c>
      <c r="L66" s="12">
        <f>[4]Argentina!$G65</f>
        <v>21.283781999999999</v>
      </c>
      <c r="M66" s="12">
        <f t="shared" si="4"/>
        <v>5.4841175924680657E-2</v>
      </c>
      <c r="N66" s="12">
        <f t="shared" si="4"/>
        <v>4.7446879620152281E-2</v>
      </c>
      <c r="O66" s="12">
        <f t="shared" si="4"/>
        <v>5.2542793517173988E-2</v>
      </c>
      <c r="P66" s="12">
        <f t="shared" si="4"/>
        <v>0.13238955198642852</v>
      </c>
    </row>
    <row r="67" spans="1:16">
      <c r="A67">
        <v>1963</v>
      </c>
      <c r="B67">
        <f>[4]Argentina!B66</f>
        <v>4480.6221620806509</v>
      </c>
      <c r="C67">
        <f>[4]Argentina!C66</f>
        <v>3616.3652546959538</v>
      </c>
      <c r="D67">
        <f>[4]Argentina!D66</f>
        <v>4270.7526350028693</v>
      </c>
      <c r="E67">
        <f>[4]Argentina!E66</f>
        <v>13632.734470422027</v>
      </c>
      <c r="F67">
        <f>[4]Argentina!F66</f>
        <v>124813</v>
      </c>
      <c r="G67">
        <f>B67/[4]Argentina!$G66</f>
        <v>207.2788136564379</v>
      </c>
      <c r="H67">
        <f>C67/[4]Argentina!$G66</f>
        <v>167.29727984777273</v>
      </c>
      <c r="I67">
        <f>D67/[4]Argentina!$G66</f>
        <v>197.57000424968365</v>
      </c>
      <c r="J67">
        <f>E67/[4]Argentina!$G66</f>
        <v>630.66621681175377</v>
      </c>
      <c r="K67">
        <f>F67/[4]Argentina!$G66</f>
        <v>5773.99513573073</v>
      </c>
      <c r="L67" s="12">
        <f>[4]Argentina!$G66</f>
        <v>21.616401999999997</v>
      </c>
      <c r="M67" s="12">
        <f t="shared" si="4"/>
        <v>3.5898681724505069E-2</v>
      </c>
      <c r="N67" s="12">
        <f t="shared" si="4"/>
        <v>2.8974267541810175E-2</v>
      </c>
      <c r="O67" s="12">
        <f t="shared" si="4"/>
        <v>3.4217210026222182E-2</v>
      </c>
      <c r="P67" s="12">
        <f t="shared" si="4"/>
        <v>0.10922527677743525</v>
      </c>
    </row>
    <row r="68" spans="1:16">
      <c r="A68">
        <v>1964</v>
      </c>
      <c r="B68">
        <f>[4]Argentina!B67</f>
        <v>3947.3042367186949</v>
      </c>
      <c r="C68">
        <f>[4]Argentina!C67</f>
        <v>3072.3425408046419</v>
      </c>
      <c r="D68">
        <f>[4]Argentina!D67</f>
        <v>3807.2619943032605</v>
      </c>
      <c r="E68">
        <f>[4]Argentina!E67</f>
        <v>14833.992202876418</v>
      </c>
      <c r="F68">
        <f>[4]Argentina!F67</f>
        <v>137670</v>
      </c>
      <c r="G68">
        <f>B68/[4]Argentina!$G67</f>
        <v>179.83783024857374</v>
      </c>
      <c r="H68">
        <f>C68/[4]Argentina!$G67</f>
        <v>139.9748747965769</v>
      </c>
      <c r="I68">
        <f>D68/[4]Argentina!$G67</f>
        <v>173.45755360689481</v>
      </c>
      <c r="J68">
        <f>E68/[4]Argentina!$G67</f>
        <v>675.83160853777133</v>
      </c>
      <c r="K68">
        <f>F68/[4]Argentina!$G67</f>
        <v>6272.1980890183777</v>
      </c>
      <c r="L68" s="12">
        <f>[4]Argentina!$G67</f>
        <v>21.949242999999999</v>
      </c>
      <c r="M68" s="12">
        <f t="shared" si="4"/>
        <v>2.8672217888564649E-2</v>
      </c>
      <c r="N68" s="12">
        <f t="shared" si="4"/>
        <v>2.231671780928773E-2</v>
      </c>
      <c r="O68" s="12">
        <f t="shared" si="4"/>
        <v>2.7654986520689043E-2</v>
      </c>
      <c r="P68" s="12">
        <f t="shared" si="4"/>
        <v>0.1077503610291016</v>
      </c>
    </row>
    <row r="69" spans="1:16">
      <c r="A69">
        <v>1965</v>
      </c>
      <c r="B69">
        <f>[4]Argentina!B68</f>
        <v>4412.8033107029651</v>
      </c>
      <c r="C69">
        <f>[4]Argentina!C68</f>
        <v>3615.7853959591043</v>
      </c>
      <c r="D69">
        <f>[4]Argentina!D68</f>
        <v>4435.2869947374602</v>
      </c>
      <c r="E69">
        <f>[4]Argentina!E68</f>
        <v>17152.149831067738</v>
      </c>
      <c r="F69">
        <f>[4]Argentina!F68</f>
        <v>150285</v>
      </c>
      <c r="G69">
        <f>B69/[4]Argentina!$G68</f>
        <v>198.03364472342761</v>
      </c>
      <c r="H69">
        <f>C69/[4]Argentina!$G68</f>
        <v>162.26582289829184</v>
      </c>
      <c r="I69">
        <f>D69/[4]Argentina!$G68</f>
        <v>199.04264639031851</v>
      </c>
      <c r="J69">
        <f>E69/[4]Argentina!$G68</f>
        <v>769.73807956728717</v>
      </c>
      <c r="K69">
        <f>F69/[4]Argentina!$G68</f>
        <v>6744.3491589747009</v>
      </c>
      <c r="L69" s="12">
        <f>[4]Argentina!$G68</f>
        <v>22.283099</v>
      </c>
      <c r="M69" s="12">
        <f t="shared" ref="M69:P104" si="5">G69/$K69</f>
        <v>2.9362899229483749E-2</v>
      </c>
      <c r="N69" s="12">
        <f t="shared" si="5"/>
        <v>2.4059522879589474E-2</v>
      </c>
      <c r="O69" s="12">
        <f t="shared" si="5"/>
        <v>2.9512506203130451E-2</v>
      </c>
      <c r="P69" s="12">
        <f t="shared" si="5"/>
        <v>0.11413081698817405</v>
      </c>
    </row>
    <row r="70" spans="1:16">
      <c r="A70">
        <v>1966</v>
      </c>
      <c r="B70">
        <f>[4]Argentina!B69</f>
        <v>4582.3678543472215</v>
      </c>
      <c r="C70">
        <f>[4]Argentina!C69</f>
        <v>3766.4440330591287</v>
      </c>
      <c r="D70">
        <f>[4]Argentina!D69</f>
        <v>4596.6114410205055</v>
      </c>
      <c r="E70">
        <f>[4]Argentina!E69</f>
        <v>17024.053970045166</v>
      </c>
      <c r="F70">
        <f>[4]Argentina!F69</f>
        <v>151255</v>
      </c>
      <c r="G70">
        <f>B70/[4]Argentina!$G69</f>
        <v>202.65525418288843</v>
      </c>
      <c r="H70">
        <f>C70/[4]Argentina!$G69</f>
        <v>166.57101680763148</v>
      </c>
      <c r="I70">
        <f>D70/[4]Argentina!$G69</f>
        <v>203.28517691486903</v>
      </c>
      <c r="J70">
        <f>E70/[4]Argentina!$G69</f>
        <v>752.88891991718629</v>
      </c>
      <c r="K70">
        <f>F70/[4]Argentina!$G69</f>
        <v>6689.2535574927979</v>
      </c>
      <c r="L70" s="12">
        <f>[4]Argentina!$G69</f>
        <v>22.611640999999999</v>
      </c>
      <c r="M70" s="12">
        <f t="shared" si="5"/>
        <v>3.0295645461949829E-2</v>
      </c>
      <c r="N70" s="12">
        <f t="shared" si="5"/>
        <v>2.4901286126469399E-2</v>
      </c>
      <c r="O70" s="12">
        <f t="shared" si="5"/>
        <v>3.0389814822786063E-2</v>
      </c>
      <c r="P70" s="12">
        <f t="shared" si="5"/>
        <v>0.11255200800003415</v>
      </c>
    </row>
    <row r="71" spans="1:16">
      <c r="A71">
        <v>1967</v>
      </c>
      <c r="B71">
        <f>[4]Argentina!B70</f>
        <v>4844.9168529358549</v>
      </c>
      <c r="C71">
        <f>[4]Argentina!C70</f>
        <v>3958.4613061102914</v>
      </c>
      <c r="D71">
        <f>[4]Argentina!D70</f>
        <v>4820.633300781943</v>
      </c>
      <c r="E71">
        <f>[4]Argentina!E70</f>
        <v>17471.844283814946</v>
      </c>
      <c r="F71">
        <f>[4]Argentina!F70</f>
        <v>155258</v>
      </c>
      <c r="G71">
        <f>B71/[4]Argentina!$G70</f>
        <v>211.25167316532972</v>
      </c>
      <c r="H71">
        <f>C71/[4]Argentina!$G70</f>
        <v>172.59977817148453</v>
      </c>
      <c r="I71">
        <f>D71/[4]Argentina!$G70</f>
        <v>210.19284363767687</v>
      </c>
      <c r="J71">
        <f>E71/[4]Argentina!$G70</f>
        <v>761.82036767120474</v>
      </c>
      <c r="K71">
        <f>F71/[4]Argentina!$G70</f>
        <v>6769.6749537462092</v>
      </c>
      <c r="L71" s="12">
        <f>[4]Argentina!$G70</f>
        <v>22.934335999999998</v>
      </c>
      <c r="M71" s="12">
        <f t="shared" si="5"/>
        <v>3.1205585882439903E-2</v>
      </c>
      <c r="N71" s="12">
        <f t="shared" si="5"/>
        <v>2.5496021500407653E-2</v>
      </c>
      <c r="O71" s="12">
        <f t="shared" si="5"/>
        <v>3.1049178147225541E-2</v>
      </c>
      <c r="P71" s="12">
        <f t="shared" si="5"/>
        <v>0.11253426093222214</v>
      </c>
    </row>
    <row r="72" spans="1:16">
      <c r="A72">
        <v>1968</v>
      </c>
      <c r="B72">
        <f>[4]Argentina!B71</f>
        <v>5439.88883149708</v>
      </c>
      <c r="C72">
        <f>[4]Argentina!C71</f>
        <v>4507.7768403320915</v>
      </c>
      <c r="D72">
        <f>[4]Argentina!D71</f>
        <v>5441.0056460339829</v>
      </c>
      <c r="E72">
        <f>[4]Argentina!E71</f>
        <v>18695.56707775197</v>
      </c>
      <c r="F72">
        <f>[4]Argentina!F71</f>
        <v>161929</v>
      </c>
      <c r="G72">
        <f>B72/[4]Argentina!$G71</f>
        <v>233.86626546448983</v>
      </c>
      <c r="H72">
        <f>C72/[4]Argentina!$G71</f>
        <v>193.79383804533725</v>
      </c>
      <c r="I72">
        <f>D72/[4]Argentina!$G71</f>
        <v>233.91427843921269</v>
      </c>
      <c r="J72">
        <f>E72/[4]Argentina!$G71</f>
        <v>803.74114042537406</v>
      </c>
      <c r="K72">
        <f>F72/[4]Argentina!$G71</f>
        <v>6961.4897791904814</v>
      </c>
      <c r="L72" s="12">
        <f>[4]Argentina!$G71</f>
        <v>23.260681999999999</v>
      </c>
      <c r="M72" s="12">
        <f t="shared" si="5"/>
        <v>3.3594284109066813E-2</v>
      </c>
      <c r="N72" s="12">
        <f t="shared" si="5"/>
        <v>2.78379835627472E-2</v>
      </c>
      <c r="O72" s="12">
        <f t="shared" si="5"/>
        <v>3.360118104869407E-2</v>
      </c>
      <c r="P72" s="12">
        <f t="shared" si="5"/>
        <v>0.11545533584319034</v>
      </c>
    </row>
    <row r="73" spans="1:16">
      <c r="A73">
        <v>1969</v>
      </c>
      <c r="B73">
        <f>[4]Argentina!B72</f>
        <v>6512.4821728644474</v>
      </c>
      <c r="C73">
        <f>[4]Argentina!C72</f>
        <v>5557.5948554545121</v>
      </c>
      <c r="D73">
        <f>[4]Argentina!D72</f>
        <v>6144.0078626664817</v>
      </c>
      <c r="E73">
        <f>[4]Argentina!E72</f>
        <v>21119.041486918468</v>
      </c>
      <c r="F73">
        <f>[4]Argentina!F72</f>
        <v>175757</v>
      </c>
      <c r="G73">
        <f>B73/[4]Argentina!$G72</f>
        <v>275.94897461166926</v>
      </c>
      <c r="H73">
        <f>C73/[4]Argentina!$G72</f>
        <v>235.48818422257841</v>
      </c>
      <c r="I73">
        <f>D73/[4]Argentina!$G72</f>
        <v>260.33586345513646</v>
      </c>
      <c r="J73">
        <f>E73/[4]Argentina!$G72</f>
        <v>894.8627709691167</v>
      </c>
      <c r="K73">
        <f>F73/[4]Argentina!$G72</f>
        <v>7447.2317379858478</v>
      </c>
      <c r="L73" s="12">
        <f>[4]Argentina!$G72</f>
        <v>23.600313</v>
      </c>
      <c r="M73" s="12">
        <f t="shared" si="5"/>
        <v>3.705389926355393E-2</v>
      </c>
      <c r="N73" s="12">
        <f t="shared" si="5"/>
        <v>3.1620901901230181E-2</v>
      </c>
      <c r="O73" s="12">
        <f t="shared" si="5"/>
        <v>3.4957400630794118E-2</v>
      </c>
      <c r="P73" s="12">
        <f t="shared" si="5"/>
        <v>0.12016045726155128</v>
      </c>
    </row>
    <row r="74" spans="1:16">
      <c r="A74">
        <v>1970</v>
      </c>
      <c r="B74">
        <f>[4]Argentina!B73</f>
        <v>7758.6921781369583</v>
      </c>
      <c r="C74">
        <f>[4]Argentina!C73</f>
        <v>6805.8648768098728</v>
      </c>
      <c r="D74">
        <f>[4]Argentina!D73</f>
        <v>7513.8892847866346</v>
      </c>
      <c r="E74">
        <f>[4]Argentina!E73</f>
        <v>23455.089631155959</v>
      </c>
      <c r="F74">
        <f>[4]Argentina!F73</f>
        <v>185218</v>
      </c>
      <c r="G74">
        <f>B74/[4]Argentina!$G73</f>
        <v>323.7872812251872</v>
      </c>
      <c r="H74">
        <f>C74/[4]Argentina!$G73</f>
        <v>284.02370325476818</v>
      </c>
      <c r="I74">
        <f>D74/[4]Argentina!$G73</f>
        <v>313.57111831343809</v>
      </c>
      <c r="J74">
        <f>E74/[4]Argentina!$G73</f>
        <v>978.83245374334103</v>
      </c>
      <c r="K74">
        <f>F74/[4]Argentina!$G73</f>
        <v>7729.5543214046165</v>
      </c>
      <c r="L74" s="12">
        <f>[4]Argentina!$G73</f>
        <v>23.962312999999998</v>
      </c>
      <c r="M74" s="12">
        <f t="shared" si="5"/>
        <v>4.1889514939892229E-2</v>
      </c>
      <c r="N74" s="12">
        <f t="shared" si="5"/>
        <v>3.6745159092582108E-2</v>
      </c>
      <c r="O74" s="12">
        <f t="shared" si="5"/>
        <v>4.0567813521291858E-2</v>
      </c>
      <c r="P74" s="12">
        <f t="shared" si="5"/>
        <v>0.12663504427839603</v>
      </c>
    </row>
    <row r="75" spans="1:16">
      <c r="A75">
        <v>1971</v>
      </c>
      <c r="B75">
        <f>[4]Argentina!B74</f>
        <v>8315.6779069307759</v>
      </c>
      <c r="C75">
        <f>[4]Argentina!C74</f>
        <v>7035.056123527027</v>
      </c>
      <c r="D75">
        <f>[4]Argentina!D74</f>
        <v>8144.2015096974828</v>
      </c>
      <c r="E75">
        <f>[4]Argentina!E74</f>
        <v>24647.395304319751</v>
      </c>
      <c r="F75">
        <f>[4]Argentina!F74</f>
        <v>192186</v>
      </c>
      <c r="G75">
        <f>B75/[4]Argentina!$G74</f>
        <v>341.44588498990242</v>
      </c>
      <c r="H75">
        <f>C75/[4]Argentina!$G74</f>
        <v>288.86291543943446</v>
      </c>
      <c r="I75">
        <f>D75/[4]Argentina!$G74</f>
        <v>334.40497854024267</v>
      </c>
      <c r="J75">
        <f>E75/[4]Argentina!$G74</f>
        <v>1012.0343520478635</v>
      </c>
      <c r="K75">
        <f>F75/[4]Argentina!$G74</f>
        <v>7891.2530748667978</v>
      </c>
      <c r="L75" s="12">
        <f>[4]Argentina!$G74</f>
        <v>24.354307000000002</v>
      </c>
      <c r="M75" s="12">
        <f t="shared" si="5"/>
        <v>4.3268905679554062E-2</v>
      </c>
      <c r="N75" s="12">
        <f t="shared" si="5"/>
        <v>3.6605455774754811E-2</v>
      </c>
      <c r="O75" s="12">
        <f t="shared" si="5"/>
        <v>4.2376663803281624E-2</v>
      </c>
      <c r="P75" s="12">
        <f t="shared" si="5"/>
        <v>0.12824761067049498</v>
      </c>
    </row>
    <row r="76" spans="1:16">
      <c r="A76">
        <v>1972</v>
      </c>
      <c r="B76">
        <f>[4]Argentina!B75</f>
        <v>9563.304095110665</v>
      </c>
      <c r="C76">
        <f>[4]Argentina!C75</f>
        <v>8266.3419437395241</v>
      </c>
      <c r="D76">
        <f>[4]Argentina!D75</f>
        <v>8871.2002154116053</v>
      </c>
      <c r="E76">
        <f>[4]Argentina!E75</f>
        <v>25385.673367076641</v>
      </c>
      <c r="F76">
        <f>[4]Argentina!F75</f>
        <v>196178</v>
      </c>
      <c r="G76">
        <f>B76/[4]Argentina!$G75</f>
        <v>386.08686557578284</v>
      </c>
      <c r="H76">
        <f>C76/[4]Argentina!$G75</f>
        <v>333.72629575459348</v>
      </c>
      <c r="I76">
        <f>D76/[4]Argentina!$G75</f>
        <v>358.14545380969003</v>
      </c>
      <c r="J76">
        <f>E76/[4]Argentina!$G75</f>
        <v>1024.8628469146083</v>
      </c>
      <c r="K76">
        <f>F76/[4]Argentina!$G75</f>
        <v>7920.0398064984311</v>
      </c>
      <c r="L76" s="12">
        <f>[4]Argentina!$G75</f>
        <v>24.769825000000001</v>
      </c>
      <c r="M76" s="12">
        <f t="shared" si="5"/>
        <v>4.8748096601610093E-2</v>
      </c>
      <c r="N76" s="12">
        <f t="shared" si="5"/>
        <v>4.2136946771501003E-2</v>
      </c>
      <c r="O76" s="12">
        <f t="shared" si="5"/>
        <v>4.522015830221332E-2</v>
      </c>
      <c r="P76" s="12">
        <f t="shared" si="5"/>
        <v>0.12940122423042663</v>
      </c>
    </row>
    <row r="77" spans="1:16">
      <c r="A77">
        <v>1973</v>
      </c>
      <c r="B77">
        <f>[4]Argentina!B76</f>
        <v>8318.904061401101</v>
      </c>
      <c r="C77">
        <f>[4]Argentina!C76</f>
        <v>7068.6792380677343</v>
      </c>
      <c r="D77">
        <f>[4]Argentina!D76</f>
        <v>7583.9354942402197</v>
      </c>
      <c r="E77">
        <f>[4]Argentina!E76</f>
        <v>25003.08348536451</v>
      </c>
      <c r="F77">
        <f>[4]Argentina!F76</f>
        <v>203525</v>
      </c>
      <c r="G77">
        <f>B77/[4]Argentina!$G76</f>
        <v>330.14077403848023</v>
      </c>
      <c r="H77">
        <f>C77/[4]Argentina!$G76</f>
        <v>280.52484051515472</v>
      </c>
      <c r="I77">
        <f>D77/[4]Argentina!$G76</f>
        <v>300.97309884166123</v>
      </c>
      <c r="J77">
        <f>E77/[4]Argentina!$G76</f>
        <v>992.26259544297739</v>
      </c>
      <c r="K77">
        <f>F77/[4]Argentina!$G76</f>
        <v>8077.0135753753339</v>
      </c>
      <c r="L77" s="12">
        <f>[4]Argentina!$G76</f>
        <v>25.198051</v>
      </c>
      <c r="M77" s="12">
        <f t="shared" si="5"/>
        <v>4.0874114046928388E-2</v>
      </c>
      <c r="N77" s="12">
        <f t="shared" si="5"/>
        <v>3.4731257772105319E-2</v>
      </c>
      <c r="O77" s="12">
        <f t="shared" si="5"/>
        <v>3.7262918532073308E-2</v>
      </c>
      <c r="P77" s="12">
        <f t="shared" si="5"/>
        <v>0.12285018295228847</v>
      </c>
    </row>
    <row r="78" spans="1:16">
      <c r="A78">
        <v>1974</v>
      </c>
      <c r="B78">
        <f>[4]Argentina!B77</f>
        <v>9079.563887964865</v>
      </c>
      <c r="C78">
        <f>[4]Argentina!C77</f>
        <v>6692.9794090433406</v>
      </c>
      <c r="D78">
        <f>[4]Argentina!D77</f>
        <v>7268.1599998716283</v>
      </c>
      <c r="E78">
        <f>[4]Argentina!E77</f>
        <v>26056.108923137053</v>
      </c>
      <c r="F78">
        <f>[4]Argentina!F77</f>
        <v>214527</v>
      </c>
      <c r="G78">
        <f>B78/[4]Argentina!$G77</f>
        <v>354.28065877535698</v>
      </c>
      <c r="H78">
        <f>C78/[4]Argentina!$G77</f>
        <v>261.15716387533064</v>
      </c>
      <c r="I78">
        <f>D78/[4]Argentina!$G77</f>
        <v>283.60046193985033</v>
      </c>
      <c r="J78">
        <f>E78/[4]Argentina!$G77</f>
        <v>1016.6981088868764</v>
      </c>
      <c r="K78">
        <f>F78/[4]Argentina!$G77</f>
        <v>8370.7508227178314</v>
      </c>
      <c r="L78" s="12">
        <f>[4]Argentina!$G77</f>
        <v>25.628167000000001</v>
      </c>
      <c r="M78" s="12">
        <f t="shared" si="5"/>
        <v>4.2323641723255652E-2</v>
      </c>
      <c r="N78" s="12">
        <f t="shared" si="5"/>
        <v>3.1198774089244437E-2</v>
      </c>
      <c r="O78" s="12">
        <f t="shared" si="5"/>
        <v>3.3879931196873256E-2</v>
      </c>
      <c r="P78" s="12">
        <f t="shared" si="5"/>
        <v>0.12145841280182473</v>
      </c>
    </row>
    <row r="79" spans="1:16">
      <c r="A79">
        <v>1975</v>
      </c>
      <c r="B79">
        <f>[4]Argentina!B78</f>
        <v>11095.735823684694</v>
      </c>
      <c r="C79">
        <f>[4]Argentina!C78</f>
        <v>8772.3408912288251</v>
      </c>
      <c r="D79">
        <f>[4]Argentina!D78</f>
        <v>9765.3426726582275</v>
      </c>
      <c r="E79">
        <f>[4]Argentina!E78</f>
        <v>27634.35899931379</v>
      </c>
      <c r="F79">
        <f>[4]Argentina!F78</f>
        <v>213254</v>
      </c>
      <c r="G79">
        <f>B79/[4]Argentina!$G78</f>
        <v>425.9504850593886</v>
      </c>
      <c r="H79">
        <f>C79/[4]Argentina!$G78</f>
        <v>336.75845541935183</v>
      </c>
      <c r="I79">
        <f>D79/[4]Argentina!$G78</f>
        <v>374.87846811484428</v>
      </c>
      <c r="J79">
        <f>E79/[4]Argentina!$G78</f>
        <v>1060.8461491068642</v>
      </c>
      <c r="K79">
        <f>F79/[4]Argentina!$G78</f>
        <v>8186.5363581349193</v>
      </c>
      <c r="L79" s="12">
        <f>[4]Argentina!$G78</f>
        <v>26.049356</v>
      </c>
      <c r="M79" s="12">
        <f t="shared" si="5"/>
        <v>5.2030610556822822E-2</v>
      </c>
      <c r="N79" s="12">
        <f t="shared" si="5"/>
        <v>4.1135645245710867E-2</v>
      </c>
      <c r="O79" s="12">
        <f t="shared" si="5"/>
        <v>4.5792072705122658E-2</v>
      </c>
      <c r="P79" s="12">
        <f t="shared" si="5"/>
        <v>0.12958424695111834</v>
      </c>
    </row>
    <row r="80" spans="1:16">
      <c r="A80">
        <v>1976</v>
      </c>
      <c r="B80">
        <f>[4]Argentina!B79</f>
        <v>13363.879626277638</v>
      </c>
      <c r="C80">
        <f>[4]Argentina!C79</f>
        <v>10808.323169901732</v>
      </c>
      <c r="D80">
        <f>[4]Argentina!D79</f>
        <v>11218.481807570779</v>
      </c>
      <c r="E80">
        <f>[4]Argentina!E79</f>
        <v>28311.956223207941</v>
      </c>
      <c r="F80">
        <f>[4]Argentina!F79</f>
        <v>213229</v>
      </c>
      <c r="G80">
        <f>B80/[4]Argentina!$G79</f>
        <v>505.09302791777708</v>
      </c>
      <c r="H80">
        <f>C80/[4]Argentina!$G79</f>
        <v>408.50477774919437</v>
      </c>
      <c r="I80">
        <f>D80/[4]Argentina!$G79</f>
        <v>424.0068829776439</v>
      </c>
      <c r="J80">
        <f>E80/[4]Argentina!$G79</f>
        <v>1070.061396462818</v>
      </c>
      <c r="K80">
        <f>F80/[4]Argentina!$G79</f>
        <v>8059.0729834251342</v>
      </c>
      <c r="L80" s="12">
        <f>[4]Argentina!$G79</f>
        <v>26.458254</v>
      </c>
      <c r="M80" s="12">
        <f t="shared" si="5"/>
        <v>6.267383717166819E-2</v>
      </c>
      <c r="N80" s="12">
        <f t="shared" si="5"/>
        <v>5.0688804852537572E-2</v>
      </c>
      <c r="O80" s="12">
        <f t="shared" si="5"/>
        <v>5.2612364207358188E-2</v>
      </c>
      <c r="P80" s="12">
        <f t="shared" si="5"/>
        <v>0.13277723116090187</v>
      </c>
    </row>
    <row r="81" spans="1:16">
      <c r="A81">
        <v>1977</v>
      </c>
      <c r="B81">
        <f>[4]Argentina!B80</f>
        <v>13313.266251566167</v>
      </c>
      <c r="C81">
        <f>[4]Argentina!C80</f>
        <v>10482.418002961995</v>
      </c>
      <c r="D81">
        <f>[4]Argentina!D80</f>
        <v>11208.736515123692</v>
      </c>
      <c r="E81">
        <f>[4]Argentina!E80</f>
        <v>29484.483939254776</v>
      </c>
      <c r="F81">
        <f>[4]Argentina!F80</f>
        <v>226846</v>
      </c>
      <c r="G81">
        <f>B81/[4]Argentina!$G80</f>
        <v>495.61572392236604</v>
      </c>
      <c r="H81">
        <f>C81/[4]Argentina!$G80</f>
        <v>390.23114905282426</v>
      </c>
      <c r="I81">
        <f>D81/[4]Argentina!$G80</f>
        <v>417.26995894373948</v>
      </c>
      <c r="J81">
        <f>E81/[4]Argentina!$G80</f>
        <v>1097.6249986972255</v>
      </c>
      <c r="K81">
        <f>F81/[4]Argentina!$G80</f>
        <v>8444.8430899267132</v>
      </c>
      <c r="L81" s="12">
        <f>[4]Argentina!$G80</f>
        <v>26.862074</v>
      </c>
      <c r="M81" s="12">
        <f t="shared" si="5"/>
        <v>5.8688565156829589E-2</v>
      </c>
      <c r="N81" s="12">
        <f t="shared" si="5"/>
        <v>4.6209401986202069E-2</v>
      </c>
      <c r="O81" s="12">
        <f t="shared" si="5"/>
        <v>4.9411215164136421E-2</v>
      </c>
      <c r="P81" s="12">
        <f t="shared" si="5"/>
        <v>0.1299757718419314</v>
      </c>
    </row>
    <row r="82" spans="1:16">
      <c r="A82">
        <v>1978</v>
      </c>
      <c r="B82">
        <f>[4]Argentina!B81</f>
        <v>11913.032585621773</v>
      </c>
      <c r="C82">
        <f>[4]Argentina!C81</f>
        <v>9083.1440410306168</v>
      </c>
      <c r="D82">
        <f>[4]Argentina!D81</f>
        <v>9689.053496106395</v>
      </c>
      <c r="E82">
        <f>[4]Argentina!E81</f>
        <v>25850.14727170442</v>
      </c>
      <c r="F82">
        <f>[4]Argentina!F81</f>
        <v>219536</v>
      </c>
      <c r="G82">
        <f>B82/[4]Argentina!$G81</f>
        <v>436.92122759168433</v>
      </c>
      <c r="H82">
        <f>C82/[4]Argentina!$G81</f>
        <v>333.13250981862029</v>
      </c>
      <c r="I82">
        <f>D82/[4]Argentina!$G81</f>
        <v>355.35478622208069</v>
      </c>
      <c r="J82">
        <f>E82/[4]Argentina!$G81</f>
        <v>948.0774939716523</v>
      </c>
      <c r="K82">
        <f>F82/[4]Argentina!$G81</f>
        <v>8051.6810418479754</v>
      </c>
      <c r="L82" s="12">
        <f>[4]Argentina!$G81</f>
        <v>27.265858999999999</v>
      </c>
      <c r="M82" s="12">
        <f t="shared" si="5"/>
        <v>5.426459708485977E-2</v>
      </c>
      <c r="N82" s="12">
        <f t="shared" si="5"/>
        <v>4.1374280487166647E-2</v>
      </c>
      <c r="O82" s="12">
        <f t="shared" si="5"/>
        <v>4.4134235369626823E-2</v>
      </c>
      <c r="P82" s="12">
        <f t="shared" si="5"/>
        <v>0.11774901278926656</v>
      </c>
    </row>
    <row r="83" spans="1:16">
      <c r="A83">
        <v>1979</v>
      </c>
      <c r="B83">
        <f>[4]Argentina!B82</f>
        <v>12408.259813121085</v>
      </c>
      <c r="C83">
        <f>[4]Argentina!C82</f>
        <v>8264.8885095775913</v>
      </c>
      <c r="D83">
        <f>[4]Argentina!D82</f>
        <v>8843.9071204393604</v>
      </c>
      <c r="E83">
        <f>[4]Argentina!E82</f>
        <v>26672.659124977279</v>
      </c>
      <c r="F83">
        <f>[4]Argentina!F82</f>
        <v>234941</v>
      </c>
      <c r="G83">
        <f>B83/[4]Argentina!$G82</f>
        <v>448.36186081167358</v>
      </c>
      <c r="H83">
        <f>C83/[4]Argentina!$G82</f>
        <v>298.64468083080322</v>
      </c>
      <c r="I83">
        <f>D83/[4]Argentina!$G82</f>
        <v>319.56702334462204</v>
      </c>
      <c r="J83">
        <f>E83/[4]Argentina!$G82</f>
        <v>963.79373563924401</v>
      </c>
      <c r="K83">
        <f>F83/[4]Argentina!$G82</f>
        <v>8489.3921893515926</v>
      </c>
      <c r="L83" s="12">
        <f>[4]Argentina!$G82</f>
        <v>27.674654999999998</v>
      </c>
      <c r="M83" s="12">
        <f t="shared" si="5"/>
        <v>5.2814365364585517E-2</v>
      </c>
      <c r="N83" s="12">
        <f t="shared" si="5"/>
        <v>3.5178570405240431E-2</v>
      </c>
      <c r="O83" s="12">
        <f t="shared" si="5"/>
        <v>3.7643098141402993E-2</v>
      </c>
      <c r="P83" s="12">
        <f t="shared" si="5"/>
        <v>0.1135291801983361</v>
      </c>
    </row>
    <row r="84" spans="1:16">
      <c r="A84">
        <v>1980</v>
      </c>
      <c r="B84">
        <f>[4]Argentina!B83</f>
        <v>12772.81510000466</v>
      </c>
      <c r="C84">
        <f>[4]Argentina!C83</f>
        <v>7421.5436472151787</v>
      </c>
      <c r="D84">
        <f>[4]Argentina!D83</f>
        <v>7916.2644222052104</v>
      </c>
      <c r="E84">
        <f>[4]Argentina!E83</f>
        <v>25491.145188075152</v>
      </c>
      <c r="F84">
        <f>[4]Argentina!F83</f>
        <v>238357</v>
      </c>
      <c r="G84">
        <f>B84/[4]Argentina!$G83</f>
        <v>447.78997914763573</v>
      </c>
      <c r="H84">
        <f>C84/[4]Argentina!$G83</f>
        <v>260.18484171344039</v>
      </c>
      <c r="I84">
        <f>D84/[4]Argentina!$G83</f>
        <v>277.52878694260193</v>
      </c>
      <c r="J84">
        <f>E84/[4]Argentina!$G83</f>
        <v>893.66982007070339</v>
      </c>
      <c r="K84">
        <f>F84/[4]Argentina!$G83</f>
        <v>8356.3314135545643</v>
      </c>
      <c r="L84" s="12">
        <f>[4]Argentina!$G83</f>
        <v>28.52412</v>
      </c>
      <c r="M84" s="12">
        <f t="shared" si="5"/>
        <v>5.3586909971197229E-2</v>
      </c>
      <c r="N84" s="12">
        <f t="shared" si="5"/>
        <v>3.1136252122720032E-2</v>
      </c>
      <c r="O84" s="12">
        <f t="shared" si="5"/>
        <v>3.3211797523065023E-2</v>
      </c>
      <c r="P84" s="12">
        <f t="shared" si="5"/>
        <v>0.10694523419943677</v>
      </c>
    </row>
    <row r="85" spans="1:16">
      <c r="A85">
        <v>1981</v>
      </c>
      <c r="B85">
        <f>[4]Argentina!B84</f>
        <v>9764.8194874910805</v>
      </c>
      <c r="C85">
        <f>[4]Argentina!C84</f>
        <v>4954.143834123608</v>
      </c>
      <c r="D85">
        <f>[4]Argentina!D84</f>
        <v>5451.0664864081509</v>
      </c>
      <c r="E85">
        <f>[4]Argentina!E84</f>
        <v>20529.348069586249</v>
      </c>
      <c r="F85">
        <f>[4]Argentina!F84</f>
        <v>225435</v>
      </c>
      <c r="G85">
        <f>B85/[4]Argentina!$G84</f>
        <v>342.33552121822095</v>
      </c>
      <c r="H85">
        <f>C85/[4]Argentina!$G84</f>
        <v>173.6826178730004</v>
      </c>
      <c r="I85">
        <f>D85/[4]Argentina!$G84</f>
        <v>191.10375662450414</v>
      </c>
      <c r="J85">
        <f>E85/[4]Argentina!$G84</f>
        <v>719.71889297851249</v>
      </c>
      <c r="K85">
        <f>F85/[4]Argentina!$G84</f>
        <v>7903.311302855268</v>
      </c>
      <c r="L85" s="12">
        <f>[4]Argentina!$G84</f>
        <v>28.52412</v>
      </c>
      <c r="M85" s="12">
        <f t="shared" si="5"/>
        <v>4.3315454510129664E-2</v>
      </c>
      <c r="N85" s="12">
        <f t="shared" si="5"/>
        <v>2.1975930242081346E-2</v>
      </c>
      <c r="O85" s="12">
        <f t="shared" si="5"/>
        <v>2.4180213748566774E-2</v>
      </c>
      <c r="P85" s="12">
        <f t="shared" si="5"/>
        <v>9.1065487034339157E-2</v>
      </c>
    </row>
    <row r="86" spans="1:16">
      <c r="A86">
        <v>1982</v>
      </c>
      <c r="B86">
        <f>[4]Argentina!B85</f>
        <v>5434.5496091514469</v>
      </c>
      <c r="C86">
        <f>[4]Argentina!C85</f>
        <v>1080.1154542920988</v>
      </c>
      <c r="D86">
        <f>[4]Argentina!D85</f>
        <v>1882.5322239439588</v>
      </c>
      <c r="E86">
        <f>[4]Argentina!E85</f>
        <v>15668.687771624802</v>
      </c>
      <c r="F86">
        <f>[4]Argentina!F85</f>
        <v>218314</v>
      </c>
      <c r="G86">
        <f>B86/[4]Argentina!$G85</f>
        <v>187.63695600328842</v>
      </c>
      <c r="H86">
        <f>C86/[4]Argentina!$G85</f>
        <v>37.292800793316033</v>
      </c>
      <c r="I86">
        <f>D86/[4]Argentina!$G85</f>
        <v>64.997587929664562</v>
      </c>
      <c r="J86">
        <f>E86/[4]Argentina!$G85</f>
        <v>540.98777074052384</v>
      </c>
      <c r="K86">
        <f>F86/[4]Argentina!$G85</f>
        <v>7537.6576458003874</v>
      </c>
      <c r="L86" s="12">
        <f>[4]Argentina!$G85</f>
        <v>28.963108999999999</v>
      </c>
      <c r="M86" s="12">
        <f t="shared" si="5"/>
        <v>2.4893271201807701E-2</v>
      </c>
      <c r="N86" s="12">
        <f t="shared" si="5"/>
        <v>4.947531785831869E-3</v>
      </c>
      <c r="O86" s="12">
        <f t="shared" si="5"/>
        <v>8.6230485628221686E-3</v>
      </c>
      <c r="P86" s="12">
        <f t="shared" si="5"/>
        <v>7.1771337484654224E-2</v>
      </c>
    </row>
    <row r="87" spans="1:16">
      <c r="A87">
        <v>1983</v>
      </c>
      <c r="B87">
        <f>[4]Argentina!B86</f>
        <v>4808.1001845344254</v>
      </c>
      <c r="C87">
        <f>[4]Argentina!C86</f>
        <v>702.71556914758571</v>
      </c>
      <c r="D87">
        <f>[4]Argentina!D86</f>
        <v>1506.9411148359395</v>
      </c>
      <c r="E87">
        <f>[4]Argentina!E86</f>
        <v>16052.255436158828</v>
      </c>
      <c r="F87">
        <f>[4]Argentina!F86</f>
        <v>227291</v>
      </c>
      <c r="G87">
        <f>B87/[4]Argentina!$G86</f>
        <v>163.49648947348103</v>
      </c>
      <c r="H87">
        <f>C87/[4]Argentina!$G86</f>
        <v>23.895410712020048</v>
      </c>
      <c r="I87">
        <f>D87/[4]Argentina!$G86</f>
        <v>51.242605740917448</v>
      </c>
      <c r="J87">
        <f>E87/[4]Argentina!$G86</f>
        <v>545.84707290114488</v>
      </c>
      <c r="K87">
        <f>F87/[4]Argentina!$G86</f>
        <v>7728.8906559078605</v>
      </c>
      <c r="L87" s="12">
        <f>[4]Argentina!$G86</f>
        <v>29.407972000000001</v>
      </c>
      <c r="M87" s="12">
        <f t="shared" si="5"/>
        <v>2.1153940035172642E-2</v>
      </c>
      <c r="N87" s="12">
        <f t="shared" si="5"/>
        <v>3.0916999315748783E-3</v>
      </c>
      <c r="O87" s="12">
        <f t="shared" si="5"/>
        <v>6.6300078526467816E-3</v>
      </c>
      <c r="P87" s="12">
        <f t="shared" si="5"/>
        <v>7.0624245729742172E-2</v>
      </c>
    </row>
    <row r="88" spans="1:16">
      <c r="A88">
        <v>1984</v>
      </c>
      <c r="B88">
        <f>[4]Argentina!B87</f>
        <v>6853.7069243269043</v>
      </c>
      <c r="C88">
        <f>[4]Argentina!C87</f>
        <v>3091.2415320362056</v>
      </c>
      <c r="D88">
        <f>[4]Argentina!D87</f>
        <v>4003.2265045226331</v>
      </c>
      <c r="E88">
        <f>[4]Argentina!E87</f>
        <v>18821.383374254823</v>
      </c>
      <c r="F88">
        <f>[4]Argentina!F87</f>
        <v>231835</v>
      </c>
      <c r="G88">
        <f>B88/[4]Argentina!$G87</f>
        <v>229.55714190299031</v>
      </c>
      <c r="H88">
        <f>C88/[4]Argentina!$G87</f>
        <v>103.53762990759094</v>
      </c>
      <c r="I88">
        <f>D88/[4]Argentina!$G87</f>
        <v>134.0835324467518</v>
      </c>
      <c r="J88">
        <f>E88/[4]Argentina!$G87</f>
        <v>630.40089425456677</v>
      </c>
      <c r="K88">
        <f>F88/[4]Argentina!$G87</f>
        <v>7765.0504436044848</v>
      </c>
      <c r="L88" s="12">
        <f>[4]Argentina!$G87</f>
        <v>29.856213</v>
      </c>
      <c r="M88" s="12">
        <f t="shared" si="5"/>
        <v>2.9562865504893156E-2</v>
      </c>
      <c r="N88" s="12">
        <f t="shared" si="5"/>
        <v>1.3333800038976882E-2</v>
      </c>
      <c r="O88" s="12">
        <f t="shared" si="5"/>
        <v>1.7267567470496833E-2</v>
      </c>
      <c r="P88" s="12">
        <f t="shared" si="5"/>
        <v>8.1184391374274037E-2</v>
      </c>
    </row>
    <row r="89" spans="1:16">
      <c r="A89">
        <v>1985</v>
      </c>
      <c r="B89">
        <f>[4]Argentina!B88</f>
        <v>3036.5273190366715</v>
      </c>
      <c r="C89">
        <f>[4]Argentina!C88</f>
        <v>-353.62615413291098</v>
      </c>
      <c r="D89">
        <f>[4]Argentina!D88</f>
        <v>326.05321776023351</v>
      </c>
      <c r="E89">
        <f>[4]Argentina!E88</f>
        <v>12952.881748413241</v>
      </c>
      <c r="F89">
        <f>[4]Argentina!F88</f>
        <v>215722</v>
      </c>
      <c r="G89">
        <f>B89/[4]Argentina!$G88</f>
        <v>100.19777767970207</v>
      </c>
      <c r="H89">
        <f>C89/[4]Argentina!$G88</f>
        <v>-11.668775232616163</v>
      </c>
      <c r="I89">
        <f>D89/[4]Argentina!$G88</f>
        <v>10.758937560046636</v>
      </c>
      <c r="J89">
        <f>E89/[4]Argentina!$G88</f>
        <v>427.41257672949877</v>
      </c>
      <c r="K89">
        <f>F89/[4]Argentina!$G88</f>
        <v>7118.2843839777915</v>
      </c>
      <c r="L89" s="12">
        <f>[4]Argentina!$G88</f>
        <v>30.305336</v>
      </c>
      <c r="M89" s="12">
        <f t="shared" si="5"/>
        <v>1.407611332658084E-2</v>
      </c>
      <c r="N89" s="12">
        <f t="shared" si="5"/>
        <v>-1.6392679195117374E-3</v>
      </c>
      <c r="O89" s="12">
        <f t="shared" si="5"/>
        <v>1.5114509311068575E-3</v>
      </c>
      <c r="P89" s="12">
        <f t="shared" si="5"/>
        <v>6.0044324400910627E-2</v>
      </c>
    </row>
    <row r="90" spans="1:16">
      <c r="A90">
        <v>1986</v>
      </c>
      <c r="B90">
        <f>[4]Argentina!B89</f>
        <v>2317.6968453681066</v>
      </c>
      <c r="C90">
        <f>[4]Argentina!C89</f>
        <v>374.54551968567711</v>
      </c>
      <c r="D90">
        <f>[4]Argentina!D89</f>
        <v>1059.72797233558</v>
      </c>
      <c r="E90">
        <f>[4]Argentina!E89</f>
        <v>15334.656899706926</v>
      </c>
      <c r="F90">
        <f>[4]Argentina!F89</f>
        <v>231120</v>
      </c>
      <c r="G90">
        <f>B90/[4]Argentina!$G89</f>
        <v>75.35362869711804</v>
      </c>
      <c r="H90">
        <f>C90/[4]Argentina!$G89</f>
        <v>12.177332025526866</v>
      </c>
      <c r="I90">
        <f>D90/[4]Argentina!$G89</f>
        <v>34.454181661813614</v>
      </c>
      <c r="J90">
        <f>E90/[4]Argentina!$G89</f>
        <v>498.56479052793901</v>
      </c>
      <c r="K90">
        <f>F90/[4]Argentina!$G89</f>
        <v>7514.2401385595713</v>
      </c>
      <c r="L90" s="12">
        <f>[4]Argentina!$G89</f>
        <v>30.757600999999998</v>
      </c>
      <c r="M90" s="12">
        <f t="shared" si="5"/>
        <v>1.0028110268986269E-2</v>
      </c>
      <c r="N90" s="12">
        <f t="shared" si="5"/>
        <v>1.6205673229736808E-3</v>
      </c>
      <c r="O90" s="12">
        <f t="shared" si="5"/>
        <v>4.5851850654879721E-3</v>
      </c>
      <c r="P90" s="12">
        <f t="shared" si="5"/>
        <v>6.6349328918773487E-2</v>
      </c>
    </row>
    <row r="91" spans="1:16">
      <c r="A91">
        <v>1987</v>
      </c>
      <c r="B91">
        <f>[4]Argentina!B90</f>
        <v>3452.9081692960767</v>
      </c>
      <c r="C91">
        <f>[4]Argentina!C90</f>
        <v>1234.9947350744656</v>
      </c>
      <c r="D91">
        <f>[4]Argentina!D90</f>
        <v>1926.7852338544851</v>
      </c>
      <c r="E91">
        <f>[4]Argentina!E90</f>
        <v>16603.770399858342</v>
      </c>
      <c r="F91">
        <f>[4]Argentina!F90</f>
        <v>237107</v>
      </c>
      <c r="G91">
        <f>B91/[4]Argentina!$G90</f>
        <v>110.61813956023801</v>
      </c>
      <c r="H91">
        <f>C91/[4]Argentina!$G90</f>
        <v>39.564567970678702</v>
      </c>
      <c r="I91">
        <f>D91/[4]Argentina!$G90</f>
        <v>61.726923350113964</v>
      </c>
      <c r="J91">
        <f>E91/[4]Argentina!$G90</f>
        <v>531.92210776115462</v>
      </c>
      <c r="K91">
        <f>F91/[4]Argentina!$G90</f>
        <v>7596.0129637784039</v>
      </c>
      <c r="L91" s="12">
        <f>[4]Argentina!$G90</f>
        <v>31.214665</v>
      </c>
      <c r="M91" s="12">
        <f t="shared" si="5"/>
        <v>1.4562658079668996E-2</v>
      </c>
      <c r="N91" s="12">
        <f t="shared" si="5"/>
        <v>5.2085966887289933E-3</v>
      </c>
      <c r="O91" s="12">
        <f t="shared" si="5"/>
        <v>8.1262266987245629E-3</v>
      </c>
      <c r="P91" s="12">
        <f t="shared" si="5"/>
        <v>7.0026487618916097E-2</v>
      </c>
    </row>
    <row r="92" spans="1:16">
      <c r="A92">
        <v>1988</v>
      </c>
      <c r="B92">
        <f>[4]Argentina!B91</f>
        <v>3488.4573003357009</v>
      </c>
      <c r="C92">
        <f>[4]Argentina!C91</f>
        <v>1503.2252357256816</v>
      </c>
      <c r="D92">
        <f>[4]Argentina!D91</f>
        <v>2162.9413243269551</v>
      </c>
      <c r="E92">
        <f>[4]Argentina!E91</f>
        <v>15987.554728280027</v>
      </c>
      <c r="F92">
        <f>[4]Argentina!F91</f>
        <v>232617</v>
      </c>
      <c r="G92">
        <f>B92/[4]Argentina!$G91</f>
        <v>110.13924601053942</v>
      </c>
      <c r="H92">
        <f>C92/[4]Argentina!$G91</f>
        <v>47.460547684189635</v>
      </c>
      <c r="I92">
        <f>D92/[4]Argentina!$G91</f>
        <v>68.289420255619476</v>
      </c>
      <c r="J92">
        <f>E92/[4]Argentina!$G91</f>
        <v>504.76674120550251</v>
      </c>
      <c r="K92">
        <f>F92/[4]Argentina!$G91</f>
        <v>7344.2954244468356</v>
      </c>
      <c r="L92" s="12">
        <f>[4]Argentina!$G91</f>
        <v>31.673154</v>
      </c>
      <c r="M92" s="12">
        <f t="shared" si="5"/>
        <v>1.4996570759384315E-2</v>
      </c>
      <c r="N92" s="12">
        <f t="shared" si="5"/>
        <v>6.462232922467755E-3</v>
      </c>
      <c r="O92" s="12">
        <f t="shared" si="5"/>
        <v>9.2982942963195092E-3</v>
      </c>
      <c r="P92" s="12">
        <f t="shared" si="5"/>
        <v>6.8729089998925394E-2</v>
      </c>
    </row>
    <row r="93" spans="1:16">
      <c r="A93">
        <v>1989</v>
      </c>
      <c r="B93">
        <f>[4]Argentina!B92</f>
        <v>2539.3038193107695</v>
      </c>
      <c r="C93">
        <f>[4]Argentina!C92</f>
        <v>245.74583261147646</v>
      </c>
      <c r="D93">
        <f>[4]Argentina!D92</f>
        <v>793.61891668458236</v>
      </c>
      <c r="E93">
        <f>[4]Argentina!E92</f>
        <v>12669.856169290371</v>
      </c>
      <c r="F93">
        <f>[4]Argentina!F92</f>
        <v>216481</v>
      </c>
      <c r="G93">
        <f>B93/[4]Argentina!$G92</f>
        <v>79.03297310905873</v>
      </c>
      <c r="H93">
        <f>C93/[4]Argentina!$G92</f>
        <v>7.64856242594779</v>
      </c>
      <c r="I93">
        <f>D93/[4]Argentina!$G92</f>
        <v>24.70049547603849</v>
      </c>
      <c r="J93">
        <f>E93/[4]Argentina!$G92</f>
        <v>394.33501194628832</v>
      </c>
      <c r="K93">
        <f>F93/[4]Argentina!$G92</f>
        <v>6737.7274517178457</v>
      </c>
      <c r="L93" s="12">
        <f>[4]Argentina!$G92</f>
        <v>32.129675999999996</v>
      </c>
      <c r="M93" s="12">
        <f t="shared" si="5"/>
        <v>1.17299154166452E-2</v>
      </c>
      <c r="N93" s="12">
        <f t="shared" si="5"/>
        <v>1.135184300753768E-3</v>
      </c>
      <c r="O93" s="12">
        <f t="shared" si="5"/>
        <v>3.6659980168448148E-3</v>
      </c>
      <c r="P93" s="12">
        <f t="shared" si="5"/>
        <v>5.8526411875824538E-2</v>
      </c>
    </row>
    <row r="94" spans="1:16">
      <c r="A94">
        <v>1990</v>
      </c>
      <c r="B94">
        <f>[4]Argentina!B93</f>
        <v>1160.1475526159002</v>
      </c>
      <c r="C94">
        <f>[4]Argentina!C93</f>
        <v>-1464.8752168454623</v>
      </c>
      <c r="D94">
        <f>[4]Argentina!D93</f>
        <v>-920.03933884814046</v>
      </c>
      <c r="E94">
        <f>[4]Argentina!E93</f>
        <v>10652.958395016036</v>
      </c>
      <c r="F94">
        <f>[4]Argentina!F93</f>
        <v>212518</v>
      </c>
      <c r="G94">
        <f>B94/[4]Argentina!$G93</f>
        <v>35.608260993278449</v>
      </c>
      <c r="H94">
        <f>C94/[4]Argentina!$G93</f>
        <v>-44.961228359620719</v>
      </c>
      <c r="I94">
        <f>D94/[4]Argentina!$G93</f>
        <v>-28.238650185416883</v>
      </c>
      <c r="J94">
        <f>E94/[4]Argentina!$G93</f>
        <v>326.96989449742586</v>
      </c>
      <c r="K94">
        <f>F94/[4]Argentina!$G93</f>
        <v>6522.7878925457262</v>
      </c>
      <c r="L94" s="12">
        <f>[4]Argentina!$G93</f>
        <v>32.580854000000002</v>
      </c>
      <c r="M94" s="12">
        <f t="shared" si="5"/>
        <v>5.4590554805517659E-3</v>
      </c>
      <c r="N94" s="12">
        <f t="shared" si="5"/>
        <v>-6.8929465590936399E-3</v>
      </c>
      <c r="O94" s="12">
        <f t="shared" si="5"/>
        <v>-4.3292301774350431E-3</v>
      </c>
      <c r="P94" s="12">
        <f t="shared" si="5"/>
        <v>5.0127322838611488E-2</v>
      </c>
    </row>
    <row r="95" spans="1:16">
      <c r="A95">
        <v>1991</v>
      </c>
      <c r="B95">
        <f>[4]Argentina!B94</f>
        <v>1362.3203229335145</v>
      </c>
      <c r="C95">
        <f>[4]Argentina!C94</f>
        <v>-1052.7285343266544</v>
      </c>
      <c r="D95">
        <f>[4]Argentina!D94</f>
        <v>175.42265898448562</v>
      </c>
      <c r="E95">
        <f>[4]Argentina!E94</f>
        <v>14002.549631642434</v>
      </c>
      <c r="F95">
        <f>[4]Argentina!F94</f>
        <v>235000</v>
      </c>
      <c r="G95">
        <f>B95/[4]Argentina!$G94</f>
        <v>41.246754335886131</v>
      </c>
      <c r="H95">
        <f>C95/[4]Argentina!$G94</f>
        <v>-31.873293311993041</v>
      </c>
      <c r="I95">
        <f>D95/[4]Argentina!$G94</f>
        <v>5.3112437642421693</v>
      </c>
      <c r="J95">
        <f>E95/[4]Argentina!$G94</f>
        <v>423.95295365537538</v>
      </c>
      <c r="K95">
        <f>F95/[4]Argentina!$G94</f>
        <v>7115.0573809697835</v>
      </c>
      <c r="L95" s="12">
        <f>[4]Argentina!$G94</f>
        <v>33.028545999999999</v>
      </c>
      <c r="M95" s="12">
        <f t="shared" si="5"/>
        <v>5.7971077571638907E-3</v>
      </c>
      <c r="N95" s="12">
        <f t="shared" si="5"/>
        <v>-4.4796958907517212E-3</v>
      </c>
      <c r="O95" s="12">
        <f t="shared" si="5"/>
        <v>7.4647939993398142E-4</v>
      </c>
      <c r="P95" s="12">
        <f t="shared" si="5"/>
        <v>5.9585317581457159E-2</v>
      </c>
    </row>
    <row r="96" spans="1:16">
      <c r="A96">
        <v>1992</v>
      </c>
      <c r="B96">
        <f>[4]Argentina!B95</f>
        <v>3064.8664845080198</v>
      </c>
      <c r="C96">
        <f>[4]Argentina!C95</f>
        <v>617.23008455859849</v>
      </c>
      <c r="D96">
        <f>[4]Argentina!D95</f>
        <v>2647.9591306614143</v>
      </c>
      <c r="E96">
        <f>[4]Argentina!E95</f>
        <v>18565.574056525536</v>
      </c>
      <c r="F96">
        <f>[4]Argentina!F95</f>
        <v>257574</v>
      </c>
      <c r="G96">
        <f>B96/[4]Argentina!$G95</f>
        <v>91.556864129162051</v>
      </c>
      <c r="H96">
        <f>C96/[4]Argentina!$G95</f>
        <v>18.438535993007278</v>
      </c>
      <c r="I96">
        <f>D96/[4]Argentina!$G95</f>
        <v>79.1025761060055</v>
      </c>
      <c r="J96">
        <f>E96/[4]Argentina!$G95</f>
        <v>554.61004580956865</v>
      </c>
      <c r="K96">
        <f>F96/[4]Argentina!$G95</f>
        <v>7694.5171479436685</v>
      </c>
      <c r="L96" s="12">
        <f>[4]Argentina!$G95</f>
        <v>33.475004999999996</v>
      </c>
      <c r="M96" s="12">
        <f t="shared" si="5"/>
        <v>1.1898974603446077E-2</v>
      </c>
      <c r="N96" s="12">
        <f t="shared" si="5"/>
        <v>2.3963213855381308E-3</v>
      </c>
      <c r="O96" s="12">
        <f t="shared" si="5"/>
        <v>1.0280382067527833E-2</v>
      </c>
      <c r="P96" s="12">
        <f t="shared" si="5"/>
        <v>7.2078602873448167E-2</v>
      </c>
    </row>
    <row r="97" spans="1:16">
      <c r="A97">
        <v>1993</v>
      </c>
      <c r="B97">
        <f>[4]Argentina!B96</f>
        <v>4137.9566311131648</v>
      </c>
      <c r="C97">
        <f>[4]Argentina!C96</f>
        <v>1940.6982763318385</v>
      </c>
      <c r="D97">
        <f>[4]Argentina!D96</f>
        <v>4195.5685262047728</v>
      </c>
      <c r="E97">
        <f>[4]Argentina!E96</f>
        <v>21336.102337722292</v>
      </c>
      <c r="F97">
        <f>[4]Argentina!F96</f>
        <v>272314</v>
      </c>
      <c r="G97">
        <f>B97/[4]Argentina!$G96</f>
        <v>122.00085357601178</v>
      </c>
      <c r="H97">
        <f>C97/[4]Argentina!$G96</f>
        <v>57.218300565486032</v>
      </c>
      <c r="I97">
        <f>D97/[4]Argentina!$G96</f>
        <v>123.69944565995466</v>
      </c>
      <c r="J97">
        <f>E97/[4]Argentina!$G96</f>
        <v>629.05992721509324</v>
      </c>
      <c r="K97">
        <f>F97/[4]Argentina!$G96</f>
        <v>8028.7309419578842</v>
      </c>
      <c r="L97" s="12">
        <f>[4]Argentina!$G96</f>
        <v>33.917439999999999</v>
      </c>
      <c r="M97" s="12">
        <f t="shared" si="5"/>
        <v>1.51955339465219E-2</v>
      </c>
      <c r="N97" s="12">
        <f t="shared" si="5"/>
        <v>7.1266929953356728E-3</v>
      </c>
      <c r="O97" s="12">
        <f t="shared" si="5"/>
        <v>1.5407098152150724E-2</v>
      </c>
      <c r="P97" s="12">
        <f t="shared" si="5"/>
        <v>7.8351103276813869E-2</v>
      </c>
    </row>
    <row r="98" spans="1:16">
      <c r="A98">
        <v>1994</v>
      </c>
      <c r="B98">
        <f>[4]Argentina!B97</f>
        <v>2718.1090261329023</v>
      </c>
      <c r="C98">
        <f>[4]Argentina!C97</f>
        <v>79.766173210064863</v>
      </c>
      <c r="D98">
        <f>[4]Argentina!D97</f>
        <v>2827.0745410205013</v>
      </c>
      <c r="E98">
        <f>[4]Argentina!E97</f>
        <v>21177.613384838816</v>
      </c>
      <c r="F98">
        <f>[4]Argentina!F97</f>
        <v>288207</v>
      </c>
      <c r="G98">
        <f>B98/[4]Argentina!$G97</f>
        <v>79.122749222235427</v>
      </c>
      <c r="H98">
        <f>C98/[4]Argentina!$G97</f>
        <v>2.3219520845698276</v>
      </c>
      <c r="I98">
        <f>D98/[4]Argentina!$G97</f>
        <v>82.294679054862272</v>
      </c>
      <c r="J98">
        <f>E98/[4]Argentina!$G97</f>
        <v>616.46938252436678</v>
      </c>
      <c r="K98">
        <f>F98/[4]Argentina!$G97</f>
        <v>8389.5568447951628</v>
      </c>
      <c r="L98" s="12">
        <f>[4]Argentina!$G97</f>
        <v>34.353065999999998</v>
      </c>
      <c r="M98" s="12">
        <f t="shared" si="5"/>
        <v>9.431099959865314E-3</v>
      </c>
      <c r="N98" s="12">
        <f t="shared" si="5"/>
        <v>2.7676695295417831E-4</v>
      </c>
      <c r="O98" s="12">
        <f t="shared" si="5"/>
        <v>9.8091806965844037E-3</v>
      </c>
      <c r="P98" s="12">
        <f t="shared" si="5"/>
        <v>7.3480565651905819E-2</v>
      </c>
    </row>
    <row r="99" spans="1:16">
      <c r="A99">
        <v>1995</v>
      </c>
      <c r="B99">
        <f>[4]Argentina!B98</f>
        <v>3006.6041346672209</v>
      </c>
      <c r="C99">
        <f>[4]Argentina!C98</f>
        <v>-0.56731673022019524</v>
      </c>
      <c r="D99">
        <f>[4]Argentina!D98</f>
        <v>2448.3710822692324</v>
      </c>
      <c r="E99">
        <f>[4]Argentina!E98</f>
        <v>19036.385482245889</v>
      </c>
      <c r="F99">
        <f>[4]Argentina!F98</f>
        <v>280007</v>
      </c>
      <c r="G99">
        <f>B99/[4]Argentina!$G98</f>
        <v>86.448599315727506</v>
      </c>
      <c r="H99">
        <f>C99/[4]Argentina!$G98</f>
        <v>-1.6312003343048231E-2</v>
      </c>
      <c r="I99">
        <f>D99/[4]Argentina!$G98</f>
        <v>70.397778086849428</v>
      </c>
      <c r="J99">
        <f>E99/[4]Argentina!$G98</f>
        <v>547.35135962837819</v>
      </c>
      <c r="K99">
        <f>F99/[4]Argentina!$G98</f>
        <v>8051.0143219363736</v>
      </c>
      <c r="L99" s="12">
        <f>[4]Argentina!$G98</f>
        <v>34.779095999999996</v>
      </c>
      <c r="M99" s="12">
        <f t="shared" si="5"/>
        <v>1.0737603469439052E-2</v>
      </c>
      <c r="N99" s="12">
        <f t="shared" si="5"/>
        <v>-2.0260805273446566E-6</v>
      </c>
      <c r="O99" s="12">
        <f t="shared" si="5"/>
        <v>8.7439638375798896E-3</v>
      </c>
      <c r="P99" s="12">
        <f t="shared" si="5"/>
        <v>6.7985391373236698E-2</v>
      </c>
    </row>
    <row r="100" spans="1:16">
      <c r="A100">
        <v>1996</v>
      </c>
      <c r="B100">
        <f>[4]Argentina!B99</f>
        <v>3494.3316612446947</v>
      </c>
      <c r="C100">
        <f>[4]Argentina!C99</f>
        <v>-915.66928473068685</v>
      </c>
      <c r="D100">
        <f>[4]Argentina!D99</f>
        <v>1680.5001981765542</v>
      </c>
      <c r="E100">
        <f>[4]Argentina!E99</f>
        <v>19805.97739057587</v>
      </c>
      <c r="F100">
        <f>[4]Argentina!F99</f>
        <v>295482</v>
      </c>
      <c r="G100">
        <f>B100/[4]Argentina!$G99</f>
        <v>99.283266752843076</v>
      </c>
      <c r="H100">
        <f>C100/[4]Argentina!$G99</f>
        <v>-26.016602505590175</v>
      </c>
      <c r="I100">
        <f>D100/[4]Argentina!$G99</f>
        <v>47.747485249965493</v>
      </c>
      <c r="J100">
        <f>E100/[4]Argentina!$G99</f>
        <v>562.74055447526769</v>
      </c>
      <c r="K100">
        <f>F100/[4]Argentina!$G99</f>
        <v>8395.4303914625634</v>
      </c>
      <c r="L100" s="12">
        <f>[4]Argentina!$G99</f>
        <v>35.195574999999998</v>
      </c>
      <c r="M100" s="12">
        <f t="shared" si="5"/>
        <v>1.1825869803388006E-2</v>
      </c>
      <c r="N100" s="12">
        <f t="shared" si="5"/>
        <v>-3.0989003889600277E-3</v>
      </c>
      <c r="O100" s="12">
        <f t="shared" si="5"/>
        <v>5.6873183414778367E-3</v>
      </c>
      <c r="P100" s="12">
        <f t="shared" si="5"/>
        <v>6.7029387206584051E-2</v>
      </c>
    </row>
    <row r="101" spans="1:16">
      <c r="A101">
        <v>1997</v>
      </c>
      <c r="B101">
        <f>[4]Argentina!B100</f>
        <v>5192.7305292205574</v>
      </c>
      <c r="C101">
        <f>[4]Argentina!C100</f>
        <v>1191.3447306054766</v>
      </c>
      <c r="D101">
        <f>[4]Argentina!D100</f>
        <v>3739.1595322601906</v>
      </c>
      <c r="E101">
        <f>[4]Argentina!E100</f>
        <v>23558.616739587196</v>
      </c>
      <c r="F101">
        <f>[4]Argentina!F100</f>
        <v>319449</v>
      </c>
      <c r="G101">
        <f>B101/[4]Argentina!$G100</f>
        <v>145.84534696115486</v>
      </c>
      <c r="H101">
        <f>C101/[4]Argentina!$G100</f>
        <v>33.460639755473686</v>
      </c>
      <c r="I101">
        <f>D101/[4]Argentina!$G100</f>
        <v>105.01970326726232</v>
      </c>
      <c r="J101">
        <f>E101/[4]Argentina!$G100</f>
        <v>661.6778230596351</v>
      </c>
      <c r="K101">
        <f>F101/[4]Argentina!$G100</f>
        <v>8972.1871718976454</v>
      </c>
      <c r="L101" s="12">
        <f>[4]Argentina!$G100</f>
        <v>35.604362000000002</v>
      </c>
      <c r="M101" s="12">
        <f t="shared" si="5"/>
        <v>1.6255272451065922E-2</v>
      </c>
      <c r="N101" s="12">
        <f t="shared" si="5"/>
        <v>3.7293737986516676E-3</v>
      </c>
      <c r="O101" s="12">
        <f t="shared" si="5"/>
        <v>1.1705028133630691E-2</v>
      </c>
      <c r="P101" s="12">
        <f t="shared" si="5"/>
        <v>7.3747661565968889E-2</v>
      </c>
    </row>
    <row r="102" spans="1:16">
      <c r="A102">
        <v>1998</v>
      </c>
      <c r="B102">
        <f>[4]Argentina!B101</f>
        <v>5253.9401132752228</v>
      </c>
      <c r="C102">
        <f>[4]Argentina!C101</f>
        <v>2095.3160246184057</v>
      </c>
      <c r="D102">
        <f>[4]Argentina!D101</f>
        <v>5483.8502709607128</v>
      </c>
      <c r="E102">
        <f>[4]Argentina!E101</f>
        <v>26262.175673941616</v>
      </c>
      <c r="F102">
        <f>[4]Argentina!F101</f>
        <v>331748</v>
      </c>
      <c r="G102">
        <f>B102/[4]Argentina!$G101</f>
        <v>145.92094547616509</v>
      </c>
      <c r="H102">
        <f>C102/[4]Argentina!$G101</f>
        <v>58.194514743541177</v>
      </c>
      <c r="I102">
        <f>D102/[4]Argentina!$G101</f>
        <v>152.30638323539512</v>
      </c>
      <c r="J102">
        <f>E102/[4]Argentina!$G101</f>
        <v>729.39573386453583</v>
      </c>
      <c r="K102">
        <f>F102/[4]Argentina!$G101</f>
        <v>9213.8434729225373</v>
      </c>
      <c r="L102" s="12">
        <f>[4]Argentina!$G101</f>
        <v>36.005386999999999</v>
      </c>
      <c r="M102" s="12">
        <f t="shared" si="5"/>
        <v>1.5837141786160649E-2</v>
      </c>
      <c r="N102" s="12">
        <f t="shared" si="5"/>
        <v>6.3159869075877046E-3</v>
      </c>
      <c r="O102" s="12">
        <f t="shared" si="5"/>
        <v>1.6530168293285005E-2</v>
      </c>
      <c r="P102" s="12">
        <f t="shared" si="5"/>
        <v>7.9163026375265622E-2</v>
      </c>
    </row>
    <row r="103" spans="1:16">
      <c r="A103">
        <v>1999</v>
      </c>
      <c r="B103">
        <f>[4]Argentina!B102</f>
        <v>8482.3236424383922</v>
      </c>
      <c r="C103">
        <f>[4]Argentina!C102</f>
        <v>4545.3459246347356</v>
      </c>
      <c r="D103">
        <f>[4]Argentina!D102</f>
        <v>8016.5991177361147</v>
      </c>
      <c r="E103">
        <f>[4]Argentina!E102</f>
        <v>26773.794721122718</v>
      </c>
      <c r="F103">
        <f>[4]Argentina!F102</f>
        <v>317988</v>
      </c>
      <c r="G103">
        <f>B103/[4]Argentina!$G102</f>
        <v>233.03997962443404</v>
      </c>
      <c r="H103">
        <f>C103/[4]Argentina!$G102</f>
        <v>124.8770226548894</v>
      </c>
      <c r="I103">
        <f>D103/[4]Argentina!$G102</f>
        <v>220.24484961970123</v>
      </c>
      <c r="J103">
        <f>E103/[4]Argentina!$G102</f>
        <v>735.57256705729787</v>
      </c>
      <c r="K103">
        <f>F103/[4]Argentina!$G102</f>
        <v>8736.2755967080811</v>
      </c>
      <c r="L103" s="12">
        <f>[4]Argentina!$G102</f>
        <v>36.398576999999996</v>
      </c>
      <c r="M103" s="12">
        <f t="shared" si="5"/>
        <v>2.6674980321390721E-2</v>
      </c>
      <c r="N103" s="12">
        <f t="shared" si="5"/>
        <v>1.4294080042752354E-2</v>
      </c>
      <c r="O103" s="12">
        <f t="shared" si="5"/>
        <v>2.5210382523038966E-2</v>
      </c>
      <c r="P103" s="12">
        <f t="shared" si="5"/>
        <v>8.4197500286560242E-2</v>
      </c>
    </row>
    <row r="104" spans="1:16">
      <c r="A104">
        <v>2000</v>
      </c>
      <c r="B104">
        <f>[4]Argentina!B103</f>
        <v>3203.7673890566894</v>
      </c>
      <c r="C104">
        <f>[4]Argentina!C103</f>
        <v>-2687.5785583281727</v>
      </c>
      <c r="D104">
        <f>[4]Argentina!D103</f>
        <v>968.85096600917848</v>
      </c>
      <c r="E104">
        <f>[4]Argentina!E103</f>
        <v>19337.915556058426</v>
      </c>
      <c r="F104">
        <f>[4]Argentina!F103</f>
        <v>317988</v>
      </c>
      <c r="G104">
        <f>B104/[4]Argentina!$G103</f>
        <v>87.097098459862224</v>
      </c>
      <c r="H104">
        <f>C104/[4]Argentina!$G103</f>
        <v>-73.064072976360976</v>
      </c>
      <c r="I104">
        <f>D104/[4]Argentina!$G103</f>
        <v>26.339024570781941</v>
      </c>
      <c r="J104">
        <f>E104/[4]Argentina!$G103</f>
        <v>525.71742285273615</v>
      </c>
      <c r="K104">
        <f>F104/[4]Argentina!$G103</f>
        <v>8644.7699791367722</v>
      </c>
      <c r="L104" s="12">
        <f>[4]Argentina!$G103</f>
        <v>36.783859</v>
      </c>
      <c r="M104" s="12">
        <f t="shared" si="5"/>
        <v>1.0075120410382435E-2</v>
      </c>
      <c r="N104" s="12">
        <f t="shared" si="5"/>
        <v>-8.4518238371516299E-3</v>
      </c>
      <c r="O104" s="12">
        <f t="shared" si="5"/>
        <v>3.0468161251656621E-3</v>
      </c>
      <c r="P104" s="12">
        <f t="shared" si="5"/>
        <v>6.0813350051129055E-2</v>
      </c>
    </row>
  </sheetData>
  <mergeCells count="6">
    <mergeCell ref="Z1:AC1"/>
    <mergeCell ref="B2:F2"/>
    <mergeCell ref="G2:K2"/>
    <mergeCell ref="M2:P2"/>
    <mergeCell ref="R1:U1"/>
    <mergeCell ref="V1:Y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104"/>
  <sheetViews>
    <sheetView topLeftCell="G1" workbookViewId="0">
      <selection activeCell="I4" sqref="I4:I104"/>
    </sheetView>
  </sheetViews>
  <sheetFormatPr baseColWidth="10" defaultColWidth="9.1640625" defaultRowHeight="15"/>
  <cols>
    <col min="13" max="16" width="12.1640625" customWidth="1"/>
  </cols>
  <sheetData>
    <row r="1" spans="1:29">
      <c r="R1" s="27" t="s">
        <v>30</v>
      </c>
      <c r="S1" s="27"/>
      <c r="T1" s="27"/>
      <c r="U1" s="27"/>
      <c r="V1" s="27" t="s">
        <v>31</v>
      </c>
      <c r="W1" s="27"/>
      <c r="X1" s="27"/>
      <c r="Y1" s="27"/>
      <c r="Z1" s="27" t="s">
        <v>32</v>
      </c>
      <c r="AA1" s="27"/>
      <c r="AB1" s="27"/>
      <c r="AC1" s="27"/>
    </row>
    <row r="2" spans="1:29" ht="48">
      <c r="B2" s="27" t="s">
        <v>6</v>
      </c>
      <c r="C2" s="27"/>
      <c r="D2" s="27"/>
      <c r="E2" s="27"/>
      <c r="F2" s="27"/>
      <c r="G2" s="27" t="s">
        <v>7</v>
      </c>
      <c r="H2" s="27"/>
      <c r="I2" s="27"/>
      <c r="J2" s="27"/>
      <c r="K2" s="27"/>
      <c r="L2" s="11" t="s">
        <v>21</v>
      </c>
      <c r="M2" s="30" t="s">
        <v>26</v>
      </c>
      <c r="N2" s="30"/>
      <c r="O2" s="30"/>
      <c r="P2" s="30"/>
      <c r="R2" s="15" t="s">
        <v>27</v>
      </c>
      <c r="S2" s="14" t="s">
        <v>28</v>
      </c>
      <c r="T2" s="14" t="s">
        <v>3</v>
      </c>
      <c r="U2" s="14" t="s">
        <v>4</v>
      </c>
      <c r="V2" s="15" t="s">
        <v>27</v>
      </c>
      <c r="W2" s="14" t="s">
        <v>28</v>
      </c>
      <c r="X2" s="14" t="s">
        <v>3</v>
      </c>
      <c r="Y2" s="14" t="s">
        <v>4</v>
      </c>
      <c r="Z2" s="15" t="s">
        <v>27</v>
      </c>
      <c r="AA2" s="14" t="s">
        <v>28</v>
      </c>
      <c r="AB2" s="14" t="s">
        <v>3</v>
      </c>
      <c r="AC2" s="14" t="s">
        <v>4</v>
      </c>
    </row>
    <row r="3" spans="1:29" ht="16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1" t="s">
        <v>22</v>
      </c>
      <c r="M3" s="6" t="s">
        <v>1</v>
      </c>
      <c r="N3" s="6" t="s">
        <v>2</v>
      </c>
      <c r="O3" s="6" t="s">
        <v>3</v>
      </c>
      <c r="P3" s="6" t="s">
        <v>4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</row>
    <row r="4" spans="1:29">
      <c r="A4">
        <v>1900</v>
      </c>
      <c r="L4" s="12">
        <f>[4]Brazil!$G3</f>
        <v>18.13552</v>
      </c>
      <c r="M4" s="12" t="e">
        <f>G4/$K4</f>
        <v>#DIV/0!</v>
      </c>
      <c r="N4" s="12" t="e">
        <f t="shared" ref="N4:P19" si="0">H4/$K4</f>
        <v>#DIV/0!</v>
      </c>
      <c r="O4" s="12" t="e">
        <f t="shared" si="0"/>
        <v>#DIV/0!</v>
      </c>
      <c r="P4" s="12" t="e">
        <f t="shared" si="0"/>
        <v>#DIV/0!</v>
      </c>
      <c r="R4" s="12">
        <f>(SUM(M5:M104)/100)*100</f>
        <v>11.104593013382276</v>
      </c>
      <c r="S4" s="12">
        <f t="shared" ref="S4:U4" si="1">(SUM(N5:N104)/101)*100</f>
        <v>3.8773029215104162</v>
      </c>
      <c r="T4" s="12">
        <f t="shared" si="1"/>
        <v>5.7125001417681824</v>
      </c>
      <c r="U4" s="12">
        <f t="shared" si="1"/>
        <v>27.290176515773666</v>
      </c>
      <c r="V4" s="12">
        <f>(SUM(M5:M49)/45)*100</f>
        <v>12.957081965669342</v>
      </c>
      <c r="W4" s="12">
        <f t="shared" ref="W4:Y4" si="2">(SUM(N5:N49)/45)*100</f>
        <v>3.2897323855399812</v>
      </c>
      <c r="X4" s="12">
        <f t="shared" si="2"/>
        <v>4.2033638793873029</v>
      </c>
      <c r="Y4" s="12">
        <f t="shared" si="2"/>
        <v>14.165046674872773</v>
      </c>
      <c r="Z4" s="12">
        <f>(SUM(M50:M104)/55)*100</f>
        <v>9.5889202342383193</v>
      </c>
      <c r="AA4" s="12">
        <f t="shared" ref="AA4:AC4" si="3">(SUM(N50:N104)/55)*100</f>
        <v>4.4285388676955071</v>
      </c>
      <c r="AB4" s="12">
        <f t="shared" si="3"/>
        <v>7.0511116317483236</v>
      </c>
      <c r="AC4" s="12">
        <f t="shared" si="3"/>
        <v>38.525104140433911</v>
      </c>
    </row>
    <row r="5" spans="1:29">
      <c r="A5">
        <v>1901</v>
      </c>
      <c r="B5">
        <f>[4]Brazil!B4</f>
        <v>1824.5859075021813</v>
      </c>
      <c r="C5">
        <f>[4]Brazil!C4</f>
        <v>-587.25341870211196</v>
      </c>
      <c r="D5">
        <f>[4]Brazil!D4</f>
        <v>-520.62774073041646</v>
      </c>
      <c r="E5">
        <f>[4]Brazil!E4</f>
        <v>106.56601406871611</v>
      </c>
      <c r="F5">
        <f>[4]Brazil!F4</f>
        <v>11456</v>
      </c>
      <c r="G5">
        <f>B5/[4]Brazil!$G4</f>
        <v>97.813215073280531</v>
      </c>
      <c r="H5">
        <f>C5/[4]Brazil!$G4</f>
        <v>-31.481743177916261</v>
      </c>
      <c r="I5">
        <f>D5/[4]Brazil!$G4</f>
        <v>-27.910044118939073</v>
      </c>
      <c r="J5">
        <f>E5/[4]Brazil!$G4</f>
        <v>5.7128384093874782</v>
      </c>
      <c r="K5">
        <f>F5/[4]Brazil!$G4</f>
        <v>614.13835724156615</v>
      </c>
      <c r="L5" s="12">
        <f>[4]Brazil!$G4</f>
        <v>18.6537770600345</v>
      </c>
      <c r="M5" s="12">
        <f t="shared" ref="M5:P68" si="4">G5/$K5</f>
        <v>0.15926902125542783</v>
      </c>
      <c r="N5" s="12">
        <f t="shared" si="0"/>
        <v>-5.1261646185589385E-2</v>
      </c>
      <c r="O5" s="12">
        <f t="shared" si="0"/>
        <v>-4.5445857256495852E-2</v>
      </c>
      <c r="P5" s="12">
        <f t="shared" si="0"/>
        <v>9.302200948735696E-3</v>
      </c>
    </row>
    <row r="6" spans="1:29">
      <c r="A6">
        <v>1902</v>
      </c>
      <c r="B6">
        <f>[4]Brazil!B5</f>
        <v>2455.2477365563414</v>
      </c>
      <c r="C6">
        <f>[4]Brazil!C5</f>
        <v>-113.18021908728085</v>
      </c>
      <c r="D6">
        <f>[4]Brazil!D5</f>
        <v>-40.292630010601869</v>
      </c>
      <c r="E6">
        <f>[4]Brazil!E5</f>
        <v>683.75046565240291</v>
      </c>
      <c r="F6">
        <f>[4]Brazil!F5</f>
        <v>12260</v>
      </c>
      <c r="G6">
        <f>B6/[4]Brazil!$G5</f>
        <v>127.96516705413157</v>
      </c>
      <c r="H6">
        <f>C6/[4]Brazil!$G5</f>
        <v>-5.898844921873633</v>
      </c>
      <c r="I6">
        <f>D6/[4]Brazil!$G5</f>
        <v>-2.1000133931856149</v>
      </c>
      <c r="J6">
        <f>E6/[4]Brazil!$G5</f>
        <v>35.636421228625046</v>
      </c>
      <c r="K6">
        <f>F6/[4]Brazil!$G5</f>
        <v>638.97949063343003</v>
      </c>
      <c r="L6" s="12">
        <f>[4]Brazil!$G5</f>
        <v>19.186844303635592</v>
      </c>
      <c r="M6" s="12">
        <f t="shared" si="4"/>
        <v>0.20026490510247483</v>
      </c>
      <c r="N6" s="12">
        <f t="shared" si="0"/>
        <v>-9.2316655046721739E-3</v>
      </c>
      <c r="O6" s="12">
        <f t="shared" si="0"/>
        <v>-3.286511420114345E-3</v>
      </c>
      <c r="P6" s="12">
        <f t="shared" si="0"/>
        <v>5.5770837328907259E-2</v>
      </c>
    </row>
    <row r="7" spans="1:29">
      <c r="A7">
        <v>1903</v>
      </c>
      <c r="B7">
        <f>[4]Brazil!B6</f>
        <v>2581.4123294944411</v>
      </c>
      <c r="C7">
        <f>[4]Brazil!C6</f>
        <v>117.15515647389297</v>
      </c>
      <c r="D7">
        <f>[4]Brazil!D6</f>
        <v>192.15631051422716</v>
      </c>
      <c r="E7">
        <f>[4]Brazil!E6</f>
        <v>927.92651395222663</v>
      </c>
      <c r="F7">
        <f>[4]Brazil!F6</f>
        <v>12341</v>
      </c>
      <c r="G7">
        <f>B7/[4]Brazil!$G6</f>
        <v>130.8028055898244</v>
      </c>
      <c r="H7">
        <f>C7/[4]Brazil!$G6</f>
        <v>5.9363717221809607</v>
      </c>
      <c r="I7">
        <f>D7/[4]Brazil!$G6</f>
        <v>9.7367569837139847</v>
      </c>
      <c r="J7">
        <f>E7/[4]Brazil!$G6</f>
        <v>47.018986474705279</v>
      </c>
      <c r="K7">
        <f>F7/[4]Brazil!$G6</f>
        <v>625.33110473682621</v>
      </c>
      <c r="L7" s="12">
        <f>[4]Brazil!$G6</f>
        <v>19.735144960034848</v>
      </c>
      <c r="M7" s="12">
        <f t="shared" si="4"/>
        <v>0.20917367551206881</v>
      </c>
      <c r="N7" s="12">
        <f t="shared" si="0"/>
        <v>9.4931655841417207E-3</v>
      </c>
      <c r="O7" s="12">
        <f t="shared" si="0"/>
        <v>1.5570562394800029E-2</v>
      </c>
      <c r="P7" s="12">
        <f t="shared" si="0"/>
        <v>7.5190544846627225E-2</v>
      </c>
    </row>
    <row r="8" spans="1:29">
      <c r="A8">
        <v>1904</v>
      </c>
      <c r="B8">
        <f>[4]Brazil!B7</f>
        <v>2494.8978747130823</v>
      </c>
      <c r="C8">
        <f>[4]Brazil!C7</f>
        <v>81.763268007565401</v>
      </c>
      <c r="D8">
        <f>[4]Brazil!D7</f>
        <v>158.63153414910144</v>
      </c>
      <c r="E8">
        <f>[4]Brazil!E7</f>
        <v>891.92198697238905</v>
      </c>
      <c r="F8">
        <f>[4]Brazil!F7</f>
        <v>12373</v>
      </c>
      <c r="G8">
        <f>B8/[4]Brazil!$G7</f>
        <v>122.90673530486826</v>
      </c>
      <c r="H8">
        <f>C8/[4]Brazil!$G7</f>
        <v>4.0279229224252422</v>
      </c>
      <c r="I8">
        <f>D8/[4]Brazil!$G7</f>
        <v>7.8147022274051832</v>
      </c>
      <c r="J8">
        <f>E8/[4]Brazil!$G7</f>
        <v>43.938960659066836</v>
      </c>
      <c r="K8">
        <f>F8/[4]Brazil!$G7</f>
        <v>609.53398186770312</v>
      </c>
      <c r="L8" s="12">
        <f>[4]Brazil!$G7</f>
        <v>20.299114353046043</v>
      </c>
      <c r="M8" s="12">
        <f t="shared" si="4"/>
        <v>0.201640497430945</v>
      </c>
      <c r="N8" s="12">
        <f t="shared" si="0"/>
        <v>6.6082007603301867E-3</v>
      </c>
      <c r="O8" s="12">
        <f t="shared" si="0"/>
        <v>1.2820781875786103E-2</v>
      </c>
      <c r="P8" s="12">
        <f t="shared" si="0"/>
        <v>7.2086154285330079E-2</v>
      </c>
    </row>
    <row r="9" spans="1:29">
      <c r="A9">
        <v>1905</v>
      </c>
      <c r="B9">
        <f>[4]Brazil!B8</f>
        <v>4094.0978432000961</v>
      </c>
      <c r="C9">
        <f>[4]Brazil!C8</f>
        <v>1683.5731859874663</v>
      </c>
      <c r="D9">
        <f>[4]Brazil!D8</f>
        <v>1763.8850541472775</v>
      </c>
      <c r="E9">
        <f>[4]Brazil!E8</f>
        <v>2514.0874788903579</v>
      </c>
      <c r="F9">
        <f>[4]Brazil!F8</f>
        <v>12646</v>
      </c>
      <c r="G9">
        <f>B9/[4]Brazil!$G8</f>
        <v>196.08499343019452</v>
      </c>
      <c r="H9">
        <f>C9/[4]Brazil!$G8</f>
        <v>80.633988184211901</v>
      </c>
      <c r="I9">
        <f>D9/[4]Brazil!$G8</f>
        <v>84.480489353361804</v>
      </c>
      <c r="J9">
        <f>E9/[4]Brazil!$G8</f>
        <v>120.41110048210842</v>
      </c>
      <c r="K9">
        <f>F9/[4]Brazil!$G8</f>
        <v>605.67453976137108</v>
      </c>
      <c r="L9" s="12">
        <f>[4]Brazil!$G8</f>
        <v>20.879200246690875</v>
      </c>
      <c r="M9" s="12">
        <f t="shared" si="4"/>
        <v>0.32374646870157325</v>
      </c>
      <c r="N9" s="12">
        <f t="shared" si="0"/>
        <v>0.13313088612901045</v>
      </c>
      <c r="O9" s="12">
        <f t="shared" si="0"/>
        <v>0.13948165855980368</v>
      </c>
      <c r="P9" s="12">
        <f t="shared" si="0"/>
        <v>0.19880495642024021</v>
      </c>
    </row>
    <row r="10" spans="1:29">
      <c r="A10">
        <v>1906</v>
      </c>
      <c r="B10">
        <f>[4]Brazil!B9</f>
        <v>3769.7670832759645</v>
      </c>
      <c r="C10">
        <f>[4]Brazil!C9</f>
        <v>1574.3169343564516</v>
      </c>
      <c r="D10">
        <f>[4]Brazil!D9</f>
        <v>1660.1806242355271</v>
      </c>
      <c r="E10">
        <f>[4]Brazil!E9</f>
        <v>2450.4984945707151</v>
      </c>
      <c r="F10">
        <f>[4]Brazil!F9</f>
        <v>13226</v>
      </c>
      <c r="G10">
        <f>B10/[4]Brazil!$G9</f>
        <v>175.53506688163296</v>
      </c>
      <c r="H10">
        <f>C10/[4]Brazil!$G9</f>
        <v>73.306340222218211</v>
      </c>
      <c r="I10">
        <f>D10/[4]Brazil!$G9</f>
        <v>77.304488705314824</v>
      </c>
      <c r="J10">
        <f>E10/[4]Brazil!$G9</f>
        <v>114.10477295695631</v>
      </c>
      <c r="K10">
        <f>F10/[4]Brazil!$G9</f>
        <v>615.85417435364764</v>
      </c>
      <c r="L10" s="12">
        <f>[4]Brazil!$G9</f>
        <v>21.475863200701653</v>
      </c>
      <c r="M10" s="12">
        <f t="shared" si="4"/>
        <v>0.28502699858430097</v>
      </c>
      <c r="N10" s="12">
        <f t="shared" si="0"/>
        <v>0.11903197749557322</v>
      </c>
      <c r="O10" s="12">
        <f t="shared" si="0"/>
        <v>0.12552401513953781</v>
      </c>
      <c r="P10" s="12">
        <f t="shared" si="0"/>
        <v>0.18527888209365756</v>
      </c>
    </row>
    <row r="11" spans="1:29">
      <c r="A11">
        <v>1907</v>
      </c>
      <c r="B11">
        <f>[4]Brazil!B10</f>
        <v>4781.436154295905</v>
      </c>
      <c r="C11">
        <f>[4]Brazil!C10</f>
        <v>2410.2749227293648</v>
      </c>
      <c r="D11">
        <f>[4]Brazil!D10</f>
        <v>2510.2197863885331</v>
      </c>
      <c r="E11">
        <f>[4]Brazil!E10</f>
        <v>3492.6009480310158</v>
      </c>
      <c r="F11">
        <f>[4]Brazil!F10</f>
        <v>15060</v>
      </c>
      <c r="G11">
        <f>B11/[4]Brazil!$G10</f>
        <v>216.4566649741412</v>
      </c>
      <c r="H11">
        <f>C11/[4]Brazil!$G10</f>
        <v>109.11367518231154</v>
      </c>
      <c r="I11">
        <f>D11/[4]Brazil!$G10</f>
        <v>113.63820111360978</v>
      </c>
      <c r="J11">
        <f>E11/[4]Brazil!$G10</f>
        <v>158.11081208667579</v>
      </c>
      <c r="K11">
        <f>F11/[4]Brazil!$G10</f>
        <v>681.76950801314149</v>
      </c>
      <c r="L11" s="12">
        <f>[4]Brazil!$G10</f>
        <v>22.089576936183114</v>
      </c>
      <c r="M11" s="12">
        <f t="shared" si="4"/>
        <v>0.31749244052429648</v>
      </c>
      <c r="N11" s="12">
        <f t="shared" si="0"/>
        <v>0.16004481558627923</v>
      </c>
      <c r="O11" s="12">
        <f t="shared" si="0"/>
        <v>0.16668126071637004</v>
      </c>
      <c r="P11" s="12">
        <f t="shared" si="0"/>
        <v>0.23191241354787623</v>
      </c>
    </row>
    <row r="12" spans="1:29">
      <c r="A12">
        <v>1908</v>
      </c>
      <c r="B12">
        <f>[4]Brazil!B11</f>
        <v>4716.2499575219208</v>
      </c>
      <c r="C12">
        <f>[4]Brazil!C11</f>
        <v>2471.2630383867449</v>
      </c>
      <c r="D12">
        <f>[4]Brazil!D11</f>
        <v>2563.2820931333958</v>
      </c>
      <c r="E12">
        <f>[4]Brazil!E11</f>
        <v>3321.1184374321474</v>
      </c>
      <c r="F12">
        <f>[4]Brazil!F11</f>
        <v>13564</v>
      </c>
      <c r="G12">
        <f>B12/[4]Brazil!$G11</f>
        <v>207.57385293294266</v>
      </c>
      <c r="H12">
        <f>C12/[4]Brazil!$G11</f>
        <v>108.76641295709419</v>
      </c>
      <c r="I12">
        <f>D12/[4]Brazil!$G11</f>
        <v>112.81639968575476</v>
      </c>
      <c r="J12">
        <f>E12/[4]Brazil!$G11</f>
        <v>146.17065599013486</v>
      </c>
      <c r="K12">
        <f>F12/[4]Brazil!$G11</f>
        <v>596.98526722315853</v>
      </c>
      <c r="L12" s="12">
        <f>[4]Brazil!$G11</f>
        <v>22.720828711723723</v>
      </c>
      <c r="M12" s="12">
        <f t="shared" si="4"/>
        <v>0.34770347666779128</v>
      </c>
      <c r="N12" s="12">
        <f t="shared" si="0"/>
        <v>0.18219279256758661</v>
      </c>
      <c r="O12" s="12">
        <f t="shared" si="0"/>
        <v>0.18897685735280123</v>
      </c>
      <c r="P12" s="12">
        <f t="shared" si="0"/>
        <v>0.24484801219641311</v>
      </c>
    </row>
    <row r="13" spans="1:29">
      <c r="A13">
        <v>1909</v>
      </c>
      <c r="B13">
        <f>[4]Brazil!B12</f>
        <v>5099.3932677225521</v>
      </c>
      <c r="C13">
        <f>[4]Brazil!C12</f>
        <v>2808.3341186481066</v>
      </c>
      <c r="D13">
        <f>[4]Brazil!D12</f>
        <v>2912.330899677821</v>
      </c>
      <c r="E13">
        <f>[4]Brazil!E12</f>
        <v>3805.9250197688775</v>
      </c>
      <c r="F13">
        <f>[4]Brazil!F12</f>
        <v>14996</v>
      </c>
      <c r="G13">
        <f>B13/[4]Brazil!$G12</f>
        <v>218.20141834724447</v>
      </c>
      <c r="H13">
        <f>C13/[4]Brazil!$G12</f>
        <v>120.16772500381234</v>
      </c>
      <c r="I13">
        <f>D13/[4]Brazil!$G12</f>
        <v>124.61771423446567</v>
      </c>
      <c r="J13">
        <f>E13/[4]Brazil!$G12</f>
        <v>162.85432282568897</v>
      </c>
      <c r="K13">
        <f>F13/[4]Brazil!$G12</f>
        <v>641.67407723716462</v>
      </c>
      <c r="L13" s="12">
        <f>[4]Brazil!$G12</f>
        <v>23.370119710255079</v>
      </c>
      <c r="M13" s="12">
        <f t="shared" si="4"/>
        <v>0.3400502312431683</v>
      </c>
      <c r="N13" s="12">
        <f t="shared" si="0"/>
        <v>0.18727221383356271</v>
      </c>
      <c r="O13" s="12">
        <f t="shared" si="0"/>
        <v>0.19420718189369304</v>
      </c>
      <c r="P13" s="12">
        <f t="shared" si="0"/>
        <v>0.25379601358821535</v>
      </c>
    </row>
    <row r="14" spans="1:29">
      <c r="A14">
        <v>1910</v>
      </c>
      <c r="B14">
        <f>[4]Brazil!B13</f>
        <v>5997.340034284447</v>
      </c>
      <c r="C14">
        <f>[4]Brazil!C13</f>
        <v>3706.9870919983491</v>
      </c>
      <c r="D14">
        <f>[4]Brazil!D13</f>
        <v>3821.0527704374049</v>
      </c>
      <c r="E14">
        <f>[4]Brazil!E13</f>
        <v>4806.5165340395124</v>
      </c>
      <c r="F14">
        <f>[4]Brazil!F13</f>
        <v>16090</v>
      </c>
      <c r="G14">
        <f>B14/[4]Brazil!$G13</f>
        <v>249.49449444924679</v>
      </c>
      <c r="H14">
        <f>C14/[4]Brazil!$G13</f>
        <v>154.21384566505736</v>
      </c>
      <c r="I14">
        <f>D14/[4]Brazil!$G13</f>
        <v>158.95907581933827</v>
      </c>
      <c r="J14">
        <f>E14/[4]Brazil!$G13</f>
        <v>199.9552144562056</v>
      </c>
      <c r="K14">
        <f>F14/[4]Brazil!$G13</f>
        <v>669.35781408754849</v>
      </c>
      <c r="L14" s="12">
        <f>[4]Brazil!$G13</f>
        <v>24.037965436966591</v>
      </c>
      <c r="M14" s="12">
        <f t="shared" si="4"/>
        <v>0.3727371059219669</v>
      </c>
      <c r="N14" s="12">
        <f t="shared" si="0"/>
        <v>0.23039074530754189</v>
      </c>
      <c r="O14" s="12">
        <f t="shared" si="0"/>
        <v>0.23747997330251119</v>
      </c>
      <c r="P14" s="12">
        <f t="shared" si="0"/>
        <v>0.29872694431569374</v>
      </c>
    </row>
    <row r="15" spans="1:29">
      <c r="A15">
        <v>1911</v>
      </c>
      <c r="B15">
        <f>[4]Brazil!B14</f>
        <v>6379.3346881977341</v>
      </c>
      <c r="C15">
        <f>[4]Brazil!C14</f>
        <v>3142.8129377177506</v>
      </c>
      <c r="D15">
        <f>[4]Brazil!D14</f>
        <v>3259.879671355769</v>
      </c>
      <c r="E15">
        <f>[4]Brazil!E14</f>
        <v>4207.3228154038143</v>
      </c>
      <c r="F15">
        <f>[4]Brazil!F14</f>
        <v>16154</v>
      </c>
      <c r="G15">
        <f>B15/[4]Brazil!$G14</f>
        <v>258.0125981124275</v>
      </c>
      <c r="H15">
        <f>C15/[4]Brazil!$G14</f>
        <v>127.11126960341315</v>
      </c>
      <c r="I15">
        <f>D15/[4]Brazil!$G14</f>
        <v>131.84604110777732</v>
      </c>
      <c r="J15">
        <f>E15/[4]Brazil!$G14</f>
        <v>170.16543946320439</v>
      </c>
      <c r="K15">
        <f>F15/[4]Brazil!$G14</f>
        <v>653.34955973060312</v>
      </c>
      <c r="L15" s="12">
        <f>[4]Brazil!$G14</f>
        <v>24.724896128591269</v>
      </c>
      <c r="M15" s="12">
        <f t="shared" si="4"/>
        <v>0.39490743396048866</v>
      </c>
      <c r="N15" s="12">
        <f t="shared" si="0"/>
        <v>0.19455323373268238</v>
      </c>
      <c r="O15" s="12">
        <f t="shared" si="0"/>
        <v>0.20180015298723344</v>
      </c>
      <c r="P15" s="12">
        <f t="shared" si="0"/>
        <v>0.260450836659887</v>
      </c>
    </row>
    <row r="16" spans="1:29">
      <c r="A16">
        <v>1912</v>
      </c>
      <c r="B16">
        <f>[4]Brazil!B15</f>
        <v>7427.7639166815879</v>
      </c>
      <c r="C16">
        <f>[4]Brazil!C15</f>
        <v>4123.6372070532962</v>
      </c>
      <c r="D16">
        <f>[4]Brazil!D15</f>
        <v>4255.9461974716951</v>
      </c>
      <c r="E16">
        <f>[4]Brazil!E15</f>
        <v>5350.7103257754061</v>
      </c>
      <c r="F16">
        <f>[4]Brazil!F15</f>
        <v>17860</v>
      </c>
      <c r="G16">
        <f>B16/[4]Brazil!$G15</f>
        <v>292.06992999843396</v>
      </c>
      <c r="H16">
        <f>C16/[4]Brazil!$G15</f>
        <v>162.14710697766293</v>
      </c>
      <c r="I16">
        <f>D16/[4]Brazil!$G15</f>
        <v>167.3496791115023</v>
      </c>
      <c r="J16">
        <f>E16/[4]Brazil!$G15</f>
        <v>210.39731577646933</v>
      </c>
      <c r="K16">
        <f>F16/[4]Brazil!$G15</f>
        <v>702.27985276388335</v>
      </c>
      <c r="L16" s="12">
        <f>[4]Brazil!$G15</f>
        <v>25.431457174387702</v>
      </c>
      <c r="M16" s="12">
        <f t="shared" si="4"/>
        <v>0.41588823721621426</v>
      </c>
      <c r="N16" s="12">
        <f t="shared" si="0"/>
        <v>0.23088674171630996</v>
      </c>
      <c r="O16" s="12">
        <f t="shared" si="0"/>
        <v>0.23829485988083399</v>
      </c>
      <c r="P16" s="12">
        <f t="shared" si="0"/>
        <v>0.29959184354845497</v>
      </c>
    </row>
    <row r="17" spans="1:16">
      <c r="A17">
        <v>1913</v>
      </c>
      <c r="B17">
        <f>[4]Brazil!B16</f>
        <v>7832.5988141037769</v>
      </c>
      <c r="C17">
        <f>[4]Brazil!C16</f>
        <v>4623.5642520415377</v>
      </c>
      <c r="D17">
        <f>[4]Brazil!D16</f>
        <v>4761.004864020565</v>
      </c>
      <c r="E17">
        <f>[4]Brazil!E16</f>
        <v>5840.012192677983</v>
      </c>
      <c r="F17">
        <f>[4]Brazil!F16</f>
        <v>18149</v>
      </c>
      <c r="G17">
        <f>B17/[4]Brazil!$G16</f>
        <v>299.43176345407005</v>
      </c>
      <c r="H17">
        <f>C17/[4]Brazil!$G16</f>
        <v>176.75385019581228</v>
      </c>
      <c r="I17">
        <f>D17/[4]Brazil!$G16</f>
        <v>182.00805582944983</v>
      </c>
      <c r="J17">
        <f>E17/[4]Brazil!$G16</f>
        <v>223.25733654302158</v>
      </c>
      <c r="K17">
        <f>F17/[4]Brazil!$G16</f>
        <v>693.81659956111662</v>
      </c>
      <c r="L17" s="12">
        <f>[4]Brazil!$G16</f>
        <v>26.158209549152332</v>
      </c>
      <c r="M17" s="12">
        <f t="shared" si="4"/>
        <v>0.43157192209508938</v>
      </c>
      <c r="N17" s="12">
        <f t="shared" si="0"/>
        <v>0.2547558682043935</v>
      </c>
      <c r="O17" s="12">
        <f t="shared" si="0"/>
        <v>0.26232877095270069</v>
      </c>
      <c r="P17" s="12">
        <f t="shared" si="0"/>
        <v>0.3217814861798437</v>
      </c>
    </row>
    <row r="18" spans="1:16">
      <c r="A18">
        <v>1914</v>
      </c>
      <c r="B18">
        <f>[4]Brazil!B17</f>
        <v>2070.9275703983999</v>
      </c>
      <c r="C18">
        <f>[4]Brazil!C17</f>
        <v>-1075.7234945141661</v>
      </c>
      <c r="D18">
        <f>[4]Brazil!D17</f>
        <v>-938.29125887967393</v>
      </c>
      <c r="E18">
        <f>[4]Brazil!E17</f>
        <v>95.499933290823463</v>
      </c>
      <c r="F18">
        <f>[4]Brazil!F17</f>
        <v>17753</v>
      </c>
      <c r="G18">
        <f>B18/[4]Brazil!$G17</f>
        <v>76.969758876401528</v>
      </c>
      <c r="H18">
        <f>C18/[4]Brazil!$G17</f>
        <v>-39.981204158920391</v>
      </c>
      <c r="I18">
        <f>D18/[4]Brazil!$G17</f>
        <v>-34.873287209127376</v>
      </c>
      <c r="J18">
        <f>E18/[4]Brazil!$G17</f>
        <v>3.549427291990237</v>
      </c>
      <c r="K18">
        <f>F18/[4]Brazil!$G17</f>
        <v>659.82226943353851</v>
      </c>
      <c r="L18" s="12">
        <f>[4]Brazil!$G17</f>
        <v>26.905730258605942</v>
      </c>
      <c r="M18" s="12">
        <f t="shared" si="4"/>
        <v>0.11665225992217652</v>
      </c>
      <c r="N18" s="12">
        <f t="shared" si="0"/>
        <v>-6.059389931359016E-2</v>
      </c>
      <c r="O18" s="12">
        <f t="shared" si="0"/>
        <v>-5.2852546548733961E-2</v>
      </c>
      <c r="P18" s="12">
        <f t="shared" si="0"/>
        <v>5.3793687427940891E-3</v>
      </c>
    </row>
    <row r="19" spans="1:16">
      <c r="A19">
        <v>1915</v>
      </c>
      <c r="B19">
        <f>[4]Brazil!B18</f>
        <v>772.6199374931366</v>
      </c>
      <c r="C19">
        <f>[4]Brazil!C18</f>
        <v>-2472.345822765385</v>
      </c>
      <c r="D19">
        <f>[4]Brazil!D18</f>
        <v>-2325.5573885033245</v>
      </c>
      <c r="E19">
        <f>[4]Brazil!E18</f>
        <v>-1165.5207536382336</v>
      </c>
      <c r="F19">
        <f>[4]Brazil!F18</f>
        <v>18549</v>
      </c>
      <c r="G19">
        <f>B19/[4]Brazil!$G18</f>
        <v>27.918003519916002</v>
      </c>
      <c r="H19">
        <f>C19/[4]Brazil!$G18</f>
        <v>-89.336238987525206</v>
      </c>
      <c r="I19">
        <f>D19/[4]Brazil!$G18</f>
        <v>-84.032156313050393</v>
      </c>
      <c r="J19">
        <f>E19/[4]Brazil!$G18</f>
        <v>-42.115160279430931</v>
      </c>
      <c r="K19">
        <f>F19/[4]Brazil!$G18</f>
        <v>670.25327999061903</v>
      </c>
      <c r="L19" s="12">
        <f>[4]Brazil!$G18</f>
        <v>27.674612797507852</v>
      </c>
      <c r="M19" s="12">
        <f t="shared" si="4"/>
        <v>4.1652915925016805E-2</v>
      </c>
      <c r="N19" s="12">
        <f t="shared" si="0"/>
        <v>-0.13328728356059005</v>
      </c>
      <c r="O19" s="12">
        <f t="shared" si="0"/>
        <v>-0.12537373381332281</v>
      </c>
      <c r="P19" s="12">
        <f t="shared" si="0"/>
        <v>-6.2834694788842183E-2</v>
      </c>
    </row>
    <row r="20" spans="1:16">
      <c r="A20">
        <v>1916</v>
      </c>
      <c r="B20">
        <f>[4]Brazil!B19</f>
        <v>790.90188202646971</v>
      </c>
      <c r="C20">
        <f>[4]Brazil!C19</f>
        <v>-2274.5078686521138</v>
      </c>
      <c r="D20">
        <f>[4]Brazil!D19</f>
        <v>-2120.0778429157222</v>
      </c>
      <c r="E20">
        <f>[4]Brazil!E19</f>
        <v>-856.37275671312909</v>
      </c>
      <c r="F20">
        <f>[4]Brazil!F19</f>
        <v>19090</v>
      </c>
      <c r="G20">
        <f>B20/[4]Brazil!$G19</f>
        <v>27.784608795494943</v>
      </c>
      <c r="H20">
        <f>C20/[4]Brazil!$G19</f>
        <v>-79.904110445218208</v>
      </c>
      <c r="I20">
        <f>D20/[4]Brazil!$G19</f>
        <v>-74.478939575261606</v>
      </c>
      <c r="J20">
        <f>E20/[4]Brazil!$G19</f>
        <v>-30.084619305024649</v>
      </c>
      <c r="K20">
        <f>F20/[4]Brazil!$G19</f>
        <v>670.63714723623195</v>
      </c>
      <c r="L20" s="12">
        <f>[4]Brazil!$G19</f>
        <v>28.46546762086167</v>
      </c>
      <c r="M20" s="12">
        <f t="shared" si="4"/>
        <v>4.1430166685514386E-2</v>
      </c>
      <c r="N20" s="12">
        <f t="shared" si="4"/>
        <v>-0.11914656200377756</v>
      </c>
      <c r="O20" s="12">
        <f t="shared" si="4"/>
        <v>-0.11105698496153599</v>
      </c>
      <c r="P20" s="12">
        <f t="shared" si="4"/>
        <v>-4.4859756768629071E-2</v>
      </c>
    </row>
    <row r="21" spans="1:16">
      <c r="A21">
        <v>1917</v>
      </c>
      <c r="B21">
        <f>[4]Brazil!B20</f>
        <v>410.13942569162009</v>
      </c>
      <c r="C21">
        <f>[4]Brazil!C20</f>
        <v>-2141.8433708466018</v>
      </c>
      <c r="D21">
        <f>[4]Brazil!D20</f>
        <v>-1973.0624706994022</v>
      </c>
      <c r="E21">
        <f>[4]Brazil!E20</f>
        <v>-478.68187904868529</v>
      </c>
      <c r="F21">
        <f>[4]Brazil!F20</f>
        <v>20410</v>
      </c>
      <c r="G21">
        <f>B21/[4]Brazil!$G20</f>
        <v>14.008009478162259</v>
      </c>
      <c r="H21">
        <f>C21/[4]Brazil!$G20</f>
        <v>-73.153080050678042</v>
      </c>
      <c r="I21">
        <f>D21/[4]Brazil!$G20</f>
        <v>-67.388492934948246</v>
      </c>
      <c r="J21">
        <f>E21/[4]Brazil!$G20</f>
        <v>-16.349026401037133</v>
      </c>
      <c r="K21">
        <f>F21/[4]Brazil!$G20</f>
        <v>697.08849122995503</v>
      </c>
      <c r="L21" s="12">
        <f>[4]Brazil!$G20</f>
        <v>29.278922628586567</v>
      </c>
      <c r="M21" s="12">
        <f t="shared" si="4"/>
        <v>2.0095023306791773E-2</v>
      </c>
      <c r="N21" s="12">
        <f t="shared" si="4"/>
        <v>-0.10494088049223919</v>
      </c>
      <c r="O21" s="12">
        <f t="shared" si="4"/>
        <v>-9.6671360641812948E-2</v>
      </c>
      <c r="P21" s="12">
        <f t="shared" si="4"/>
        <v>-2.3453301276270717E-2</v>
      </c>
    </row>
    <row r="22" spans="1:16">
      <c r="A22">
        <v>1918</v>
      </c>
      <c r="B22">
        <f>[4]Brazil!B21</f>
        <v>244.68902381381588</v>
      </c>
      <c r="C22">
        <f>[4]Brazil!C21</f>
        <v>-1919.9624808313313</v>
      </c>
      <c r="D22">
        <f>[4]Brazil!D21</f>
        <v>-1750.935442804607</v>
      </c>
      <c r="E22">
        <f>[4]Brazil!E21</f>
        <v>-270.56054347021677</v>
      </c>
      <c r="F22">
        <f>[4]Brazil!F21</f>
        <v>19995</v>
      </c>
      <c r="G22">
        <f>B22/[4]Brazil!$G21</f>
        <v>8.124986105002975</v>
      </c>
      <c r="H22">
        <f>C22/[4]Brazil!$G21</f>
        <v>-63.753037368571995</v>
      </c>
      <c r="I22">
        <f>D22/[4]Brazil!$G21</f>
        <v>-58.140434424919235</v>
      </c>
      <c r="J22">
        <f>E22/[4]Brazil!$G21</f>
        <v>-8.9840591212225931</v>
      </c>
      <c r="K22">
        <f>F22/[4]Brazil!$G21</f>
        <v>663.94108994913381</v>
      </c>
      <c r="L22" s="12">
        <f>[4]Brazil!$G21</f>
        <v>30.115623664039028</v>
      </c>
      <c r="M22" s="12">
        <f t="shared" si="4"/>
        <v>1.2237510568332877E-2</v>
      </c>
      <c r="N22" s="12">
        <f t="shared" si="4"/>
        <v>-9.6022129573960058E-2</v>
      </c>
      <c r="O22" s="12">
        <f t="shared" si="4"/>
        <v>-8.7568664306306929E-2</v>
      </c>
      <c r="P22" s="12">
        <f t="shared" si="4"/>
        <v>-1.3531410026017345E-2</v>
      </c>
    </row>
    <row r="23" spans="1:16">
      <c r="A23">
        <v>1919</v>
      </c>
      <c r="B23">
        <f>[4]Brazil!B22</f>
        <v>1564.9070370755269</v>
      </c>
      <c r="C23">
        <f>[4]Brazil!C22</f>
        <v>-420.28342508161114</v>
      </c>
      <c r="D23">
        <f>[4]Brazil!D22</f>
        <v>-224.69166141014009</v>
      </c>
      <c r="E23">
        <f>[4]Brazil!E22</f>
        <v>1718.2926454882725</v>
      </c>
      <c r="F23">
        <f>[4]Brazil!F22</f>
        <v>22634</v>
      </c>
      <c r="G23">
        <f>B23/[4]Brazil!$G22</f>
        <v>50.519601098150652</v>
      </c>
      <c r="H23">
        <f>C23/[4]Brazil!$G22</f>
        <v>-13.567931180734243</v>
      </c>
      <c r="I23">
        <f>D23/[4]Brazil!$G22</f>
        <v>-7.2536788675538171</v>
      </c>
      <c r="J23">
        <f>E23/[4]Brazil!$G22</f>
        <v>55.47131999749832</v>
      </c>
      <c r="K23">
        <f>F23/[4]Brazil!$G22</f>
        <v>730.68918738612274</v>
      </c>
      <c r="L23" s="12">
        <f>[4]Brazil!$G22</f>
        <v>30.976235026780778</v>
      </c>
      <c r="M23" s="12">
        <f t="shared" si="4"/>
        <v>6.9139658791001452E-2</v>
      </c>
      <c r="N23" s="12">
        <f t="shared" si="4"/>
        <v>-1.8568676552160959E-2</v>
      </c>
      <c r="O23" s="12">
        <f t="shared" si="4"/>
        <v>-9.9271742250658344E-3</v>
      </c>
      <c r="P23" s="12">
        <f t="shared" si="4"/>
        <v>7.5916437460823216E-2</v>
      </c>
    </row>
    <row r="24" spans="1:16">
      <c r="A24">
        <v>1920</v>
      </c>
      <c r="B24">
        <f>[4]Brazil!B23</f>
        <v>2160.2067894581128</v>
      </c>
      <c r="C24">
        <f>[4]Brazil!C23</f>
        <v>483.16021889534767</v>
      </c>
      <c r="D24">
        <f>[4]Brazil!D23</f>
        <v>702.81955120066652</v>
      </c>
      <c r="E24">
        <f>[4]Brazil!E23</f>
        <v>3038.9458030376695</v>
      </c>
      <c r="F24">
        <f>[4]Brazil!F23</f>
        <v>24866</v>
      </c>
      <c r="G24">
        <f>B24/[4]Brazil!$G23</f>
        <v>67.800036327865683</v>
      </c>
      <c r="H24">
        <f>C24/[4]Brazil!$G23</f>
        <v>15.16441877377004</v>
      </c>
      <c r="I24">
        <f>D24/[4]Brazil!$G23</f>
        <v>22.058624820493566</v>
      </c>
      <c r="J24">
        <f>E24/[4]Brazil!$G23</f>
        <v>95.380051969957094</v>
      </c>
      <c r="K24">
        <f>F24/[4]Brazil!$G23</f>
        <v>780.4418130505087</v>
      </c>
      <c r="L24" s="12">
        <f>[4]Brazil!$G23</f>
        <v>31.861439999999998</v>
      </c>
      <c r="M24" s="12">
        <f t="shared" si="4"/>
        <v>8.6873915766834744E-2</v>
      </c>
      <c r="N24" s="12">
        <f t="shared" si="4"/>
        <v>1.943055653886221E-2</v>
      </c>
      <c r="O24" s="12">
        <f t="shared" si="4"/>
        <v>2.8264278581222012E-2</v>
      </c>
      <c r="P24" s="12">
        <f t="shared" si="4"/>
        <v>0.12221289322921539</v>
      </c>
    </row>
    <row r="25" spans="1:16">
      <c r="A25">
        <v>1921</v>
      </c>
      <c r="B25">
        <f>[4]Brazil!B24</f>
        <v>1853.7509779182556</v>
      </c>
      <c r="C25">
        <f>[4]Brazil!C24</f>
        <v>-20.538566610787452</v>
      </c>
      <c r="D25">
        <f>[4]Brazil!D24</f>
        <v>208.69350339660113</v>
      </c>
      <c r="E25">
        <f>[4]Brazil!E24</f>
        <v>2630.2754881343244</v>
      </c>
      <c r="F25">
        <f>[4]Brazil!F24</f>
        <v>25385</v>
      </c>
      <c r="G25">
        <f>B25/[4]Brazil!$G24</f>
        <v>57.323619369043293</v>
      </c>
      <c r="H25">
        <f>C25/[4]Brazil!$G24</f>
        <v>-0.63511495816156949</v>
      </c>
      <c r="I25">
        <f>D25/[4]Brazil!$G24</f>
        <v>6.4534379730622256</v>
      </c>
      <c r="J25">
        <f>E25/[4]Brazil!$G24</f>
        <v>81.336119421421728</v>
      </c>
      <c r="K25">
        <f>F25/[4]Brazil!$G24</f>
        <v>784.98142146217219</v>
      </c>
      <c r="L25" s="12">
        <f>[4]Brazil!$G24</f>
        <v>32.338344967089505</v>
      </c>
      <c r="M25" s="12">
        <f t="shared" si="4"/>
        <v>7.3025447229397494E-2</v>
      </c>
      <c r="N25" s="12">
        <f t="shared" si="4"/>
        <v>-8.0908278947360458E-4</v>
      </c>
      <c r="O25" s="12">
        <f t="shared" si="4"/>
        <v>8.2211346620681934E-3</v>
      </c>
      <c r="P25" s="12">
        <f t="shared" si="4"/>
        <v>0.1036153432394849</v>
      </c>
    </row>
    <row r="26" spans="1:16">
      <c r="A26">
        <v>1922</v>
      </c>
      <c r="B26">
        <f>[4]Brazil!B25</f>
        <v>2524.7951823858939</v>
      </c>
      <c r="C26">
        <f>[4]Brazil!C25</f>
        <v>545.36566448564315</v>
      </c>
      <c r="D26">
        <f>[4]Brazil!D25</f>
        <v>795.84188857727395</v>
      </c>
      <c r="E26">
        <f>[4]Brazil!E25</f>
        <v>3550.2034777146023</v>
      </c>
      <c r="F26">
        <f>[4]Brazil!F25</f>
        <v>27134</v>
      </c>
      <c r="G26">
        <f>B26/[4]Brazil!$G25</f>
        <v>76.922957584707873</v>
      </c>
      <c r="H26">
        <f>C26/[4]Brazil!$G25</f>
        <v>16.615660616772068</v>
      </c>
      <c r="I26">
        <f>D26/[4]Brazil!$G25</f>
        <v>24.246921994406243</v>
      </c>
      <c r="J26">
        <f>E26/[4]Brazil!$G25</f>
        <v>108.16408136332655</v>
      </c>
      <c r="K26">
        <f>F26/[4]Brazil!$G25</f>
        <v>826.69182263373318</v>
      </c>
      <c r="L26" s="12">
        <f>[4]Brazil!$G25</f>
        <v>32.822388291630354</v>
      </c>
      <c r="M26" s="12">
        <f t="shared" si="4"/>
        <v>9.3049133278760743E-2</v>
      </c>
      <c r="N26" s="12">
        <f t="shared" si="4"/>
        <v>2.0098977831710881E-2</v>
      </c>
      <c r="O26" s="12">
        <f t="shared" si="4"/>
        <v>2.9330061493966018E-2</v>
      </c>
      <c r="P26" s="12">
        <f t="shared" si="4"/>
        <v>0.130839665280261</v>
      </c>
    </row>
    <row r="27" spans="1:16">
      <c r="A27">
        <v>1923</v>
      </c>
      <c r="B27">
        <f>[4]Brazil!B26</f>
        <v>1331.5262446574802</v>
      </c>
      <c r="C27">
        <f>[4]Brazil!C26</f>
        <v>-560.64342573240629</v>
      </c>
      <c r="D27">
        <f>[4]Brazil!D26</f>
        <v>-289.89372341254727</v>
      </c>
      <c r="E27">
        <f>[4]Brazil!E26</f>
        <v>2796.4240060150996</v>
      </c>
      <c r="F27">
        <f>[4]Brazil!F26</f>
        <v>28692</v>
      </c>
      <c r="G27">
        <f>B27/[4]Brazil!$G26</f>
        <v>39.969357084282215</v>
      </c>
      <c r="H27">
        <f>C27/[4]Brazil!$G26</f>
        <v>-16.829226889041266</v>
      </c>
      <c r="I27">
        <f>D27/[4]Brazil!$G26</f>
        <v>-8.7019431979343622</v>
      </c>
      <c r="J27">
        <f>E27/[4]Brazil!$G26</f>
        <v>83.942220518701347</v>
      </c>
      <c r="K27">
        <f>F27/[4]Brazil!$G26</f>
        <v>861.26788567898393</v>
      </c>
      <c r="L27" s="12">
        <f>[4]Brazil!$G26</f>
        <v>33.313676821214052</v>
      </c>
      <c r="M27" s="12">
        <f t="shared" si="4"/>
        <v>4.6407578581398302E-2</v>
      </c>
      <c r="N27" s="12">
        <f t="shared" si="4"/>
        <v>-1.9540060843873074E-2</v>
      </c>
      <c r="O27" s="12">
        <f t="shared" si="4"/>
        <v>-1.0103642946206163E-2</v>
      </c>
      <c r="P27" s="12">
        <f t="shared" si="4"/>
        <v>9.7463544054618004E-2</v>
      </c>
    </row>
    <row r="28" spans="1:16">
      <c r="A28">
        <v>1924</v>
      </c>
      <c r="B28">
        <f>[4]Brazil!B27</f>
        <v>2420.7196240799003</v>
      </c>
      <c r="C28">
        <f>[4]Brazil!C27</f>
        <v>576.42944407252901</v>
      </c>
      <c r="D28">
        <f>[4]Brazil!D27</f>
        <v>853.01836434489826</v>
      </c>
      <c r="E28">
        <f>[4]Brazil!E27</f>
        <v>3868.0934953766887</v>
      </c>
      <c r="F28">
        <f>[4]Brazil!F27</f>
        <v>28673</v>
      </c>
      <c r="G28">
        <f>B28/[4]Brazil!$G27</f>
        <v>71.592830526766761</v>
      </c>
      <c r="H28">
        <f>C28/[4]Brazil!$G27</f>
        <v>17.047912153729381</v>
      </c>
      <c r="I28">
        <f>D28/[4]Brazil!$G27</f>
        <v>25.228034914607836</v>
      </c>
      <c r="J28">
        <f>E28/[4]Brazil!$G27</f>
        <v>114.39894125758185</v>
      </c>
      <c r="K28">
        <f>F28/[4]Brazil!$G27</f>
        <v>848.00453934198686</v>
      </c>
      <c r="L28" s="12">
        <f>[4]Brazil!$G27</f>
        <v>33.81231900273665</v>
      </c>
      <c r="M28" s="12">
        <f t="shared" si="4"/>
        <v>8.4425055769535809E-2</v>
      </c>
      <c r="N28" s="12">
        <f t="shared" si="4"/>
        <v>2.0103562378283719E-2</v>
      </c>
      <c r="O28" s="12">
        <f t="shared" si="4"/>
        <v>2.9749881921839298E-2</v>
      </c>
      <c r="P28" s="12">
        <f t="shared" si="4"/>
        <v>0.13490368972122513</v>
      </c>
    </row>
    <row r="29" spans="1:16">
      <c r="A29">
        <v>1925</v>
      </c>
      <c r="B29">
        <f>[4]Brazil!B28</f>
        <v>3340.1967114726058</v>
      </c>
      <c r="C29">
        <f>[4]Brazil!C28</f>
        <v>1504.8479586535118</v>
      </c>
      <c r="D29">
        <f>[4]Brazil!D28</f>
        <v>1788.7232656279182</v>
      </c>
      <c r="E29">
        <f>[4]Brazil!E28</f>
        <v>4705.9819170072124</v>
      </c>
      <c r="F29">
        <f>[4]Brazil!F28</f>
        <v>28788</v>
      </c>
      <c r="G29">
        <f>B29/[4]Brazil!$G28</f>
        <v>97.329545880638392</v>
      </c>
      <c r="H29">
        <f>C29/[4]Brazil!$G28</f>
        <v>43.849563689492676</v>
      </c>
      <c r="I29">
        <f>D29/[4]Brazil!$G28</f>
        <v>52.121368346879059</v>
      </c>
      <c r="J29">
        <f>E29/[4]Brazil!$G28</f>
        <v>137.1269785793167</v>
      </c>
      <c r="K29">
        <f>F29/[4]Brazil!$G28</f>
        <v>838.84968726183888</v>
      </c>
      <c r="L29" s="12">
        <f>[4]Brazil!$G28</f>
        <v>34.318424906337363</v>
      </c>
      <c r="M29" s="12">
        <f t="shared" si="4"/>
        <v>0.11602739723053375</v>
      </c>
      <c r="N29" s="12">
        <f t="shared" si="4"/>
        <v>5.2273445833455327E-2</v>
      </c>
      <c r="O29" s="12">
        <f t="shared" si="4"/>
        <v>6.2134336029870715E-2</v>
      </c>
      <c r="P29" s="12">
        <f t="shared" si="4"/>
        <v>0.16347026250546104</v>
      </c>
    </row>
    <row r="30" spans="1:16">
      <c r="A30">
        <v>1926</v>
      </c>
      <c r="B30">
        <f>[4]Brazil!B29</f>
        <v>3587.9202065562695</v>
      </c>
      <c r="C30">
        <f>[4]Brazil!C29</f>
        <v>1826.3955811405194</v>
      </c>
      <c r="D30">
        <f>[4]Brazil!D29</f>
        <v>2122.7947732267244</v>
      </c>
      <c r="E30">
        <f>[4]Brazil!E29</f>
        <v>5082.3990391881744</v>
      </c>
      <c r="F30">
        <f>[4]Brazil!F29</f>
        <v>29404</v>
      </c>
      <c r="G30">
        <f>B30/[4]Brazil!$G29</f>
        <v>103.00612259379658</v>
      </c>
      <c r="H30">
        <f>C30/[4]Brazil!$G29</f>
        <v>52.434256144257496</v>
      </c>
      <c r="I30">
        <f>D30/[4]Brazil!$G29</f>
        <v>60.943623621534215</v>
      </c>
      <c r="J30">
        <f>E30/[4]Brazil!$G29</f>
        <v>145.91133257216174</v>
      </c>
      <c r="K30">
        <f>F30/[4]Brazil!$G29</f>
        <v>844.16370888444783</v>
      </c>
      <c r="L30" s="12">
        <f>[4]Brazil!$G29</f>
        <v>34.832106249695372</v>
      </c>
      <c r="M30" s="12">
        <f t="shared" si="4"/>
        <v>0.12202150069909772</v>
      </c>
      <c r="N30" s="12">
        <f t="shared" si="4"/>
        <v>6.211384781460072E-2</v>
      </c>
      <c r="O30" s="12">
        <f t="shared" si="4"/>
        <v>7.2194081527231821E-2</v>
      </c>
      <c r="P30" s="12">
        <f t="shared" si="4"/>
        <v>0.17284719899293208</v>
      </c>
    </row>
    <row r="31" spans="1:16">
      <c r="A31">
        <v>1927</v>
      </c>
      <c r="B31">
        <f>[4]Brazil!B30</f>
        <v>4168.9016039221642</v>
      </c>
      <c r="C31">
        <f>[4]Brazil!C30</f>
        <v>2434.6990773766229</v>
      </c>
      <c r="D31">
        <f>[4]Brazil!D30</f>
        <v>2759.6913233212308</v>
      </c>
      <c r="E31">
        <f>[4]Brazil!E30</f>
        <v>6066.965938115568</v>
      </c>
      <c r="F31">
        <f>[4]Brazil!F30</f>
        <v>31539</v>
      </c>
      <c r="G31">
        <f>B31/[4]Brazil!$G30</f>
        <v>117.92055621569668</v>
      </c>
      <c r="H31">
        <f>C31/[4]Brazil!$G30</f>
        <v>68.867317269370417</v>
      </c>
      <c r="I31">
        <f>D31/[4]Brazil!$G30</f>
        <v>78.059970406475301</v>
      </c>
      <c r="J31">
        <f>E31/[4]Brazil!$G30</f>
        <v>171.60875116150405</v>
      </c>
      <c r="K31">
        <f>F31/[4]Brazil!$G30</f>
        <v>892.10462990728217</v>
      </c>
      <c r="L31" s="12">
        <f>[4]Brazil!$G30</f>
        <v>35.353476422690349</v>
      </c>
      <c r="M31" s="12">
        <f t="shared" si="4"/>
        <v>0.1321824282292452</v>
      </c>
      <c r="N31" s="12">
        <f t="shared" si="4"/>
        <v>7.7196457635835727E-2</v>
      </c>
      <c r="O31" s="12">
        <f t="shared" si="4"/>
        <v>8.7500913894582297E-2</v>
      </c>
      <c r="P31" s="12">
        <f t="shared" si="4"/>
        <v>0.19236392840976468</v>
      </c>
    </row>
    <row r="32" spans="1:16">
      <c r="A32">
        <v>1928</v>
      </c>
      <c r="B32">
        <f>[4]Brazil!B31</f>
        <v>4063.3973595087114</v>
      </c>
      <c r="C32">
        <f>[4]Brazil!C31</f>
        <v>2299.4741838567984</v>
      </c>
      <c r="D32">
        <f>[4]Brazil!D31</f>
        <v>2669.9642971709991</v>
      </c>
      <c r="E32">
        <f>[4]Brazil!E31</f>
        <v>6690.5299014702705</v>
      </c>
      <c r="F32">
        <f>[4]Brazil!F31</f>
        <v>35172</v>
      </c>
      <c r="G32">
        <f>B32/[4]Brazil!$G31</f>
        <v>113.2412823880131</v>
      </c>
      <c r="H32">
        <f>C32/[4]Brazil!$G31</f>
        <v>64.083175323408938</v>
      </c>
      <c r="I32">
        <f>D32/[4]Brazil!$G31</f>
        <v>74.408224003573693</v>
      </c>
      <c r="J32">
        <f>E32/[4]Brazil!$G31</f>
        <v>186.4558444240964</v>
      </c>
      <c r="K32">
        <f>F32/[4]Brazil!$G31</f>
        <v>980.19514996011992</v>
      </c>
      <c r="L32" s="12">
        <f>[4]Brazil!$G31</f>
        <v>35.882650512432143</v>
      </c>
      <c r="M32" s="12">
        <f t="shared" si="4"/>
        <v>0.11552932331140429</v>
      </c>
      <c r="N32" s="12">
        <f t="shared" si="4"/>
        <v>6.5377976340748281E-2</v>
      </c>
      <c r="O32" s="12">
        <f t="shared" si="4"/>
        <v>7.591164270359943E-2</v>
      </c>
      <c r="P32" s="12">
        <f t="shared" si="4"/>
        <v>0.19022318609889319</v>
      </c>
    </row>
    <row r="33" spans="1:16">
      <c r="A33">
        <v>1929</v>
      </c>
      <c r="B33">
        <f>[4]Brazil!B32</f>
        <v>5305.6979384017013</v>
      </c>
      <c r="C33">
        <f>[4]Brazil!C32</f>
        <v>3536.1487187075145</v>
      </c>
      <c r="D33">
        <f>[4]Brazil!D32</f>
        <v>3915.7198362981399</v>
      </c>
      <c r="E33">
        <f>[4]Brazil!E32</f>
        <v>7816.4849127728376</v>
      </c>
      <c r="F33">
        <f>[4]Brazil!F32</f>
        <v>35250</v>
      </c>
      <c r="G33">
        <f>B33/[4]Brazil!$G32</f>
        <v>145.68190662842778</v>
      </c>
      <c r="H33">
        <f>C33/[4]Brazil!$G32</f>
        <v>97.094273636348092</v>
      </c>
      <c r="I33">
        <f>D33/[4]Brazil!$G32</f>
        <v>107.51639806817036</v>
      </c>
      <c r="J33">
        <f>E33/[4]Brazil!$G32</f>
        <v>214.6221738299933</v>
      </c>
      <c r="K33">
        <f>F33/[4]Brazil!$G32</f>
        <v>967.88156210020577</v>
      </c>
      <c r="L33" s="12">
        <f>[4]Brazil!$G32</f>
        <v>36.419745328665051</v>
      </c>
      <c r="M33" s="12">
        <f t="shared" si="4"/>
        <v>0.15051625357167944</v>
      </c>
      <c r="N33" s="12">
        <f t="shared" si="4"/>
        <v>0.1003162757080146</v>
      </c>
      <c r="O33" s="12">
        <f t="shared" si="4"/>
        <v>0.11108425067512452</v>
      </c>
      <c r="P33" s="12">
        <f t="shared" si="4"/>
        <v>0.22174425284461949</v>
      </c>
    </row>
    <row r="34" spans="1:16">
      <c r="A34">
        <v>1930</v>
      </c>
      <c r="B34">
        <f>[4]Brazil!B33</f>
        <v>1548.0570467155205</v>
      </c>
      <c r="C34">
        <f>[4]Brazil!C33</f>
        <v>-171.9644010872824</v>
      </c>
      <c r="D34">
        <f>[4]Brazil!D33</f>
        <v>192.94508161864357</v>
      </c>
      <c r="E34">
        <f>[4]Brazil!E33</f>
        <v>3640.975374934279</v>
      </c>
      <c r="F34">
        <f>[4]Brazil!F33</f>
        <v>33151</v>
      </c>
      <c r="G34">
        <f>B34/[4]Brazil!$G33</f>
        <v>41.879131505509342</v>
      </c>
      <c r="H34">
        <f>C34/[4]Brazil!$G33</f>
        <v>-4.6521023128186316</v>
      </c>
      <c r="I34">
        <f>D34/[4]Brazil!$G33</f>
        <v>5.2196864860971113</v>
      </c>
      <c r="J34">
        <f>E34/[4]Brazil!$G33</f>
        <v>98.498234841351149</v>
      </c>
      <c r="K34">
        <f>F34/[4]Brazil!$G33</f>
        <v>896.82424267551448</v>
      </c>
      <c r="L34" s="12">
        <f>[4]Brazil!$G33</f>
        <v>36.964879429552362</v>
      </c>
      <c r="M34" s="12">
        <f t="shared" si="4"/>
        <v>4.6697144783430983E-2</v>
      </c>
      <c r="N34" s="12">
        <f t="shared" si="4"/>
        <v>-5.1873065997189343E-3</v>
      </c>
      <c r="O34" s="12">
        <f t="shared" si="4"/>
        <v>5.8201888817424382E-3</v>
      </c>
      <c r="P34" s="12">
        <f t="shared" si="4"/>
        <v>0.1098300315204452</v>
      </c>
    </row>
    <row r="35" spans="1:16">
      <c r="A35">
        <v>1931</v>
      </c>
      <c r="B35">
        <f>[4]Brazil!B34</f>
        <v>327.84244824902868</v>
      </c>
      <c r="C35">
        <f>[4]Brazil!C34</f>
        <v>-822.13035068766033</v>
      </c>
      <c r="D35">
        <f>[4]Brazil!D34</f>
        <v>-457.44188688153872</v>
      </c>
      <c r="E35">
        <f>[4]Brazil!E34</f>
        <v>2907.9355569775526</v>
      </c>
      <c r="F35">
        <f>[4]Brazil!F34</f>
        <v>32410</v>
      </c>
      <c r="G35">
        <f>B35/[4]Brazil!$G34</f>
        <v>8.7382305891363217</v>
      </c>
      <c r="H35">
        <f>C35/[4]Brazil!$G34</f>
        <v>-21.912856669430905</v>
      </c>
      <c r="I35">
        <f>D35/[4]Brazil!$G34</f>
        <v>-12.19254160054407</v>
      </c>
      <c r="J35">
        <f>E35/[4]Brazil!$G34</f>
        <v>77.507386767429381</v>
      </c>
      <c r="K35">
        <f>F35/[4]Brazil!$G34</f>
        <v>863.84803098708323</v>
      </c>
      <c r="L35" s="12">
        <f>[4]Brazil!$G34</f>
        <v>37.518173147846895</v>
      </c>
      <c r="M35" s="12">
        <f t="shared" si="4"/>
        <v>1.0115472022493943E-2</v>
      </c>
      <c r="N35" s="12">
        <f t="shared" si="4"/>
        <v>-2.5366564353213834E-2</v>
      </c>
      <c r="O35" s="12">
        <f t="shared" si="4"/>
        <v>-1.4114220514703449E-2</v>
      </c>
      <c r="P35" s="12">
        <f t="shared" si="4"/>
        <v>8.9723405028619335E-2</v>
      </c>
    </row>
    <row r="36" spans="1:16">
      <c r="A36">
        <v>1932</v>
      </c>
      <c r="B36">
        <f>[4]Brazil!B35</f>
        <v>139.62504241233901</v>
      </c>
      <c r="C36">
        <f>[4]Brazil!C35</f>
        <v>-1124.6854047248464</v>
      </c>
      <c r="D36">
        <f>[4]Brazil!D35</f>
        <v>-738.89841040842168</v>
      </c>
      <c r="E36">
        <f>[4]Brazil!E35</f>
        <v>2982.6011086046096</v>
      </c>
      <c r="F36">
        <f>[4]Brazil!F35</f>
        <v>33539</v>
      </c>
      <c r="G36">
        <f>B36/[4]Brazil!$G35</f>
        <v>3.6666482180595161</v>
      </c>
      <c r="H36">
        <f>C36/[4]Brazil!$G35</f>
        <v>-29.535000769657572</v>
      </c>
      <c r="I36">
        <f>D36/[4]Brazil!$G35</f>
        <v>-19.403972905161478</v>
      </c>
      <c r="J36">
        <f>E36/[4]Brazil!$G35</f>
        <v>78.325126002475429</v>
      </c>
      <c r="K36">
        <f>F36/[4]Brazil!$G35</f>
        <v>880.75686467709488</v>
      </c>
      <c r="L36" s="12">
        <f>[4]Brazil!$G35</f>
        <v>38.079748617453177</v>
      </c>
      <c r="M36" s="12">
        <f t="shared" si="4"/>
        <v>4.1630651603309287E-3</v>
      </c>
      <c r="N36" s="12">
        <f t="shared" si="4"/>
        <v>-3.353365946285955E-2</v>
      </c>
      <c r="O36" s="12">
        <f t="shared" si="4"/>
        <v>-2.2031020913218097E-2</v>
      </c>
      <c r="P36" s="12">
        <f t="shared" si="4"/>
        <v>8.8929339235057983E-2</v>
      </c>
    </row>
    <row r="37" spans="1:16">
      <c r="A37">
        <v>1933</v>
      </c>
      <c r="B37">
        <f>[4]Brazil!B36</f>
        <v>829.92150981385339</v>
      </c>
      <c r="C37">
        <f>[4]Brazil!C36</f>
        <v>-494.11986727292839</v>
      </c>
      <c r="D37">
        <f>[4]Brazil!D36</f>
        <v>-74.537075689690738</v>
      </c>
      <c r="E37">
        <f>[4]Brazil!E36</f>
        <v>4371.613300789897</v>
      </c>
      <c r="F37">
        <f>[4]Brazil!F36</f>
        <v>36153</v>
      </c>
      <c r="G37">
        <f>B37/[4]Brazil!$G36</f>
        <v>21.472892930949751</v>
      </c>
      <c r="H37">
        <f>C37/[4]Brazil!$G36</f>
        <v>-12.784562009227228</v>
      </c>
      <c r="I37">
        <f>D37/[4]Brazil!$G36</f>
        <v>-1.9285277303269506</v>
      </c>
      <c r="J37">
        <f>E37/[4]Brazil!$G36</f>
        <v>113.10850873648528</v>
      </c>
      <c r="K37">
        <f>F37/[4]Brazil!$G36</f>
        <v>935.4011059512701</v>
      </c>
      <c r="L37" s="12">
        <f>[4]Brazil!$G36</f>
        <v>38.649729800387256</v>
      </c>
      <c r="M37" s="12">
        <f t="shared" si="4"/>
        <v>2.2955813067071982E-2</v>
      </c>
      <c r="N37" s="12">
        <f t="shared" si="4"/>
        <v>-1.3667465141839636E-2</v>
      </c>
      <c r="O37" s="12">
        <f t="shared" si="4"/>
        <v>-2.0617120485074748E-3</v>
      </c>
      <c r="P37" s="12">
        <f t="shared" si="4"/>
        <v>0.12091979367659385</v>
      </c>
    </row>
    <row r="38" spans="1:16">
      <c r="A38">
        <v>1934</v>
      </c>
      <c r="B38">
        <f>[4]Brazil!B37</f>
        <v>1654.7249955621257</v>
      </c>
      <c r="C38">
        <f>[4]Brazil!C37</f>
        <v>358.35661842484762</v>
      </c>
      <c r="D38">
        <f>[4]Brazil!D37</f>
        <v>769.92963948096462</v>
      </c>
      <c r="E38">
        <f>[4]Brazil!E37</f>
        <v>6046.4532722230842</v>
      </c>
      <c r="F38">
        <f>[4]Brazil!F37</f>
        <v>39178</v>
      </c>
      <c r="G38">
        <f>B38/[4]Brazil!$G37</f>
        <v>42.181981386641795</v>
      </c>
      <c r="H38">
        <f>C38/[4]Brazil!$G37</f>
        <v>9.1351688339256061</v>
      </c>
      <c r="I38">
        <f>D38/[4]Brazil!$G37</f>
        <v>19.626921578335786</v>
      </c>
      <c r="J38">
        <f>E38/[4]Brazil!$G37</f>
        <v>154.13520679759245</v>
      </c>
      <c r="K38">
        <f>F38/[4]Brazil!$G37</f>
        <v>998.71922597292144</v>
      </c>
      <c r="L38" s="12">
        <f>[4]Brazil!$G37</f>
        <v>39.228242514140049</v>
      </c>
      <c r="M38" s="12">
        <f t="shared" si="4"/>
        <v>4.2236076256116341E-2</v>
      </c>
      <c r="N38" s="12">
        <f t="shared" si="4"/>
        <v>9.1468839252858147E-3</v>
      </c>
      <c r="O38" s="12">
        <f t="shared" si="4"/>
        <v>1.9652091466664062E-2</v>
      </c>
      <c r="P38" s="12">
        <f t="shared" si="4"/>
        <v>0.15433287233199972</v>
      </c>
    </row>
    <row r="39" spans="1:16">
      <c r="A39">
        <v>1935</v>
      </c>
      <c r="B39">
        <f>[4]Brazil!B38</f>
        <v>3553.0781834977702</v>
      </c>
      <c r="C39">
        <f>[4]Brazil!C38</f>
        <v>2283.4507862464025</v>
      </c>
      <c r="D39">
        <f>[4]Brazil!D38</f>
        <v>2746.5553520288267</v>
      </c>
      <c r="E39">
        <f>[4]Brazil!E38</f>
        <v>8135.9019931762168</v>
      </c>
      <c r="F39">
        <f>[4]Brazil!F38</f>
        <v>40250</v>
      </c>
      <c r="G39">
        <f>B39/[4]Brazil!$G38</f>
        <v>89.238759202579118</v>
      </c>
      <c r="H39">
        <f>C39/[4]Brazil!$G38</f>
        <v>57.350923436247697</v>
      </c>
      <c r="I39">
        <f>D39/[4]Brazil!$G38</f>
        <v>68.982211771926572</v>
      </c>
      <c r="J39">
        <f>E39/[4]Brazil!$G38</f>
        <v>204.34050740479336</v>
      </c>
      <c r="K39">
        <f>F39/[4]Brazil!$G38</f>
        <v>1010.9150073269316</v>
      </c>
      <c r="L39" s="12">
        <f>[4]Brazil!$G38</f>
        <v>39.815414459450281</v>
      </c>
      <c r="M39" s="12">
        <f t="shared" si="4"/>
        <v>8.8275234372615419E-2</v>
      </c>
      <c r="N39" s="12">
        <f t="shared" si="4"/>
        <v>5.6731696552705657E-2</v>
      </c>
      <c r="O39" s="12">
        <f t="shared" si="4"/>
        <v>6.8237400050405628E-2</v>
      </c>
      <c r="P39" s="12">
        <f t="shared" si="4"/>
        <v>0.20213421101058923</v>
      </c>
    </row>
    <row r="40" spans="1:16">
      <c r="A40">
        <v>1936</v>
      </c>
      <c r="B40">
        <f>[4]Brazil!B39</f>
        <v>2595.3727170471093</v>
      </c>
      <c r="C40">
        <f>[4]Brazil!C39</f>
        <v>1374.9921720347822</v>
      </c>
      <c r="D40">
        <f>[4]Brazil!D39</f>
        <v>1825.1781339299889</v>
      </c>
      <c r="E40">
        <f>[4]Brazil!E39</f>
        <v>8226.3783216416468</v>
      </c>
      <c r="F40">
        <f>[4]Brazil!F39</f>
        <v>44114</v>
      </c>
      <c r="G40">
        <f>B40/[4]Brazil!$G39</f>
        <v>64.223815722378589</v>
      </c>
      <c r="H40">
        <f>C40/[4]Brazil!$G39</f>
        <v>34.024879469699705</v>
      </c>
      <c r="I40">
        <f>D40/[4]Brazil!$G39</f>
        <v>45.164959685405655</v>
      </c>
      <c r="J40">
        <f>E40/[4]Brazil!$G39</f>
        <v>203.56590863480719</v>
      </c>
      <c r="K40">
        <f>F40/[4]Brazil!$G39</f>
        <v>1091.6233295387544</v>
      </c>
      <c r="L40" s="12">
        <f>[4]Brazil!$G39</f>
        <v>40.411375248493059</v>
      </c>
      <c r="M40" s="12">
        <f t="shared" si="4"/>
        <v>5.8833311806843841E-2</v>
      </c>
      <c r="N40" s="12">
        <f t="shared" si="4"/>
        <v>3.1169065875567444E-2</v>
      </c>
      <c r="O40" s="12">
        <f t="shared" si="4"/>
        <v>4.1374124630049164E-2</v>
      </c>
      <c r="P40" s="12">
        <f t="shared" si="4"/>
        <v>0.18647999096979748</v>
      </c>
    </row>
    <row r="41" spans="1:16">
      <c r="A41">
        <v>1937</v>
      </c>
      <c r="B41">
        <f>[4]Brazil!B40</f>
        <v>3544.5250486772929</v>
      </c>
      <c r="C41">
        <f>[4]Brazil!C40</f>
        <v>2364.4348671219673</v>
      </c>
      <c r="D41">
        <f>[4]Brazil!D40</f>
        <v>2843.0206070845361</v>
      </c>
      <c r="E41">
        <f>[4]Brazil!E40</f>
        <v>9453.758143677891</v>
      </c>
      <c r="F41">
        <f>[4]Brazil!F40</f>
        <v>45557</v>
      </c>
      <c r="G41">
        <f>B41/[4]Brazil!$G40</f>
        <v>86.417566030797659</v>
      </c>
      <c r="H41">
        <f>C41/[4]Brazil!$G40</f>
        <v>57.646286441474587</v>
      </c>
      <c r="I41">
        <f>D41/[4]Brazil!$G40</f>
        <v>69.314482946404652</v>
      </c>
      <c r="J41">
        <f>E41/[4]Brazil!$G40</f>
        <v>230.48807876963471</v>
      </c>
      <c r="K41">
        <f>F41/[4]Brazil!$G40</f>
        <v>1110.70594835666</v>
      </c>
      <c r="L41" s="12">
        <f>[4]Brazil!$G40</f>
        <v>41.016256433490483</v>
      </c>
      <c r="M41" s="12">
        <f t="shared" si="4"/>
        <v>7.7804180448170265E-2</v>
      </c>
      <c r="N41" s="12">
        <f t="shared" si="4"/>
        <v>5.1900583162235593E-2</v>
      </c>
      <c r="O41" s="12">
        <f t="shared" si="4"/>
        <v>6.2405790703613843E-2</v>
      </c>
      <c r="P41" s="12">
        <f t="shared" si="4"/>
        <v>0.20751494048506025</v>
      </c>
    </row>
    <row r="42" spans="1:16">
      <c r="A42">
        <v>1938</v>
      </c>
      <c r="B42">
        <f>[4]Brazil!B41</f>
        <v>2748.8779727726951</v>
      </c>
      <c r="C42">
        <f>[4]Brazil!C41</f>
        <v>1539.3071260391864</v>
      </c>
      <c r="D42">
        <f>[4]Brazil!D41</f>
        <v>2113.8700428933171</v>
      </c>
      <c r="E42">
        <f>[4]Brazil!E41</f>
        <v>9139.4704630518863</v>
      </c>
      <c r="F42">
        <f>[4]Brazil!F41</f>
        <v>47461</v>
      </c>
      <c r="G42">
        <f>B42/[4]Brazil!$G41</f>
        <v>66.030874981972261</v>
      </c>
      <c r="H42">
        <f>C42/[4]Brazil!$G41</f>
        <v>36.975739703654469</v>
      </c>
      <c r="I42">
        <f>D42/[4]Brazil!$G41</f>
        <v>50.777331665121139</v>
      </c>
      <c r="J42">
        <f>E42/[4]Brazil!$G41</f>
        <v>219.53947666090514</v>
      </c>
      <c r="K42">
        <f>F42/[4]Brazil!$G41</f>
        <v>1140.0620138690047</v>
      </c>
      <c r="L42" s="12">
        <f>[4]Brazil!$G41</f>
        <v>41.630191535750406</v>
      </c>
      <c r="M42" s="12">
        <f t="shared" si="4"/>
        <v>5.7918669492271438E-2</v>
      </c>
      <c r="N42" s="12">
        <f t="shared" si="4"/>
        <v>3.243309508942472E-2</v>
      </c>
      <c r="O42" s="12">
        <f t="shared" si="4"/>
        <v>4.4539096160917745E-2</v>
      </c>
      <c r="P42" s="12">
        <f t="shared" si="4"/>
        <v>0.19256801295910089</v>
      </c>
    </row>
    <row r="43" spans="1:16">
      <c r="A43">
        <v>1939</v>
      </c>
      <c r="B43">
        <f>[4]Brazil!B42</f>
        <v>1058.89961135151</v>
      </c>
      <c r="C43">
        <f>[4]Brazil!C42</f>
        <v>-127.75158425135366</v>
      </c>
      <c r="D43">
        <f>[4]Brazil!D42</f>
        <v>486.08229963233964</v>
      </c>
      <c r="E43">
        <f>[4]Brazil!E42</f>
        <v>7533.0922125700481</v>
      </c>
      <c r="F43">
        <f>[4]Brazil!F42</f>
        <v>47932</v>
      </c>
      <c r="G43">
        <f>B43/[4]Brazil!$G42</f>
        <v>25.060745752320301</v>
      </c>
      <c r="H43">
        <f>C43/[4]Brazil!$G42</f>
        <v>-3.0234688331720623</v>
      </c>
      <c r="I43">
        <f>D43/[4]Brazil!$G42</f>
        <v>11.504003585610409</v>
      </c>
      <c r="J43">
        <f>E43/[4]Brazil!$G42</f>
        <v>178.28404755673608</v>
      </c>
      <c r="K43">
        <f>F43/[4]Brazil!$G42</f>
        <v>1134.3961717646387</v>
      </c>
      <c r="L43" s="12">
        <f>[4]Brazil!$G42</f>
        <v>42.253316075139928</v>
      </c>
      <c r="M43" s="12">
        <f t="shared" si="4"/>
        <v>2.2091705152121964E-2</v>
      </c>
      <c r="N43" s="12">
        <f t="shared" si="4"/>
        <v>-2.6652671336759087E-3</v>
      </c>
      <c r="O43" s="12">
        <f t="shared" si="4"/>
        <v>1.0141081107242336E-2</v>
      </c>
      <c r="P43" s="12">
        <f t="shared" si="4"/>
        <v>0.15716206735729885</v>
      </c>
    </row>
    <row r="44" spans="1:16">
      <c r="A44">
        <v>1940</v>
      </c>
      <c r="B44">
        <f>[4]Brazil!B43</f>
        <v>1398.8657691169497</v>
      </c>
      <c r="C44">
        <f>[4]Brazil!C43</f>
        <v>192.68132589677128</v>
      </c>
      <c r="D44">
        <f>[4]Brazil!D43</f>
        <v>851.35663814603993</v>
      </c>
      <c r="E44">
        <f>[4]Brazil!E43</f>
        <v>7924.7346351265905</v>
      </c>
      <c r="F44">
        <f>[4]Brazil!F43</f>
        <v>48408</v>
      </c>
      <c r="G44">
        <f>B44/[4]Brazil!$G43</f>
        <v>32.618415092025764</v>
      </c>
      <c r="H44">
        <f>C44/[4]Brazil!$G43</f>
        <v>4.4928967505940429</v>
      </c>
      <c r="I44">
        <f>D44/[4]Brazil!$G43</f>
        <v>19.851729041828783</v>
      </c>
      <c r="J44">
        <f>E44/[4]Brazil!$G43</f>
        <v>184.78705357547548</v>
      </c>
      <c r="K44">
        <f>F44/[4]Brazil!$G43</f>
        <v>1128.7660850915956</v>
      </c>
      <c r="L44" s="12">
        <f>[4]Brazil!$G43</f>
        <v>42.885767600000001</v>
      </c>
      <c r="M44" s="12">
        <f t="shared" si="4"/>
        <v>2.889740888111365E-2</v>
      </c>
      <c r="N44" s="12">
        <f t="shared" si="4"/>
        <v>3.9803612191532658E-3</v>
      </c>
      <c r="O44" s="12">
        <f t="shared" si="4"/>
        <v>1.7587106225128903E-2</v>
      </c>
      <c r="P44" s="12">
        <f t="shared" si="4"/>
        <v>0.16370712764680614</v>
      </c>
    </row>
    <row r="45" spans="1:16">
      <c r="A45">
        <v>1941</v>
      </c>
      <c r="B45">
        <f>[4]Brazil!B44</f>
        <v>856.71056334897253</v>
      </c>
      <c r="C45">
        <f>[4]Brazil!C44</f>
        <v>-1451.9858701677865</v>
      </c>
      <c r="D45">
        <f>[4]Brazil!D44</f>
        <v>-819.72465166136828</v>
      </c>
      <c r="E45">
        <f>[4]Brazil!E44</f>
        <v>7170.3878781872136</v>
      </c>
      <c r="F45">
        <f>[4]Brazil!F44</f>
        <v>51799</v>
      </c>
      <c r="G45">
        <f>B45/[4]Brazil!$G44</f>
        <v>19.520699675079147</v>
      </c>
      <c r="H45">
        <f>C45/[4]Brazil!$G44</f>
        <v>-33.084429347065566</v>
      </c>
      <c r="I45">
        <f>D45/[4]Brazil!$G44</f>
        <v>-18.677951954728432</v>
      </c>
      <c r="J45">
        <f>E45/[4]Brazil!$G44</f>
        <v>163.38188684957862</v>
      </c>
      <c r="K45">
        <f>F45/[4]Brazil!$G44</f>
        <v>1180.2734385773433</v>
      </c>
      <c r="L45" s="12">
        <f>[4]Brazil!$G44</f>
        <v>43.88728773091475</v>
      </c>
      <c r="M45" s="12">
        <f t="shared" si="4"/>
        <v>1.6539133252552608E-2</v>
      </c>
      <c r="N45" s="12">
        <f t="shared" si="4"/>
        <v>-2.8031156396219743E-2</v>
      </c>
      <c r="O45" s="12">
        <f t="shared" si="4"/>
        <v>-1.5825105729094544E-2</v>
      </c>
      <c r="P45" s="12">
        <f t="shared" si="4"/>
        <v>0.13842714875165957</v>
      </c>
    </row>
    <row r="46" spans="1:16">
      <c r="A46">
        <v>1942</v>
      </c>
      <c r="B46">
        <f>[4]Brazil!B45</f>
        <v>-84.53809605787518</v>
      </c>
      <c r="C46">
        <f>[4]Brazil!C45</f>
        <v>-2148.3627307945699</v>
      </c>
      <c r="D46">
        <f>[4]Brazil!D45</f>
        <v>-1614.3820309703572</v>
      </c>
      <c r="E46">
        <f>[4]Brazil!E45</f>
        <v>5707.1509990911418</v>
      </c>
      <c r="F46">
        <f>[4]Brazil!F45</f>
        <v>49880</v>
      </c>
      <c r="G46">
        <f>B46/[4]Brazil!$G45</f>
        <v>-1.8822970711717328</v>
      </c>
      <c r="H46">
        <f>C46/[4]Brazil!$G45</f>
        <v>-47.834728537305608</v>
      </c>
      <c r="I46">
        <f>D46/[4]Brazil!$G45</f>
        <v>-35.945292245136876</v>
      </c>
      <c r="J46">
        <f>E46/[4]Brazil!$G45</f>
        <v>127.0735220127229</v>
      </c>
      <c r="K46">
        <f>F46/[4]Brazil!$G45</f>
        <v>1110.6114555237818</v>
      </c>
      <c r="L46" s="12">
        <f>[4]Brazil!$G45</f>
        <v>44.912196566958521</v>
      </c>
      <c r="M46" s="12">
        <f t="shared" si="4"/>
        <v>-1.6948295119862706E-3</v>
      </c>
      <c r="N46" s="12">
        <f t="shared" si="4"/>
        <v>-4.307062411376443E-2</v>
      </c>
      <c r="O46" s="12">
        <f t="shared" si="4"/>
        <v>-3.2365317381121833E-2</v>
      </c>
      <c r="P46" s="12">
        <f t="shared" si="4"/>
        <v>0.11441762227528351</v>
      </c>
    </row>
    <row r="47" spans="1:16">
      <c r="A47">
        <v>1943</v>
      </c>
      <c r="B47">
        <f>[4]Brazil!B46</f>
        <v>-223.9768486670454</v>
      </c>
      <c r="C47">
        <f>[4]Brazil!C46</f>
        <v>-2279.2607690781429</v>
      </c>
      <c r="D47">
        <f>[4]Brazil!D46</f>
        <v>-1767.573120152691</v>
      </c>
      <c r="E47">
        <f>[4]Brazil!E46</f>
        <v>7814.8448290304259</v>
      </c>
      <c r="F47">
        <f>[4]Brazil!F46</f>
        <v>56826</v>
      </c>
      <c r="G47">
        <f>B47/[4]Brazil!$G46</f>
        <v>-4.8731892742085074</v>
      </c>
      <c r="H47">
        <f>C47/[4]Brazil!$G46</f>
        <v>-49.591148366889655</v>
      </c>
      <c r="I47">
        <f>D47/[4]Brazil!$G46</f>
        <v>-38.458074670530578</v>
      </c>
      <c r="J47">
        <f>E47/[4]Brazil!$G46</f>
        <v>170.03193958250483</v>
      </c>
      <c r="K47">
        <f>F47/[4]Brazil!$G46</f>
        <v>1236.3949905726017</v>
      </c>
      <c r="L47" s="12">
        <f>[4]Brazil!$G46</f>
        <v>45.961040309361515</v>
      </c>
      <c r="M47" s="12">
        <f t="shared" si="4"/>
        <v>-3.9414501929934433E-3</v>
      </c>
      <c r="N47" s="12">
        <f t="shared" si="4"/>
        <v>-4.0109470472638284E-2</v>
      </c>
      <c r="O47" s="12">
        <f t="shared" si="4"/>
        <v>-3.1105006865742635E-2</v>
      </c>
      <c r="P47" s="12">
        <f t="shared" si="4"/>
        <v>0.13752234591613743</v>
      </c>
    </row>
    <row r="48" spans="1:16">
      <c r="A48">
        <v>1944</v>
      </c>
      <c r="B48">
        <f>[4]Brazil!B47</f>
        <v>382.16078429989318</v>
      </c>
      <c r="C48">
        <f>[4]Brazil!C47</f>
        <v>-1563.7346701800577</v>
      </c>
      <c r="D48">
        <f>[4]Brazil!D47</f>
        <v>-1021.20853429371</v>
      </c>
      <c r="E48">
        <f>[4]Brazil!E47</f>
        <v>9150.9021616961491</v>
      </c>
      <c r="F48">
        <f>[4]Brazil!F47</f>
        <v>58941</v>
      </c>
      <c r="G48">
        <f>B48/[4]Brazil!$G47</f>
        <v>8.1251374258912197</v>
      </c>
      <c r="H48">
        <f>C48/[4]Brazil!$G47</f>
        <v>-33.246632346434616</v>
      </c>
      <c r="I48">
        <f>D48/[4]Brazil!$G47</f>
        <v>-21.71196005061072</v>
      </c>
      <c r="J48">
        <f>E48/[4]Brazil!$G47</f>
        <v>194.55773770947599</v>
      </c>
      <c r="K48">
        <f>F48/[4]Brazil!$G47</f>
        <v>1253.1472215203642</v>
      </c>
      <c r="L48" s="12">
        <f>[4]Brazil!$G47</f>
        <v>47.034377914903416</v>
      </c>
      <c r="M48" s="12">
        <f t="shared" si="4"/>
        <v>6.4837852140257751E-3</v>
      </c>
      <c r="N48" s="12">
        <f t="shared" si="4"/>
        <v>-2.6530507968647598E-2</v>
      </c>
      <c r="O48" s="12">
        <f t="shared" si="4"/>
        <v>-1.7325945170487609E-2</v>
      </c>
      <c r="P48" s="12">
        <f t="shared" si="4"/>
        <v>0.15525529193084864</v>
      </c>
    </row>
    <row r="49" spans="1:16">
      <c r="A49">
        <v>1945</v>
      </c>
      <c r="B49">
        <f>[4]Brazil!B48</f>
        <v>1971.3568759460588</v>
      </c>
      <c r="C49">
        <f>[4]Brazil!C48</f>
        <v>79.283226545594815</v>
      </c>
      <c r="D49">
        <f>[4]Brazil!D48</f>
        <v>684.77337435194715</v>
      </c>
      <c r="E49">
        <f>[4]Brazil!E48</f>
        <v>10984.505265802118</v>
      </c>
      <c r="F49">
        <f>[4]Brazil!F48</f>
        <v>60519</v>
      </c>
      <c r="G49">
        <f>B49/[4]Brazil!$G48</f>
        <v>40.956637427982606</v>
      </c>
      <c r="H49">
        <f>C49/[4]Brazil!$G48</f>
        <v>1.6471773342359466</v>
      </c>
      <c r="I49">
        <f>D49/[4]Brazil!$G48</f>
        <v>14.226756786596315</v>
      </c>
      <c r="J49">
        <f>E49/[4]Brazil!$G48</f>
        <v>228.21256008317647</v>
      </c>
      <c r="K49">
        <f>F49/[4]Brazil!$G48</f>
        <v>1257.3343623105111</v>
      </c>
      <c r="L49" s="12">
        <f>[4]Brazil!$G48</f>
        <v>48.132781393796215</v>
      </c>
      <c r="M49" s="12">
        <f t="shared" si="4"/>
        <v>3.2574181264496418E-2</v>
      </c>
      <c r="N49" s="12">
        <f t="shared" si="4"/>
        <v>1.3100551321997196E-3</v>
      </c>
      <c r="O49" s="12">
        <f t="shared" si="4"/>
        <v>1.1315014695417095E-2</v>
      </c>
      <c r="P49" s="12">
        <f t="shared" si="4"/>
        <v>0.18150506891723456</v>
      </c>
    </row>
    <row r="50" spans="1:16">
      <c r="A50">
        <v>1946</v>
      </c>
      <c r="B50">
        <f>[4]Brazil!B49</f>
        <v>3825.8334909691639</v>
      </c>
      <c r="C50">
        <f>[4]Brazil!C49</f>
        <v>2109.5253709886483</v>
      </c>
      <c r="D50">
        <f>[4]Brazil!D49</f>
        <v>2832.4361254192154</v>
      </c>
      <c r="E50">
        <f>[4]Brazil!E49</f>
        <v>14738.84654367959</v>
      </c>
      <c r="F50">
        <f>[4]Brazil!F49</f>
        <v>66903</v>
      </c>
      <c r="G50">
        <f>B50/[4]Brazil!$G49</f>
        <v>77.671117204401298</v>
      </c>
      <c r="H50">
        <f>C50/[4]Brazil!$G49</f>
        <v>42.827057874442673</v>
      </c>
      <c r="I50">
        <f>D50/[4]Brazil!$G49</f>
        <v>57.503411685511153</v>
      </c>
      <c r="J50">
        <f>E50/[4]Brazil!$G49</f>
        <v>299.224386020476</v>
      </c>
      <c r="K50">
        <f>F50/[4]Brazil!$G49</f>
        <v>1358.2480174822492</v>
      </c>
      <c r="L50" s="12">
        <f>[4]Brazil!$G49</f>
        <v>49.256836114523793</v>
      </c>
      <c r="M50" s="12">
        <f t="shared" si="4"/>
        <v>5.7184782311244103E-2</v>
      </c>
      <c r="N50" s="12">
        <f t="shared" si="4"/>
        <v>3.1531102805384639E-2</v>
      </c>
      <c r="O50" s="12">
        <f t="shared" si="4"/>
        <v>4.233645913365941E-2</v>
      </c>
      <c r="P50" s="12">
        <f t="shared" si="4"/>
        <v>0.22030172852756366</v>
      </c>
    </row>
    <row r="51" spans="1:16">
      <c r="A51">
        <v>1947</v>
      </c>
      <c r="B51">
        <f>[4]Brazil!B50</f>
        <v>5778.4662712498093</v>
      </c>
      <c r="C51">
        <f>[4]Brazil!C50</f>
        <v>4256.7631812774061</v>
      </c>
      <c r="D51">
        <f>[4]Brazil!D50</f>
        <v>5060.670486546338</v>
      </c>
      <c r="E51">
        <f>[4]Brazil!E50</f>
        <v>16857.306345174344</v>
      </c>
      <c r="F51">
        <f>[4]Brazil!F50</f>
        <v>69268</v>
      </c>
      <c r="G51">
        <f>B51/[4]Brazil!$G50</f>
        <v>114.63586593762447</v>
      </c>
      <c r="H51">
        <f>C51/[4]Brazil!$G50</f>
        <v>84.447621647463421</v>
      </c>
      <c r="I51">
        <f>D51/[4]Brazil!$G50</f>
        <v>100.39590372563394</v>
      </c>
      <c r="J51">
        <f>E51/[4]Brazil!$G50</f>
        <v>334.42297999896562</v>
      </c>
      <c r="K51">
        <f>F51/[4]Brazil!$G50</f>
        <v>1374.1703748060334</v>
      </c>
      <c r="L51" s="12">
        <f>[4]Brazil!$G50</f>
        <v>50.407141115800364</v>
      </c>
      <c r="M51" s="12">
        <f t="shared" si="4"/>
        <v>8.3421872599899069E-2</v>
      </c>
      <c r="N51" s="12">
        <f t="shared" si="4"/>
        <v>6.1453530941811607E-2</v>
      </c>
      <c r="O51" s="12">
        <f t="shared" si="4"/>
        <v>7.3059284035143751E-2</v>
      </c>
      <c r="P51" s="12">
        <f t="shared" si="4"/>
        <v>0.24336354947702174</v>
      </c>
    </row>
    <row r="52" spans="1:16">
      <c r="A52">
        <v>1948</v>
      </c>
      <c r="B52">
        <f>[4]Brazil!B51</f>
        <v>2233.2786904891241</v>
      </c>
      <c r="C52">
        <f>[4]Brazil!C51</f>
        <v>817.26300099605555</v>
      </c>
      <c r="D52">
        <f>[4]Brazil!D51</f>
        <v>1742.4640328353148</v>
      </c>
      <c r="E52">
        <f>[4]Brazil!E51</f>
        <v>14950.403432288424</v>
      </c>
      <c r="F52">
        <f>[4]Brazil!F51</f>
        <v>74576</v>
      </c>
      <c r="G52">
        <f>B52/[4]Brazil!$G51</f>
        <v>43.293759582085897</v>
      </c>
      <c r="H52">
        <f>C52/[4]Brazil!$G51</f>
        <v>15.843247880858051</v>
      </c>
      <c r="I52">
        <f>D52/[4]Brazil!$G51</f>
        <v>33.778954341556833</v>
      </c>
      <c r="J52">
        <f>E52/[4]Brazil!$G51</f>
        <v>289.82463075888063</v>
      </c>
      <c r="K52">
        <f>F52/[4]Brazil!$G51</f>
        <v>1445.7109309033465</v>
      </c>
      <c r="L52" s="12">
        <f>[4]Brazil!$G51</f>
        <v>51.584309425814119</v>
      </c>
      <c r="M52" s="12">
        <f t="shared" si="4"/>
        <v>2.9946345881907369E-2</v>
      </c>
      <c r="N52" s="12">
        <f t="shared" si="4"/>
        <v>1.0958793727151571E-2</v>
      </c>
      <c r="O52" s="12">
        <f t="shared" si="4"/>
        <v>2.3364943585541125E-2</v>
      </c>
      <c r="P52" s="12">
        <f t="shared" si="4"/>
        <v>0.20047204774040472</v>
      </c>
    </row>
    <row r="53" spans="1:16">
      <c r="A53">
        <v>1949</v>
      </c>
      <c r="B53">
        <f>[4]Brazil!B52</f>
        <v>2906.3833405185273</v>
      </c>
      <c r="C53">
        <f>[4]Brazil!C52</f>
        <v>1478.8607340189021</v>
      </c>
      <c r="D53">
        <f>[4]Brazil!D52</f>
        <v>2526.9851002421456</v>
      </c>
      <c r="E53">
        <f>[4]Brazil!E52</f>
        <v>16946.51816794066</v>
      </c>
      <c r="F53">
        <f>[4]Brazil!F52</f>
        <v>79364</v>
      </c>
      <c r="G53">
        <f>B53/[4]Brazil!$G52</f>
        <v>55.056642120860324</v>
      </c>
      <c r="H53">
        <f>C53/[4]Brazil!$G52</f>
        <v>28.014579165921443</v>
      </c>
      <c r="I53">
        <f>D53/[4]Brazil!$G52</f>
        <v>47.86956777833597</v>
      </c>
      <c r="J53">
        <f>E53/[4]Brazil!$G52</f>
        <v>321.02385564889278</v>
      </c>
      <c r="K53">
        <f>F53/[4]Brazil!$G52</f>
        <v>1503.4201732316544</v>
      </c>
      <c r="L53" s="12">
        <f>[4]Brazil!$G52</f>
        <v>52.788968388926364</v>
      </c>
      <c r="M53" s="12">
        <f t="shared" si="4"/>
        <v>3.6620928135156085E-2</v>
      </c>
      <c r="N53" s="12">
        <f t="shared" si="4"/>
        <v>1.8633898669660073E-2</v>
      </c>
      <c r="O53" s="12">
        <f t="shared" si="4"/>
        <v>3.184044529310702E-2</v>
      </c>
      <c r="P53" s="12">
        <f t="shared" si="4"/>
        <v>0.21352903291089992</v>
      </c>
    </row>
    <row r="54" spans="1:16">
      <c r="A54">
        <v>1950</v>
      </c>
      <c r="B54">
        <f>[4]Brazil!B53</f>
        <v>3083.9721213647586</v>
      </c>
      <c r="C54">
        <f>[4]Brazil!C53</f>
        <v>1677.4891176563124</v>
      </c>
      <c r="D54">
        <f>[4]Brazil!D53</f>
        <v>2856.4815565534986</v>
      </c>
      <c r="E54">
        <f>[4]Brazil!E53</f>
        <v>18457.97111370839</v>
      </c>
      <c r="F54">
        <f>[4]Brazil!F53</f>
        <v>84172</v>
      </c>
      <c r="G54">
        <f>B54/[4]Brazil!$G53</f>
        <v>57.137047176744019</v>
      </c>
      <c r="H54">
        <f>C54/[4]Brazil!$G53</f>
        <v>31.079001716652382</v>
      </c>
      <c r="I54">
        <f>D54/[4]Brazil!$G53</f>
        <v>52.92230767120887</v>
      </c>
      <c r="J54">
        <f>E54/[4]Brazil!$G53</f>
        <v>341.97260053188307</v>
      </c>
      <c r="K54">
        <f>F54/[4]Brazil!$G53</f>
        <v>1559.4627142195461</v>
      </c>
      <c r="L54" s="12">
        <f>[4]Brazil!$G53</f>
        <v>53.975000000000001</v>
      </c>
      <c r="M54" s="12">
        <f t="shared" si="4"/>
        <v>3.6638931252254411E-2</v>
      </c>
      <c r="N54" s="12">
        <f t="shared" si="4"/>
        <v>1.9929300927342967E-2</v>
      </c>
      <c r="O54" s="12">
        <f t="shared" si="4"/>
        <v>3.3936244315847297E-2</v>
      </c>
      <c r="P54" s="12">
        <f t="shared" si="4"/>
        <v>0.21928873156998038</v>
      </c>
    </row>
    <row r="55" spans="1:16">
      <c r="A55">
        <v>1951</v>
      </c>
      <c r="B55">
        <f>[4]Brazil!B54</f>
        <v>4519.3504020425944</v>
      </c>
      <c r="C55">
        <f>[4]Brazil!C54</f>
        <v>134.02653809960572</v>
      </c>
      <c r="D55">
        <f>[4]Brazil!D54</f>
        <v>1520.4448001492835</v>
      </c>
      <c r="E55">
        <f>[4]Brazil!E54</f>
        <v>18476.371624861706</v>
      </c>
      <c r="F55">
        <f>[4]Brazil!F54</f>
        <v>89402</v>
      </c>
      <c r="G55">
        <f>B55/[4]Brazil!$G54</f>
        <v>81.089307987056046</v>
      </c>
      <c r="H55">
        <f>C55/[4]Brazil!$G54</f>
        <v>2.40479676492573</v>
      </c>
      <c r="I55">
        <f>D55/[4]Brazil!$G54</f>
        <v>27.280871299755685</v>
      </c>
      <c r="J55">
        <f>E55/[4]Brazil!$G54</f>
        <v>331.51582769385652</v>
      </c>
      <c r="K55">
        <f>F55/[4]Brazil!$G54</f>
        <v>1604.112464787469</v>
      </c>
      <c r="L55" s="12">
        <f>[4]Brazil!$G54</f>
        <v>55.732999999999997</v>
      </c>
      <c r="M55" s="12">
        <f t="shared" si="4"/>
        <v>5.055088702761229E-2</v>
      </c>
      <c r="N55" s="12">
        <f t="shared" si="4"/>
        <v>1.4991447406054192E-3</v>
      </c>
      <c r="O55" s="12">
        <f t="shared" si="4"/>
        <v>1.7006832063592353E-2</v>
      </c>
      <c r="P55" s="12">
        <f t="shared" si="4"/>
        <v>0.20666620013938955</v>
      </c>
    </row>
    <row r="56" spans="1:16">
      <c r="A56">
        <v>1952</v>
      </c>
      <c r="B56">
        <f>[4]Brazil!B55</f>
        <v>4442.3482970280375</v>
      </c>
      <c r="C56">
        <f>[4]Brazil!C55</f>
        <v>89.226240397915802</v>
      </c>
      <c r="D56">
        <f>[4]Brazil!D55</f>
        <v>1631.5427828576035</v>
      </c>
      <c r="E56">
        <f>[4]Brazil!E55</f>
        <v>20681.365601174741</v>
      </c>
      <c r="F56">
        <f>[4]Brazil!F55</f>
        <v>96347</v>
      </c>
      <c r="G56">
        <f>B56/[4]Brazil!$G55</f>
        <v>77.278390832878799</v>
      </c>
      <c r="H56">
        <f>C56/[4]Brazil!$G55</f>
        <v>1.5521656153416683</v>
      </c>
      <c r="I56">
        <f>D56/[4]Brazil!$G55</f>
        <v>28.38206110911722</v>
      </c>
      <c r="J56">
        <f>E56/[4]Brazil!$G55</f>
        <v>359.76977648386082</v>
      </c>
      <c r="K56">
        <f>F56/[4]Brazil!$G55</f>
        <v>1676.0372271027225</v>
      </c>
      <c r="L56" s="12">
        <f>[4]Brazil!$G55</f>
        <v>57.484999999999999</v>
      </c>
      <c r="M56" s="12">
        <f t="shared" si="4"/>
        <v>4.6107800938566201E-2</v>
      </c>
      <c r="N56" s="12">
        <f t="shared" si="4"/>
        <v>9.2609256539296291E-4</v>
      </c>
      <c r="O56" s="12">
        <f t="shared" si="4"/>
        <v>1.6934027866540767E-2</v>
      </c>
      <c r="P56" s="12">
        <f t="shared" si="4"/>
        <v>0.21465500328162515</v>
      </c>
    </row>
    <row r="57" spans="1:16">
      <c r="A57">
        <v>1953</v>
      </c>
      <c r="B57">
        <f>[4]Brazil!B56</f>
        <v>4851.1221608723909</v>
      </c>
      <c r="C57">
        <f>[4]Brazil!C56</f>
        <v>556.50194988028795</v>
      </c>
      <c r="D57">
        <f>[4]Brazil!D56</f>
        <v>2247.4461686353952</v>
      </c>
      <c r="E57">
        <f>[4]Brazil!E56</f>
        <v>22119.548142995827</v>
      </c>
      <c r="F57">
        <f>[4]Brazil!F56</f>
        <v>99418</v>
      </c>
      <c r="G57">
        <f>B57/[4]Brazil!$G56</f>
        <v>81.875479508394776</v>
      </c>
      <c r="H57">
        <f>C57/[4]Brazil!$G56</f>
        <v>9.3924379726630871</v>
      </c>
      <c r="I57">
        <f>D57/[4]Brazil!$G56</f>
        <v>37.931580905238739</v>
      </c>
      <c r="J57">
        <f>E57/[4]Brazil!$G56</f>
        <v>373.3257070547819</v>
      </c>
      <c r="K57">
        <f>F57/[4]Brazil!$G56</f>
        <v>1677.9409282700421</v>
      </c>
      <c r="L57" s="12">
        <f>[4]Brazil!$G56</f>
        <v>59.25</v>
      </c>
      <c r="M57" s="12">
        <f t="shared" si="4"/>
        <v>4.8795209729348712E-2</v>
      </c>
      <c r="N57" s="12">
        <f t="shared" si="4"/>
        <v>5.5975975163480244E-3</v>
      </c>
      <c r="O57" s="12">
        <f t="shared" si="4"/>
        <v>2.2606028773817573E-2</v>
      </c>
      <c r="P57" s="12">
        <f t="shared" si="4"/>
        <v>0.22249037541487285</v>
      </c>
    </row>
    <row r="58" spans="1:16">
      <c r="A58">
        <v>1954</v>
      </c>
      <c r="B58">
        <f>[4]Brazil!B57</f>
        <v>5946.873741576278</v>
      </c>
      <c r="C58">
        <f>[4]Brazil!C57</f>
        <v>1571.0244950181348</v>
      </c>
      <c r="D58">
        <f>[4]Brazil!D57</f>
        <v>3372.5948523084794</v>
      </c>
      <c r="E58">
        <f>[4]Brazil!E57</f>
        <v>27631.964906913105</v>
      </c>
      <c r="F58">
        <f>[4]Brazil!F57</f>
        <v>110471</v>
      </c>
      <c r="G58">
        <f>B58/[4]Brazil!$G57</f>
        <v>97.416272017434039</v>
      </c>
      <c r="H58">
        <f>C58/[4]Brazil!$G57</f>
        <v>25.735093126791842</v>
      </c>
      <c r="I58">
        <f>D58/[4]Brazil!$G57</f>
        <v>55.246778696531784</v>
      </c>
      <c r="J58">
        <f>E58/[4]Brazil!$G57</f>
        <v>452.64169490078143</v>
      </c>
      <c r="K58">
        <f>F58/[4]Brazil!$G57</f>
        <v>1809.6353569439439</v>
      </c>
      <c r="L58" s="12">
        <f>[4]Brazil!$G57</f>
        <v>61.045999999999999</v>
      </c>
      <c r="M58" s="12">
        <f t="shared" si="4"/>
        <v>5.383198976723555E-2</v>
      </c>
      <c r="N58" s="12">
        <f t="shared" si="4"/>
        <v>1.4221148491623457E-2</v>
      </c>
      <c r="O58" s="12">
        <f t="shared" si="4"/>
        <v>3.0529232579667779E-2</v>
      </c>
      <c r="P58" s="12">
        <f t="shared" si="4"/>
        <v>0.25012867546155193</v>
      </c>
    </row>
    <row r="59" spans="1:16">
      <c r="A59">
        <v>1955</v>
      </c>
      <c r="B59">
        <f>[4]Brazil!B58</f>
        <v>3961.566058053515</v>
      </c>
      <c r="C59">
        <f>[4]Brazil!C58</f>
        <v>-330.42028704012193</v>
      </c>
      <c r="D59">
        <f>[4]Brazil!D58</f>
        <v>1510.6235376613454</v>
      </c>
      <c r="E59">
        <f>[4]Brazil!E58</f>
        <v>28110.119835458368</v>
      </c>
      <c r="F59">
        <f>[4]Brazil!F58</f>
        <v>116464</v>
      </c>
      <c r="G59">
        <f>B59/[4]Brazil!$G58</f>
        <v>62.988982208727762</v>
      </c>
      <c r="H59">
        <f>C59/[4]Brazil!$G58</f>
        <v>-5.2536893937341507</v>
      </c>
      <c r="I59">
        <f>D59/[4]Brazil!$G58</f>
        <v>24.018945473444507</v>
      </c>
      <c r="J59">
        <f>E59/[4]Brazil!$G58</f>
        <v>446.95148642072041</v>
      </c>
      <c r="K59">
        <f>F59/[4]Brazil!$G58</f>
        <v>1851.7800073140095</v>
      </c>
      <c r="L59" s="12">
        <f>[4]Brazil!$G58</f>
        <v>62.893000000000001</v>
      </c>
      <c r="M59" s="12">
        <f t="shared" si="4"/>
        <v>3.4015370054725193E-2</v>
      </c>
      <c r="N59" s="12">
        <f t="shared" si="4"/>
        <v>-2.8371023409819512E-3</v>
      </c>
      <c r="O59" s="12">
        <f t="shared" si="4"/>
        <v>1.297073376890151E-2</v>
      </c>
      <c r="P59" s="12">
        <f t="shared" si="4"/>
        <v>0.24136316660477375</v>
      </c>
    </row>
    <row r="60" spans="1:16">
      <c r="A60">
        <v>1956</v>
      </c>
      <c r="B60">
        <f>[4]Brazil!B59</f>
        <v>5497.1962380248824</v>
      </c>
      <c r="C60">
        <f>[4]Brazil!C59</f>
        <v>1188.6705053102214</v>
      </c>
      <c r="D60">
        <f>[4]Brazil!D59</f>
        <v>3041.5005725755414</v>
      </c>
      <c r="E60">
        <f>[4]Brazil!E59</f>
        <v>30833.527131866398</v>
      </c>
      <c r="F60">
        <f>[4]Brazil!F59</f>
        <v>120254</v>
      </c>
      <c r="G60">
        <f>B60/[4]Brazil!$G59</f>
        <v>84.863396545454137</v>
      </c>
      <c r="H60">
        <f>C60/[4]Brazil!$G59</f>
        <v>18.350193823582774</v>
      </c>
      <c r="I60">
        <f>D60/[4]Brazil!$G59</f>
        <v>46.953402790736547</v>
      </c>
      <c r="J60">
        <f>E60/[4]Brazil!$G59</f>
        <v>475.99498482279819</v>
      </c>
      <c r="K60">
        <f>F60/[4]Brazil!$G59</f>
        <v>1856.4305231795236</v>
      </c>
      <c r="L60" s="12">
        <f>[4]Brazil!$G59</f>
        <v>64.777000000000001</v>
      </c>
      <c r="M60" s="12">
        <f t="shared" si="4"/>
        <v>4.5713209024438962E-2</v>
      </c>
      <c r="N60" s="12">
        <f t="shared" si="4"/>
        <v>9.8846650033281337E-3</v>
      </c>
      <c r="O60" s="12">
        <f t="shared" si="4"/>
        <v>2.5292302730682899E-2</v>
      </c>
      <c r="P60" s="12">
        <f t="shared" si="4"/>
        <v>0.25640333903127049</v>
      </c>
    </row>
    <row r="61" spans="1:16">
      <c r="A61">
        <v>1957</v>
      </c>
      <c r="B61">
        <f>[4]Brazil!B60</f>
        <v>6571.1487577733033</v>
      </c>
      <c r="C61">
        <f>[4]Brazil!C60</f>
        <v>2215.698036006936</v>
      </c>
      <c r="D61">
        <f>[4]Brazil!D60</f>
        <v>4375.7315872559921</v>
      </c>
      <c r="E61">
        <f>[4]Brazil!E60</f>
        <v>36288.920713016661</v>
      </c>
      <c r="F61">
        <f>[4]Brazil!F60</f>
        <v>130058</v>
      </c>
      <c r="G61">
        <f>B61/[4]Brazil!$G60</f>
        <v>98.537177527453679</v>
      </c>
      <c r="H61">
        <f>C61/[4]Brazil!$G60</f>
        <v>33.22533681237627</v>
      </c>
      <c r="I61">
        <f>D61/[4]Brazil!$G60</f>
        <v>65.615960940752956</v>
      </c>
      <c r="J61">
        <f>E61/[4]Brazil!$G60</f>
        <v>544.1678395042012</v>
      </c>
      <c r="K61">
        <f>F61/[4]Brazil!$G60</f>
        <v>1950.2751660743475</v>
      </c>
      <c r="L61" s="12">
        <f>[4]Brazil!$G60</f>
        <v>66.686999999999998</v>
      </c>
      <c r="M61" s="12">
        <f t="shared" si="4"/>
        <v>5.0524756322358512E-2</v>
      </c>
      <c r="N61" s="12">
        <f t="shared" si="4"/>
        <v>1.7036230266549816E-2</v>
      </c>
      <c r="O61" s="12">
        <f t="shared" si="4"/>
        <v>3.3644463141490659E-2</v>
      </c>
      <c r="P61" s="12">
        <f t="shared" si="4"/>
        <v>0.27902105762826324</v>
      </c>
    </row>
    <row r="62" spans="1:16">
      <c r="A62">
        <v>1958</v>
      </c>
      <c r="B62">
        <f>[4]Brazil!B61</f>
        <v>9362.1750035787791</v>
      </c>
      <c r="C62">
        <f>[4]Brazil!C61</f>
        <v>5098.8756108997677</v>
      </c>
      <c r="D62">
        <f>[4]Brazil!D61</f>
        <v>7857.6127457842558</v>
      </c>
      <c r="E62">
        <f>[4]Brazil!E61</f>
        <v>44067.78559980003</v>
      </c>
      <c r="F62">
        <f>[4]Brazil!F61</f>
        <v>139968</v>
      </c>
      <c r="G62">
        <f>B62/[4]Brazil!$G61</f>
        <v>136.3933363963051</v>
      </c>
      <c r="H62">
        <f>C62/[4]Brazil!$G61</f>
        <v>74.28323612563581</v>
      </c>
      <c r="I62">
        <f>D62/[4]Brazil!$G61</f>
        <v>114.47404242048127</v>
      </c>
      <c r="J62">
        <f>E62/[4]Brazil!$G61</f>
        <v>642.00384026747906</v>
      </c>
      <c r="K62">
        <f>F62/[4]Brazil!$G61</f>
        <v>2039.1311315394587</v>
      </c>
      <c r="L62" s="12">
        <f>[4]Brazil!$G61</f>
        <v>68.641000000000005</v>
      </c>
      <c r="M62" s="12">
        <f t="shared" si="4"/>
        <v>6.6887967275225627E-2</v>
      </c>
      <c r="N62" s="12">
        <f t="shared" si="4"/>
        <v>3.6428866675952846E-2</v>
      </c>
      <c r="O62" s="12">
        <f t="shared" si="4"/>
        <v>5.6138637015491079E-2</v>
      </c>
      <c r="P62" s="12">
        <f t="shared" si="4"/>
        <v>0.31484186099537065</v>
      </c>
    </row>
    <row r="63" spans="1:16">
      <c r="A63">
        <v>1959</v>
      </c>
      <c r="B63">
        <f>[4]Brazil!B62</f>
        <v>10965.136914265033</v>
      </c>
      <c r="C63">
        <f>[4]Brazil!C62</f>
        <v>6687.9644309245277</v>
      </c>
      <c r="D63">
        <f>[4]Brazil!D62</f>
        <v>9105.850602417413</v>
      </c>
      <c r="E63">
        <f>[4]Brazil!E62</f>
        <v>47996.2022464201</v>
      </c>
      <c r="F63">
        <f>[4]Brazil!F62</f>
        <v>147359</v>
      </c>
      <c r="G63">
        <f>B63/[4]Brazil!$G62</f>
        <v>155.18606405877654</v>
      </c>
      <c r="H63">
        <f>C63/[4]Brazil!$G62</f>
        <v>94.652614437495089</v>
      </c>
      <c r="I63">
        <f>D63/[4]Brazil!$G62</f>
        <v>128.87218152816968</v>
      </c>
      <c r="J63">
        <f>E63/[4]Brazil!$G62</f>
        <v>679.2748485156684</v>
      </c>
      <c r="K63">
        <f>F63/[4]Brazil!$G62</f>
        <v>2085.5246398143167</v>
      </c>
      <c r="L63" s="12">
        <f>[4]Brazil!$G62</f>
        <v>70.658000000000001</v>
      </c>
      <c r="M63" s="12">
        <f t="shared" si="4"/>
        <v>7.4411043195631299E-2</v>
      </c>
      <c r="N63" s="12">
        <f t="shared" si="4"/>
        <v>4.5385517212552531E-2</v>
      </c>
      <c r="O63" s="12">
        <f t="shared" si="4"/>
        <v>6.1793650896229027E-2</v>
      </c>
      <c r="P63" s="12">
        <f t="shared" si="4"/>
        <v>0.32570933737620439</v>
      </c>
    </row>
    <row r="64" spans="1:16">
      <c r="A64">
        <v>1960</v>
      </c>
      <c r="B64">
        <f>[4]Brazil!B63</f>
        <v>8016.0992983044844</v>
      </c>
      <c r="C64">
        <f>[4]Brazil!C63</f>
        <v>-7490.5746143837005</v>
      </c>
      <c r="D64">
        <f>[4]Brazil!D63</f>
        <v>-4709.5040085638157</v>
      </c>
      <c r="E64">
        <f>[4]Brazil!E63</f>
        <v>36149.261538997627</v>
      </c>
      <c r="F64">
        <f>[4]Brazil!F63</f>
        <v>161610</v>
      </c>
      <c r="G64">
        <f>B64/[4]Brazil!$G63</f>
        <v>110.17633077648176</v>
      </c>
      <c r="H64">
        <f>C64/[4]Brazil!$G63</f>
        <v>-102.95331877872508</v>
      </c>
      <c r="I64">
        <f>D64/[4]Brazil!$G63</f>
        <v>-64.729222048240246</v>
      </c>
      <c r="J64">
        <f>E64/[4]Brazil!$G63</f>
        <v>496.84925902659023</v>
      </c>
      <c r="K64">
        <f>F64/[4]Brazil!$G63</f>
        <v>2221.2295724122764</v>
      </c>
      <c r="L64" s="12">
        <f>[4]Brazil!$G63</f>
        <v>72.757000000000005</v>
      </c>
      <c r="M64" s="12">
        <f t="shared" si="4"/>
        <v>4.9601505465654873E-2</v>
      </c>
      <c r="N64" s="12">
        <f t="shared" si="4"/>
        <v>-4.6349697508716668E-2</v>
      </c>
      <c r="O64" s="12">
        <f t="shared" si="4"/>
        <v>-2.9141167059982771E-2</v>
      </c>
      <c r="P64" s="12">
        <f t="shared" si="4"/>
        <v>0.22368208365198705</v>
      </c>
    </row>
    <row r="65" spans="1:16">
      <c r="A65">
        <v>1961</v>
      </c>
      <c r="B65">
        <f>[4]Brazil!B64</f>
        <v>4370.0417606947403</v>
      </c>
      <c r="C65">
        <f>[4]Brazil!C64</f>
        <v>-9375.2998612978681</v>
      </c>
      <c r="D65">
        <f>[4]Brazil!D64</f>
        <v>-6105.4453601830328</v>
      </c>
      <c r="E65">
        <f>[4]Brazil!E64</f>
        <v>42203.693293544828</v>
      </c>
      <c r="F65">
        <f>[4]Brazil!F64</f>
        <v>178592</v>
      </c>
      <c r="G65">
        <f>B65/[4]Brazil!$G64</f>
        <v>58.295205174413589</v>
      </c>
      <c r="H65">
        <f>C65/[4]Brazil!$G64</f>
        <v>-125.0640288845028</v>
      </c>
      <c r="I65">
        <f>D65/[4]Brazil!$G64</f>
        <v>-81.445031751014255</v>
      </c>
      <c r="J65">
        <f>E65/[4]Brazil!$G64</f>
        <v>562.98614392968398</v>
      </c>
      <c r="K65">
        <f>F65/[4]Brazil!$G64</f>
        <v>2382.3702043647618</v>
      </c>
      <c r="L65" s="12">
        <f>[4]Brazil!$G64</f>
        <v>74.963999999999999</v>
      </c>
      <c r="M65" s="12">
        <f t="shared" si="4"/>
        <v>2.446941498328447E-2</v>
      </c>
      <c r="N65" s="12">
        <f t="shared" si="4"/>
        <v>-5.2495631726493172E-2</v>
      </c>
      <c r="O65" s="12">
        <f t="shared" si="4"/>
        <v>-3.4186555725805368E-2</v>
      </c>
      <c r="P65" s="12">
        <f t="shared" si="4"/>
        <v>0.23631345913335888</v>
      </c>
    </row>
    <row r="66" spans="1:16">
      <c r="A66">
        <v>1962</v>
      </c>
      <c r="B66">
        <f>[4]Brazil!B65</f>
        <v>8246.5162980393907</v>
      </c>
      <c r="C66">
        <f>[4]Brazil!C65</f>
        <v>-5120.0687771955245</v>
      </c>
      <c r="D66">
        <f>[4]Brazil!D65</f>
        <v>-1364.6326681931373</v>
      </c>
      <c r="E66">
        <f>[4]Brazil!E65</f>
        <v>49251.30317293822</v>
      </c>
      <c r="F66">
        <f>[4]Brazil!F65</f>
        <v>186745</v>
      </c>
      <c r="G66">
        <f>B66/[4]Brazil!$G65</f>
        <v>106.72891437423175</v>
      </c>
      <c r="H66">
        <f>C66/[4]Brazil!$G65</f>
        <v>-66.265482582190415</v>
      </c>
      <c r="I66">
        <f>D66/[4]Brazil!$G65</f>
        <v>-17.661489765137798</v>
      </c>
      <c r="J66">
        <f>E66/[4]Brazil!$G65</f>
        <v>637.42529926407758</v>
      </c>
      <c r="K66">
        <f>F66/[4]Brazil!$G65</f>
        <v>2416.9104133771643</v>
      </c>
      <c r="L66" s="12">
        <f>[4]Brazil!$G65</f>
        <v>77.266000000000005</v>
      </c>
      <c r="M66" s="12">
        <f t="shared" si="4"/>
        <v>4.4159234774903702E-2</v>
      </c>
      <c r="N66" s="12">
        <f t="shared" si="4"/>
        <v>-2.7417434347348123E-2</v>
      </c>
      <c r="O66" s="12">
        <f t="shared" si="4"/>
        <v>-7.3074656252811974E-3</v>
      </c>
      <c r="P66" s="12">
        <f t="shared" si="4"/>
        <v>0.26373559224042531</v>
      </c>
    </row>
    <row r="67" spans="1:16">
      <c r="A67">
        <v>1963</v>
      </c>
      <c r="B67">
        <f>[4]Brazil!B66</f>
        <v>10570.912135815139</v>
      </c>
      <c r="C67">
        <f>[4]Brazil!C66</f>
        <v>-2813.4643183161179</v>
      </c>
      <c r="D67">
        <f>[4]Brazil!D66</f>
        <v>689.65621521351432</v>
      </c>
      <c r="E67">
        <f>[4]Brazil!E66</f>
        <v>50435.821267927262</v>
      </c>
      <c r="F67">
        <f>[4]Brazil!F66</f>
        <v>189264</v>
      </c>
      <c r="G67">
        <f>B67/[4]Brazil!$G66</f>
        <v>132.75870814210535</v>
      </c>
      <c r="H67">
        <f>C67/[4]Brazil!$G66</f>
        <v>-35.333931784189865</v>
      </c>
      <c r="I67">
        <f>D67/[4]Brazil!$G66</f>
        <v>8.6613025458526138</v>
      </c>
      <c r="J67">
        <f>E67/[4]Brazil!$G66</f>
        <v>633.41690760348206</v>
      </c>
      <c r="K67">
        <f>F67/[4]Brazil!$G66</f>
        <v>2376.9419152276296</v>
      </c>
      <c r="L67" s="12">
        <f>[4]Brazil!$G66</f>
        <v>79.625</v>
      </c>
      <c r="M67" s="12">
        <f t="shared" si="4"/>
        <v>5.5852735521890788E-2</v>
      </c>
      <c r="N67" s="12">
        <f t="shared" si="4"/>
        <v>-1.4865290379132418E-2</v>
      </c>
      <c r="O67" s="12">
        <f t="shared" si="4"/>
        <v>3.6438848128197351E-3</v>
      </c>
      <c r="P67" s="12">
        <f t="shared" si="4"/>
        <v>0.26648396561378423</v>
      </c>
    </row>
    <row r="68" spans="1:16">
      <c r="A68">
        <v>1964</v>
      </c>
      <c r="B68">
        <f>[4]Brazil!B67</f>
        <v>7274.0381791614891</v>
      </c>
      <c r="C68">
        <f>[4]Brazil!C67</f>
        <v>-6258.9714688131335</v>
      </c>
      <c r="D68">
        <f>[4]Brazil!D67</f>
        <v>-3108.8979443826665</v>
      </c>
      <c r="E68">
        <f>[4]Brazil!E67</f>
        <v>48739.944271492648</v>
      </c>
      <c r="F68">
        <f>[4]Brazil!F67</f>
        <v>196782</v>
      </c>
      <c r="G68">
        <f>B68/[4]Brazil!$G67</f>
        <v>88.708864488121677</v>
      </c>
      <c r="H68">
        <f>C68/[4]Brazil!$G67</f>
        <v>-76.329851203223626</v>
      </c>
      <c r="I68">
        <f>D68/[4]Brazil!$G67</f>
        <v>-37.913851929690203</v>
      </c>
      <c r="J68">
        <f>E68/[4]Brazil!$G67</f>
        <v>594.396813028118</v>
      </c>
      <c r="K68">
        <f>F68/[4]Brazil!$G67</f>
        <v>2399.8097537774852</v>
      </c>
      <c r="L68" s="12">
        <f>[4]Brazil!$G67</f>
        <v>81.998999999999995</v>
      </c>
      <c r="M68" s="12">
        <f t="shared" si="4"/>
        <v>3.6964957054819489E-2</v>
      </c>
      <c r="N68" s="12">
        <f t="shared" si="4"/>
        <v>-3.1806625955692766E-2</v>
      </c>
      <c r="O68" s="12">
        <f t="shared" si="4"/>
        <v>-1.5798690654544964E-2</v>
      </c>
      <c r="P68" s="12">
        <f t="shared" si="4"/>
        <v>0.24768497256605099</v>
      </c>
    </row>
    <row r="69" spans="1:16">
      <c r="A69">
        <v>1965</v>
      </c>
      <c r="B69">
        <f>[4]Brazil!B68</f>
        <v>7529.6397178885527</v>
      </c>
      <c r="C69">
        <f>[4]Brazil!C68</f>
        <v>-5906.0772520782066</v>
      </c>
      <c r="D69">
        <f>[4]Brazil!D68</f>
        <v>-967.82650947669526</v>
      </c>
      <c r="E69">
        <f>[4]Brazil!E68</f>
        <v>51983.658848123727</v>
      </c>
      <c r="F69">
        <f>[4]Brazil!F68</f>
        <v>202287</v>
      </c>
      <c r="G69">
        <f>B69/[4]Brazil!$G68</f>
        <v>89.265565528429448</v>
      </c>
      <c r="H69">
        <f>C69/[4]Brazil!$G68</f>
        <v>-70.017868811018317</v>
      </c>
      <c r="I69">
        <f>D69/[4]Brazil!$G68</f>
        <v>-11.473800067298495</v>
      </c>
      <c r="J69">
        <f>E69/[4]Brazil!$G68</f>
        <v>616.27792021580922</v>
      </c>
      <c r="K69">
        <f>F69/[4]Brazil!$G68</f>
        <v>2398.1576981897074</v>
      </c>
      <c r="L69" s="12">
        <f>[4]Brazil!$G68</f>
        <v>84.350999999999999</v>
      </c>
      <c r="M69" s="12">
        <f t="shared" ref="M69:P104" si="5">G69/$K69</f>
        <v>3.7222558631491653E-2</v>
      </c>
      <c r="N69" s="12">
        <f t="shared" si="5"/>
        <v>-2.9196524008355484E-2</v>
      </c>
      <c r="O69" s="12">
        <f t="shared" si="5"/>
        <v>-4.7844226741050851E-3</v>
      </c>
      <c r="P69" s="12">
        <f t="shared" si="5"/>
        <v>0.25697973101644556</v>
      </c>
    </row>
    <row r="70" spans="1:16">
      <c r="A70">
        <v>1966</v>
      </c>
      <c r="B70">
        <f>[4]Brazil!B69</f>
        <v>9726.3742702798791</v>
      </c>
      <c r="C70">
        <f>[4]Brazil!C69</f>
        <v>-3442.4325397033026</v>
      </c>
      <c r="D70">
        <f>[4]Brazil!D69</f>
        <v>1852.6710986152207</v>
      </c>
      <c r="E70">
        <f>[4]Brazil!E69</f>
        <v>56661.241228855026</v>
      </c>
      <c r="F70">
        <f>[4]Brazil!F69</f>
        <v>210019</v>
      </c>
      <c r="G70">
        <f>B70/[4]Brazil!$G69</f>
        <v>112.2204895500263</v>
      </c>
      <c r="H70">
        <f>C70/[4]Brazil!$G69</f>
        <v>-39.717931277728709</v>
      </c>
      <c r="I70">
        <f>D70/[4]Brazil!$G69</f>
        <v>21.375658789634723</v>
      </c>
      <c r="J70">
        <f>E70/[4]Brazil!$G69</f>
        <v>653.74332228234061</v>
      </c>
      <c r="K70">
        <f>F70/[4]Brazil!$G69</f>
        <v>2423.1470371054088</v>
      </c>
      <c r="L70" s="12">
        <f>[4]Brazil!$G69</f>
        <v>86.671999999999997</v>
      </c>
      <c r="M70" s="12">
        <f t="shared" si="5"/>
        <v>4.6311877831433729E-2</v>
      </c>
      <c r="N70" s="12">
        <f t="shared" si="5"/>
        <v>-1.6391052903324474E-2</v>
      </c>
      <c r="O70" s="12">
        <f t="shared" si="5"/>
        <v>8.8214451959833205E-3</v>
      </c>
      <c r="P70" s="12">
        <f t="shared" si="5"/>
        <v>0.26979102475897432</v>
      </c>
    </row>
    <row r="71" spans="1:16">
      <c r="A71">
        <v>1967</v>
      </c>
      <c r="B71">
        <f>[4]Brazil!B70</f>
        <v>10340.362898522788</v>
      </c>
      <c r="C71">
        <f>[4]Brazil!C70</f>
        <v>-2620.3057370197016</v>
      </c>
      <c r="D71">
        <f>[4]Brazil!D70</f>
        <v>3084.1480204391837</v>
      </c>
      <c r="E71">
        <f>[4]Brazil!E70</f>
        <v>61191.570582746579</v>
      </c>
      <c r="F71">
        <f>[4]Brazil!F70</f>
        <v>220140</v>
      </c>
      <c r="G71">
        <f>B71/[4]Brazil!$G70</f>
        <v>116.19690862482064</v>
      </c>
      <c r="H71">
        <f>C71/[4]Brazil!$G70</f>
        <v>-29.44494591549277</v>
      </c>
      <c r="I71">
        <f>D71/[4]Brazil!$G70</f>
        <v>34.657242616464593</v>
      </c>
      <c r="J71">
        <f>E71/[4]Brazil!$G70</f>
        <v>687.62299789579254</v>
      </c>
      <c r="K71">
        <f>F71/[4]Brazil!$G70</f>
        <v>2473.7610967524442</v>
      </c>
      <c r="L71" s="12">
        <f>[4]Brazil!$G70</f>
        <v>88.99</v>
      </c>
      <c r="M71" s="12">
        <f t="shared" si="5"/>
        <v>4.697175841974556E-2</v>
      </c>
      <c r="N71" s="12">
        <f t="shared" si="5"/>
        <v>-1.1902906046241944E-2</v>
      </c>
      <c r="O71" s="12">
        <f t="shared" si="5"/>
        <v>1.400993922249107E-2</v>
      </c>
      <c r="P71" s="12">
        <f t="shared" si="5"/>
        <v>0.27796661480306428</v>
      </c>
    </row>
    <row r="72" spans="1:16">
      <c r="A72">
        <v>1968</v>
      </c>
      <c r="B72">
        <f>[4]Brazil!B71</f>
        <v>16867.458425533547</v>
      </c>
      <c r="C72">
        <f>[4]Brazil!C71</f>
        <v>4052.1114243935581</v>
      </c>
      <c r="D72">
        <f>[4]Brazil!D71</f>
        <v>10589.936992985455</v>
      </c>
      <c r="E72">
        <f>[4]Brazil!E71</f>
        <v>80152.993295323322</v>
      </c>
      <c r="F72">
        <f>[4]Brazil!F71</f>
        <v>244741</v>
      </c>
      <c r="G72">
        <f>B72/[4]Brazil!$G71</f>
        <v>184.71728002555491</v>
      </c>
      <c r="H72">
        <f>C72/[4]Brazil!$G71</f>
        <v>44.375090887516379</v>
      </c>
      <c r="I72">
        <f>D72/[4]Brazil!$G71</f>
        <v>115.97149420123151</v>
      </c>
      <c r="J72">
        <f>E72/[4]Brazil!$G71</f>
        <v>877.76371127770165</v>
      </c>
      <c r="K72">
        <f>F72/[4]Brazil!$G71</f>
        <v>2680.1839785358375</v>
      </c>
      <c r="L72" s="12">
        <f>[4]Brazil!$G71</f>
        <v>91.314999999999998</v>
      </c>
      <c r="M72" s="12">
        <f t="shared" si="5"/>
        <v>6.8919626975184167E-2</v>
      </c>
      <c r="N72" s="12">
        <f t="shared" si="5"/>
        <v>1.6556733135819329E-2</v>
      </c>
      <c r="O72" s="12">
        <f t="shared" si="5"/>
        <v>4.3269975169609731E-2</v>
      </c>
      <c r="P72" s="12">
        <f t="shared" si="5"/>
        <v>0.32750129032456077</v>
      </c>
    </row>
    <row r="73" spans="1:16">
      <c r="A73">
        <v>1969</v>
      </c>
      <c r="B73">
        <f>[4]Brazil!B72</f>
        <v>19740.085038839534</v>
      </c>
      <c r="C73">
        <f>[4]Brazil!C72</f>
        <v>7207.1859234921512</v>
      </c>
      <c r="D73">
        <f>[4]Brazil!D72</f>
        <v>14986.876397521237</v>
      </c>
      <c r="E73">
        <f>[4]Brazil!E72</f>
        <v>95518.128257693024</v>
      </c>
      <c r="F73">
        <f>[4]Brazil!F72</f>
        <v>269060</v>
      </c>
      <c r="G73">
        <f>B73/[4]Brazil!$G72</f>
        <v>210.77449189941311</v>
      </c>
      <c r="H73">
        <f>C73/[4]Brazil!$G72</f>
        <v>76.954630542866383</v>
      </c>
      <c r="I73">
        <f>D73/[4]Brazil!$G72</f>
        <v>160.02217070654248</v>
      </c>
      <c r="J73">
        <f>E73/[4]Brazil!$G72</f>
        <v>1019.8935268559396</v>
      </c>
      <c r="K73">
        <f>F73/[4]Brazil!$G72</f>
        <v>2872.8845229832896</v>
      </c>
      <c r="L73" s="12">
        <f>[4]Brazil!$G72</f>
        <v>93.655000000000001</v>
      </c>
      <c r="M73" s="12">
        <f t="shared" si="5"/>
        <v>7.336685140429472E-2</v>
      </c>
      <c r="N73" s="12">
        <f t="shared" si="5"/>
        <v>2.6786538034238281E-2</v>
      </c>
      <c r="O73" s="12">
        <f t="shared" si="5"/>
        <v>5.5700871171936506E-2</v>
      </c>
      <c r="P73" s="12">
        <f t="shared" si="5"/>
        <v>0.35500679498139087</v>
      </c>
    </row>
    <row r="74" spans="1:16">
      <c r="A74">
        <v>1970</v>
      </c>
      <c r="B74">
        <f>[4]Brazil!B73</f>
        <v>32262.176513779727</v>
      </c>
      <c r="C74">
        <f>[4]Brazil!C73</f>
        <v>20979.496274548634</v>
      </c>
      <c r="D74">
        <f>[4]Brazil!D73</f>
        <v>28895.063003860221</v>
      </c>
      <c r="E74">
        <f>[4]Brazil!E73</f>
        <v>108533.41359207871</v>
      </c>
      <c r="F74">
        <f>[4]Brazil!F73</f>
        <v>275667</v>
      </c>
      <c r="G74">
        <f>B74/[4]Brazil!$G73</f>
        <v>335.99084068880478</v>
      </c>
      <c r="H74">
        <f>C74/[4]Brazil!$G73</f>
        <v>218.48862513979893</v>
      </c>
      <c r="I74">
        <f>D74/[4]Brazil!$G73</f>
        <v>300.92441240832966</v>
      </c>
      <c r="J74">
        <f>E74/[4]Brazil!$G73</f>
        <v>1130.3091364605525</v>
      </c>
      <c r="K74">
        <f>F74/[4]Brazil!$G73</f>
        <v>2870.9032399162684</v>
      </c>
      <c r="L74" s="12">
        <f>[4]Brazil!$G73</f>
        <v>96.021000000000001</v>
      </c>
      <c r="M74" s="12">
        <f t="shared" si="5"/>
        <v>0.11703314692647188</v>
      </c>
      <c r="N74" s="12">
        <f t="shared" si="5"/>
        <v>7.610448938229325E-2</v>
      </c>
      <c r="O74" s="12">
        <f t="shared" si="5"/>
        <v>0.10481872332872713</v>
      </c>
      <c r="P74" s="12">
        <f t="shared" si="5"/>
        <v>0.39371202788900633</v>
      </c>
    </row>
    <row r="75" spans="1:16">
      <c r="A75">
        <v>1971</v>
      </c>
      <c r="B75">
        <f>[4]Brazil!B74</f>
        <v>38638.502488906743</v>
      </c>
      <c r="C75">
        <f>[4]Brazil!C74</f>
        <v>-5371.1127741072769</v>
      </c>
      <c r="D75">
        <f>[4]Brazil!D74</f>
        <v>3473.0281591603066</v>
      </c>
      <c r="E75">
        <f>[4]Brazil!E74</f>
        <v>98003.487813223313</v>
      </c>
      <c r="F75">
        <f>[4]Brazil!F74</f>
        <v>306936</v>
      </c>
      <c r="G75">
        <f>B75/[4]Brazil!$G74</f>
        <v>392.67568943379689</v>
      </c>
      <c r="H75">
        <f>C75/[4]Brazil!$G74</f>
        <v>-54.585588874847836</v>
      </c>
      <c r="I75">
        <f>D75/[4]Brazil!$G74</f>
        <v>35.295719010145596</v>
      </c>
      <c r="J75">
        <f>E75/[4]Brazil!$G74</f>
        <v>995.99064831829219</v>
      </c>
      <c r="K75">
        <f>F75/[4]Brazil!$G74</f>
        <v>3119.3316937336126</v>
      </c>
      <c r="L75" s="12">
        <f>[4]Brazil!$G74</f>
        <v>98.397999999999996</v>
      </c>
      <c r="M75" s="12">
        <f t="shared" si="5"/>
        <v>0.12588455733086618</v>
      </c>
      <c r="N75" s="12">
        <f t="shared" si="5"/>
        <v>-1.7499129375854502E-2</v>
      </c>
      <c r="O75" s="12">
        <f t="shared" si="5"/>
        <v>1.1315154166211544E-2</v>
      </c>
      <c r="P75" s="12">
        <f t="shared" si="5"/>
        <v>0.31929616536744893</v>
      </c>
    </row>
    <row r="76" spans="1:16">
      <c r="A76">
        <v>1972</v>
      </c>
      <c r="B76">
        <f>[4]Brazil!B75</f>
        <v>43504.829963871045</v>
      </c>
      <c r="C76">
        <f>[4]Brazil!C75</f>
        <v>308.17818425454038</v>
      </c>
      <c r="D76">
        <f>[4]Brazil!D75</f>
        <v>10998.877876034026</v>
      </c>
      <c r="E76">
        <f>[4]Brazil!E75</f>
        <v>124222.82577313417</v>
      </c>
      <c r="F76">
        <f>[4]Brazil!F75</f>
        <v>343582</v>
      </c>
      <c r="G76">
        <f>B76/[4]Brazil!$G75</f>
        <v>431.68118638490819</v>
      </c>
      <c r="H76">
        <f>C76/[4]Brazil!$G75</f>
        <v>3.0579299886340583</v>
      </c>
      <c r="I76">
        <f>D76/[4]Brazil!$G75</f>
        <v>109.13750621188754</v>
      </c>
      <c r="J76">
        <f>E76/[4]Brazil!$G75</f>
        <v>1232.6138695488605</v>
      </c>
      <c r="K76">
        <f>F76/[4]Brazil!$G75</f>
        <v>3409.2280214328239</v>
      </c>
      <c r="L76" s="12">
        <f>[4]Brazil!$G75</f>
        <v>100.78</v>
      </c>
      <c r="M76" s="12">
        <f t="shared" si="5"/>
        <v>0.12662138867539932</v>
      </c>
      <c r="N76" s="12">
        <f t="shared" si="5"/>
        <v>8.9695672140723437E-4</v>
      </c>
      <c r="O76" s="12">
        <f t="shared" si="5"/>
        <v>3.2012380963013273E-2</v>
      </c>
      <c r="P76" s="12">
        <f t="shared" si="5"/>
        <v>0.36155219357572332</v>
      </c>
    </row>
    <row r="77" spans="1:16">
      <c r="A77">
        <v>1973</v>
      </c>
      <c r="B77">
        <f>[4]Brazil!B76</f>
        <v>52170.750115136085</v>
      </c>
      <c r="C77">
        <f>[4]Brazil!C76</f>
        <v>10888.87348909821</v>
      </c>
      <c r="D77">
        <f>[4]Brazil!D76</f>
        <v>21819.290111070073</v>
      </c>
      <c r="E77">
        <f>[4]Brazil!E76</f>
        <v>162198.72540118877</v>
      </c>
      <c r="F77">
        <f>[4]Brazil!F76</f>
        <v>391577</v>
      </c>
      <c r="G77">
        <f>B77/[4]Brazil!$G76</f>
        <v>505.58931382656976</v>
      </c>
      <c r="H77">
        <f>C77/[4]Brazil!$G76</f>
        <v>105.52461031416648</v>
      </c>
      <c r="I77">
        <f>D77/[4]Brazil!$G76</f>
        <v>211.45181717903316</v>
      </c>
      <c r="J77">
        <f>E77/[4]Brazil!$G76</f>
        <v>1571.8758518547579</v>
      </c>
      <c r="K77">
        <f>F77/[4]Brazil!$G76</f>
        <v>3794.7920300810169</v>
      </c>
      <c r="L77" s="12">
        <f>[4]Brazil!$G76</f>
        <v>103.188</v>
      </c>
      <c r="M77" s="12">
        <f t="shared" si="5"/>
        <v>0.13323241690685633</v>
      </c>
      <c r="N77" s="12">
        <f t="shared" si="5"/>
        <v>2.7807745319817587E-2</v>
      </c>
      <c r="O77" s="12">
        <f t="shared" si="5"/>
        <v>5.5721582501194078E-2</v>
      </c>
      <c r="P77" s="12">
        <f t="shared" si="5"/>
        <v>0.41421923504493052</v>
      </c>
    </row>
    <row r="78" spans="1:16">
      <c r="A78">
        <v>1974</v>
      </c>
      <c r="B78">
        <f>[4]Brazil!B77</f>
        <v>58490.028136701338</v>
      </c>
      <c r="C78">
        <f>[4]Brazil!C77</f>
        <v>17524.053587465569</v>
      </c>
      <c r="D78">
        <f>[4]Brazil!D77</f>
        <v>28752.555173275254</v>
      </c>
      <c r="E78">
        <f>[4]Brazil!E77</f>
        <v>183316.42022821802</v>
      </c>
      <c r="F78">
        <f>[4]Brazil!F77</f>
        <v>423507</v>
      </c>
      <c r="G78">
        <f>B78/[4]Brazil!$G77</f>
        <v>553.6521538061919</v>
      </c>
      <c r="H78">
        <f>C78/[4]Brazil!$G77</f>
        <v>165.87836117020908</v>
      </c>
      <c r="I78">
        <f>D78/[4]Brazil!$G77</f>
        <v>272.1645826859571</v>
      </c>
      <c r="J78">
        <f>E78/[4]Brazil!$G77</f>
        <v>1735.2279374902314</v>
      </c>
      <c r="K78">
        <f>F78/[4]Brazil!$G77</f>
        <v>4008.8126159554727</v>
      </c>
      <c r="L78" s="12">
        <f>[4]Brazil!$G77</f>
        <v>105.64400000000001</v>
      </c>
      <c r="M78" s="12">
        <f t="shared" si="5"/>
        <v>0.13810876357817306</v>
      </c>
      <c r="N78" s="12">
        <f t="shared" si="5"/>
        <v>4.1378427245513223E-2</v>
      </c>
      <c r="O78" s="12">
        <f t="shared" si="5"/>
        <v>6.7891570088039283E-2</v>
      </c>
      <c r="P78" s="12">
        <f t="shared" si="5"/>
        <v>0.43285334180596313</v>
      </c>
    </row>
    <row r="79" spans="1:16">
      <c r="A79">
        <v>1975</v>
      </c>
      <c r="B79">
        <f>[4]Brazil!B78</f>
        <v>68200.765734410044</v>
      </c>
      <c r="C79">
        <f>[4]Brazil!C78</f>
        <v>28642.692083865462</v>
      </c>
      <c r="D79">
        <f>[4]Brazil!D78</f>
        <v>40317.723719296358</v>
      </c>
      <c r="E79">
        <f>[4]Brazil!E78</f>
        <v>200436.62371823803</v>
      </c>
      <c r="F79">
        <f>[4]Brazil!F78</f>
        <v>445391</v>
      </c>
      <c r="G79">
        <f>B79/[4]Brazil!$G78</f>
        <v>630.51361075383477</v>
      </c>
      <c r="H79">
        <f>C79/[4]Brazil!$G78</f>
        <v>264.80065162078512</v>
      </c>
      <c r="I79">
        <f>D79/[4]Brazil!$G78</f>
        <v>372.73589652385994</v>
      </c>
      <c r="J79">
        <f>E79/[4]Brazil!$G78</f>
        <v>1853.0293316652771</v>
      </c>
      <c r="K79">
        <f>F79/[4]Brazil!$G78</f>
        <v>4117.6236745033139</v>
      </c>
      <c r="L79" s="12">
        <f>[4]Brazil!$G78</f>
        <v>108.167</v>
      </c>
      <c r="M79" s="12">
        <f t="shared" si="5"/>
        <v>0.15312560364805317</v>
      </c>
      <c r="N79" s="12">
        <f t="shared" si="5"/>
        <v>6.4309094893847132E-2</v>
      </c>
      <c r="O79" s="12">
        <f t="shared" si="5"/>
        <v>9.0522088949476665E-2</v>
      </c>
      <c r="P79" s="12">
        <f t="shared" si="5"/>
        <v>0.45002396482694546</v>
      </c>
    </row>
    <row r="80" spans="1:16">
      <c r="A80">
        <v>1976</v>
      </c>
      <c r="B80">
        <f>[4]Brazil!B79</f>
        <v>68701.354670794157</v>
      </c>
      <c r="C80">
        <f>[4]Brazil!C79</f>
        <v>30133.249396631356</v>
      </c>
      <c r="D80">
        <f>[4]Brazil!D79</f>
        <v>42809.164780616651</v>
      </c>
      <c r="E80">
        <f>[4]Brazil!E79</f>
        <v>228739.79582434311</v>
      </c>
      <c r="F80">
        <f>[4]Brazil!F79</f>
        <v>491071</v>
      </c>
      <c r="G80">
        <f>B80/[4]Brazil!$G79</f>
        <v>620.24425288488385</v>
      </c>
      <c r="H80">
        <f>C80/[4]Brazil!$G79</f>
        <v>272.04666994656577</v>
      </c>
      <c r="I80">
        <f>D80/[4]Brazil!$G79</f>
        <v>386.48638812455783</v>
      </c>
      <c r="J80">
        <f>E80/[4]Brazil!$G79</f>
        <v>2065.0909206368719</v>
      </c>
      <c r="K80">
        <f>F80/[4]Brazil!$G79</f>
        <v>4433.4491942400582</v>
      </c>
      <c r="L80" s="12">
        <f>[4]Brazil!$G79</f>
        <v>110.765</v>
      </c>
      <c r="M80" s="12">
        <f t="shared" si="5"/>
        <v>0.13990106251599901</v>
      </c>
      <c r="N80" s="12">
        <f t="shared" si="5"/>
        <v>6.1362306869335297E-2</v>
      </c>
      <c r="O80" s="12">
        <f t="shared" si="5"/>
        <v>8.7175102542436114E-2</v>
      </c>
      <c r="P80" s="12">
        <f t="shared" si="5"/>
        <v>0.46579780892038647</v>
      </c>
    </row>
    <row r="81" spans="1:16">
      <c r="A81">
        <v>1977</v>
      </c>
      <c r="B81">
        <f>[4]Brazil!B80</f>
        <v>66039.704590627021</v>
      </c>
      <c r="C81">
        <f>[4]Brazil!C80</f>
        <v>29251.583365197381</v>
      </c>
      <c r="D81">
        <f>[4]Brazil!D80</f>
        <v>42346.796399418366</v>
      </c>
      <c r="E81">
        <f>[4]Brazil!E80</f>
        <v>237686.21336881013</v>
      </c>
      <c r="F81">
        <f>[4]Brazil!F80</f>
        <v>515304</v>
      </c>
      <c r="G81">
        <f>B81/[4]Brazil!$G80</f>
        <v>582.24261913921362</v>
      </c>
      <c r="H81">
        <f>C81/[4]Brazil!$G80</f>
        <v>257.89816320497061</v>
      </c>
      <c r="I81">
        <f>D81/[4]Brazil!$G80</f>
        <v>373.35281556137966</v>
      </c>
      <c r="J81">
        <f>E81/[4]Brazil!$G80</f>
        <v>2095.5733261226569</v>
      </c>
      <c r="K81">
        <f>F81/[4]Brazil!$G80</f>
        <v>4543.2055226894017</v>
      </c>
      <c r="L81" s="12">
        <f>[4]Brazil!$G80</f>
        <v>113.423</v>
      </c>
      <c r="M81" s="12">
        <f t="shared" si="5"/>
        <v>0.12815678626718796</v>
      </c>
      <c r="N81" s="12">
        <f t="shared" si="5"/>
        <v>5.6765682713888078E-2</v>
      </c>
      <c r="O81" s="12">
        <f t="shared" si="5"/>
        <v>8.2178280004460216E-2</v>
      </c>
      <c r="P81" s="12">
        <f t="shared" si="5"/>
        <v>0.46125435348611715</v>
      </c>
    </row>
    <row r="82" spans="1:16">
      <c r="A82">
        <v>1978</v>
      </c>
      <c r="B82">
        <f>[4]Brazil!B81</f>
        <v>72693.108256449239</v>
      </c>
      <c r="C82">
        <f>[4]Brazil!C81</f>
        <v>37410.315326099109</v>
      </c>
      <c r="D82">
        <f>[4]Brazil!D81</f>
        <v>50993.940071119294</v>
      </c>
      <c r="E82">
        <f>[4]Brazil!E81</f>
        <v>257379.0048224146</v>
      </c>
      <c r="F82">
        <f>[4]Brazil!F81</f>
        <v>540912</v>
      </c>
      <c r="G82">
        <f>B82/[4]Brazil!$G81</f>
        <v>625.94704568425209</v>
      </c>
      <c r="H82">
        <f>C82/[4]Brazil!$G81</f>
        <v>322.13337575107084</v>
      </c>
      <c r="I82">
        <f>D82/[4]Brazil!$G81</f>
        <v>439.09948138013567</v>
      </c>
      <c r="J82">
        <f>E82/[4]Brazil!$G81</f>
        <v>2216.243486540558</v>
      </c>
      <c r="K82">
        <f>F82/[4]Brazil!$G81</f>
        <v>4657.6941954483227</v>
      </c>
      <c r="L82" s="12">
        <f>[4]Brazil!$G81</f>
        <v>116.133</v>
      </c>
      <c r="M82" s="12">
        <f t="shared" si="5"/>
        <v>0.13438989753684377</v>
      </c>
      <c r="N82" s="12">
        <f t="shared" si="5"/>
        <v>6.9161555532321534E-2</v>
      </c>
      <c r="O82" s="12">
        <f t="shared" si="5"/>
        <v>9.4274004035997144E-2</v>
      </c>
      <c r="P82" s="12">
        <f t="shared" si="5"/>
        <v>0.47582417255009057</v>
      </c>
    </row>
    <row r="83" spans="1:16">
      <c r="A83">
        <v>1979</v>
      </c>
      <c r="B83">
        <f>[4]Brazil!B82</f>
        <v>82523.989174862334</v>
      </c>
      <c r="C83">
        <f>[4]Brazil!C82</f>
        <v>47783.068161659059</v>
      </c>
      <c r="D83">
        <f>[4]Brazil!D82</f>
        <v>62053.799512618505</v>
      </c>
      <c r="E83">
        <f>[4]Brazil!E82</f>
        <v>289742.99029120925</v>
      </c>
      <c r="F83">
        <f>[4]Brazil!F82</f>
        <v>577476</v>
      </c>
      <c r="G83">
        <f>B83/[4]Brazil!$G82</f>
        <v>694.14971758306206</v>
      </c>
      <c r="H83">
        <f>C83/[4]Brazil!$G82</f>
        <v>401.92680457298275</v>
      </c>
      <c r="I83">
        <f>D83/[4]Brazil!$G82</f>
        <v>521.96491998669728</v>
      </c>
      <c r="J83">
        <f>E83/[4]Brazil!$G82</f>
        <v>2437.1702930664865</v>
      </c>
      <c r="K83">
        <f>F83/[4]Brazil!$G82</f>
        <v>4857.4336543718719</v>
      </c>
      <c r="L83" s="12">
        <f>[4]Brazil!$G82</f>
        <v>118.88500000000001</v>
      </c>
      <c r="M83" s="12">
        <f t="shared" si="5"/>
        <v>0.14290462144723301</v>
      </c>
      <c r="N83" s="12">
        <f t="shared" si="5"/>
        <v>8.2744682310016443E-2</v>
      </c>
      <c r="O83" s="12">
        <f t="shared" si="5"/>
        <v>0.10745693243116339</v>
      </c>
      <c r="P83" s="12">
        <f t="shared" si="5"/>
        <v>0.50174031525329066</v>
      </c>
    </row>
    <row r="84" spans="1:16">
      <c r="A84">
        <v>1980</v>
      </c>
      <c r="B84">
        <f>[4]Brazil!B83</f>
        <v>116928.95677088812</v>
      </c>
      <c r="C84">
        <f>[4]Brazil!C83</f>
        <v>81537.73721450624</v>
      </c>
      <c r="D84">
        <f>[4]Brazil!D83</f>
        <v>97070.302869943072</v>
      </c>
      <c r="E84">
        <f>[4]Brazil!E83</f>
        <v>366344.87357213942</v>
      </c>
      <c r="F84">
        <f>[4]Brazil!F83</f>
        <v>636265</v>
      </c>
      <c r="G84">
        <f>B84/[4]Brazil!$G83</f>
        <v>961.01779185751957</v>
      </c>
      <c r="H84">
        <f>C84/[4]Brazil!$G83</f>
        <v>670.14380641812613</v>
      </c>
      <c r="I84">
        <f>D84/[4]Brazil!$G83</f>
        <v>797.80313358819672</v>
      </c>
      <c r="J84">
        <f>E84/[4]Brazil!$G83</f>
        <v>3010.9217697756217</v>
      </c>
      <c r="K84">
        <f>F84/[4]Brazil!$G83</f>
        <v>5229.3461108554147</v>
      </c>
      <c r="L84" s="12">
        <f>[4]Brazil!$G83</f>
        <v>121.672</v>
      </c>
      <c r="M84" s="12">
        <f t="shared" si="5"/>
        <v>0.18377398846532203</v>
      </c>
      <c r="N84" s="12">
        <f t="shared" si="5"/>
        <v>0.12815059325046363</v>
      </c>
      <c r="O84" s="12">
        <f t="shared" si="5"/>
        <v>0.15256269458471403</v>
      </c>
      <c r="P84" s="12">
        <f t="shared" si="5"/>
        <v>0.57577404630482487</v>
      </c>
    </row>
    <row r="85" spans="1:16">
      <c r="A85">
        <v>1981</v>
      </c>
      <c r="B85">
        <f>[4]Brazil!B84</f>
        <v>115504.50827575735</v>
      </c>
      <c r="C85">
        <f>[4]Brazil!C84</f>
        <v>81103.632047523337</v>
      </c>
      <c r="D85">
        <f>[4]Brazil!D84</f>
        <v>96950.765637579199</v>
      </c>
      <c r="E85">
        <f>[4]Brazil!E84</f>
        <v>329911.22113701556</v>
      </c>
      <c r="F85">
        <f>[4]Brazil!F84</f>
        <v>609203</v>
      </c>
      <c r="G85">
        <f>B85/[4]Brazil!$G84</f>
        <v>927.56079723555388</v>
      </c>
      <c r="H85">
        <f>C85/[4]Brazil!$G84</f>
        <v>651.30401162435919</v>
      </c>
      <c r="I85">
        <f>D85/[4]Brazil!$G84</f>
        <v>778.56467084986309</v>
      </c>
      <c r="J85">
        <f>E85/[4]Brazil!$G84</f>
        <v>2649.3573269384906</v>
      </c>
      <c r="K85">
        <f>F85/[4]Brazil!$G84</f>
        <v>4892.2144147761492</v>
      </c>
      <c r="L85" s="12">
        <f>[4]Brazil!$G84</f>
        <v>124.52500000000001</v>
      </c>
      <c r="M85" s="12">
        <f t="shared" si="5"/>
        <v>0.18959937537365598</v>
      </c>
      <c r="N85" s="12">
        <f t="shared" si="5"/>
        <v>0.13313071676850463</v>
      </c>
      <c r="O85" s="12">
        <f t="shared" si="5"/>
        <v>0.15914361163286983</v>
      </c>
      <c r="P85" s="12">
        <f t="shared" si="5"/>
        <v>0.54154562787283644</v>
      </c>
    </row>
    <row r="86" spans="1:16">
      <c r="A86">
        <v>1982</v>
      </c>
      <c r="B86">
        <f>[4]Brazil!B85</f>
        <v>106565.32282295366</v>
      </c>
      <c r="C86">
        <f>[4]Brazil!C85</f>
        <v>73517.093599631611</v>
      </c>
      <c r="D86">
        <f>[4]Brazil!D85</f>
        <v>90111.149446871379</v>
      </c>
      <c r="E86">
        <f>[4]Brazil!E85</f>
        <v>319112.4132330002</v>
      </c>
      <c r="F86">
        <f>[4]Brazil!F85</f>
        <v>614290</v>
      </c>
      <c r="G86">
        <f>B86/[4]Brazil!$G85</f>
        <v>836.13434933663132</v>
      </c>
      <c r="H86">
        <f>C86/[4]Brazil!$G85</f>
        <v>576.83086386529317</v>
      </c>
      <c r="I86">
        <f>D86/[4]Brazil!$G85</f>
        <v>707.03138051684095</v>
      </c>
      <c r="J86">
        <f>E86/[4]Brazil!$G85</f>
        <v>2503.824348630837</v>
      </c>
      <c r="K86">
        <f>F86/[4]Brazil!$G85</f>
        <v>4819.8509219301686</v>
      </c>
      <c r="L86" s="12">
        <f>[4]Brazil!$G85</f>
        <v>127.45</v>
      </c>
      <c r="M86" s="12">
        <f t="shared" si="5"/>
        <v>0.17347722219628134</v>
      </c>
      <c r="N86" s="12">
        <f t="shared" si="5"/>
        <v>0.11967815461692623</v>
      </c>
      <c r="O86" s="12">
        <f t="shared" si="5"/>
        <v>0.14669154543761315</v>
      </c>
      <c r="P86" s="12">
        <f t="shared" si="5"/>
        <v>0.51948169957674739</v>
      </c>
    </row>
    <row r="87" spans="1:16">
      <c r="A87">
        <v>1983</v>
      </c>
      <c r="B87">
        <f>[4]Brazil!B86</f>
        <v>82821.595623530564</v>
      </c>
      <c r="C87">
        <f>[4]Brazil!C86</f>
        <v>47888.991772514644</v>
      </c>
      <c r="D87">
        <f>[4]Brazil!D86</f>
        <v>63936.932704872728</v>
      </c>
      <c r="E87">
        <f>[4]Brazil!E86</f>
        <v>272621.89005188469</v>
      </c>
      <c r="F87">
        <f>[4]Brazil!F86</f>
        <v>596282</v>
      </c>
      <c r="G87">
        <f>B87/[4]Brazil!$G86</f>
        <v>635.13980646730852</v>
      </c>
      <c r="H87">
        <f>C87/[4]Brazil!$G86</f>
        <v>367.24968575307054</v>
      </c>
      <c r="I87">
        <f>D87/[4]Brazil!$G86</f>
        <v>490.31766121575112</v>
      </c>
      <c r="J87">
        <f>E87/[4]Brazil!$G86</f>
        <v>2090.6746988234931</v>
      </c>
      <c r="K87">
        <f>F87/[4]Brazil!$G86</f>
        <v>4572.7497910260045</v>
      </c>
      <c r="L87" s="12">
        <f>[4]Brazil!$G86</f>
        <v>130.399</v>
      </c>
      <c r="M87" s="12">
        <f t="shared" si="5"/>
        <v>0.13889668918989767</v>
      </c>
      <c r="N87" s="12">
        <f t="shared" si="5"/>
        <v>8.0312657052392405E-2</v>
      </c>
      <c r="O87" s="12">
        <f t="shared" si="5"/>
        <v>0.10722599827744714</v>
      </c>
      <c r="P87" s="12">
        <f t="shared" si="5"/>
        <v>0.45720295103975084</v>
      </c>
    </row>
    <row r="88" spans="1:16">
      <c r="A88">
        <v>1984</v>
      </c>
      <c r="B88">
        <f>[4]Brazil!B87</f>
        <v>77828.220153132177</v>
      </c>
      <c r="C88">
        <f>[4]Brazil!C87</f>
        <v>41967.153590594156</v>
      </c>
      <c r="D88">
        <f>[4]Brazil!D87</f>
        <v>57246.840491384406</v>
      </c>
      <c r="E88">
        <f>[4]Brazil!E87</f>
        <v>286701.79822582065</v>
      </c>
      <c r="F88">
        <f>[4]Brazil!F87</f>
        <v>628482</v>
      </c>
      <c r="G88">
        <f>B88/[4]Brazil!$G87</f>
        <v>583.75251382445902</v>
      </c>
      <c r="H88">
        <f>C88/[4]Brazil!$G87</f>
        <v>314.77568622749209</v>
      </c>
      <c r="I88">
        <f>D88/[4]Brazil!$G87</f>
        <v>429.38136038060964</v>
      </c>
      <c r="J88">
        <f>E88/[4]Brazil!$G87</f>
        <v>2150.4140156747517</v>
      </c>
      <c r="K88">
        <f>F88/[4]Brazil!$G87</f>
        <v>4713.9449761483302</v>
      </c>
      <c r="L88" s="12">
        <f>[4]Brazil!$G87</f>
        <v>133.32400000000001</v>
      </c>
      <c r="M88" s="12">
        <f t="shared" si="5"/>
        <v>0.12383524134841122</v>
      </c>
      <c r="N88" s="12">
        <f t="shared" si="5"/>
        <v>6.6775426488895714E-2</v>
      </c>
      <c r="O88" s="12">
        <f t="shared" si="5"/>
        <v>9.1087478227513924E-2</v>
      </c>
      <c r="P88" s="12">
        <f t="shared" si="5"/>
        <v>0.45618139934925839</v>
      </c>
    </row>
    <row r="89" spans="1:16">
      <c r="A89">
        <v>1985</v>
      </c>
      <c r="B89">
        <f>[4]Brazil!B88</f>
        <v>74918.570142807803</v>
      </c>
      <c r="C89">
        <f>[4]Brazil!C88</f>
        <v>38434.848496007908</v>
      </c>
      <c r="D89">
        <f>[4]Brazil!D88</f>
        <v>57965.89023790881</v>
      </c>
      <c r="E89">
        <f>[4]Brazil!E88</f>
        <v>322647.8854198606</v>
      </c>
      <c r="F89">
        <f>[4]Brazil!F88</f>
        <v>677825</v>
      </c>
      <c r="G89">
        <f>B89/[4]Brazil!$G88</f>
        <v>550.15178768088686</v>
      </c>
      <c r="H89">
        <f>C89/[4]Brazil!$G88</f>
        <v>282.23977805525055</v>
      </c>
      <c r="I89">
        <f>D89/[4]Brazil!$G88</f>
        <v>425.66266385105388</v>
      </c>
      <c r="J89">
        <f>E89/[4]Brazil!$G88</f>
        <v>2369.3099136414148</v>
      </c>
      <c r="K89">
        <f>F89/[4]Brazil!$G88</f>
        <v>4977.4926933865972</v>
      </c>
      <c r="L89" s="12">
        <f>[4]Brazil!$G88</f>
        <v>136.178</v>
      </c>
      <c r="M89" s="12">
        <f t="shared" si="5"/>
        <v>0.1105278945787007</v>
      </c>
      <c r="N89" s="12">
        <f t="shared" si="5"/>
        <v>5.6703202885712255E-2</v>
      </c>
      <c r="O89" s="12">
        <f t="shared" si="5"/>
        <v>8.5517486427778275E-2</v>
      </c>
      <c r="P89" s="12">
        <f t="shared" si="5"/>
        <v>0.47600469947237201</v>
      </c>
    </row>
    <row r="90" spans="1:16">
      <c r="A90">
        <v>1986</v>
      </c>
      <c r="B90">
        <f>[4]Brazil!B89</f>
        <v>91577.357236504715</v>
      </c>
      <c r="C90">
        <f>[4]Brazil!C89</f>
        <v>65888.360598309402</v>
      </c>
      <c r="D90">
        <f>[4]Brazil!D89</f>
        <v>91474.623176583103</v>
      </c>
      <c r="E90">
        <f>[4]Brazil!E89</f>
        <v>391144.33943227457</v>
      </c>
      <c r="F90">
        <f>[4]Brazil!F89</f>
        <v>728592</v>
      </c>
      <c r="G90">
        <f>B90/[4]Brazil!$G89</f>
        <v>659.00532686042129</v>
      </c>
      <c r="H90">
        <f>C90/[4]Brazil!$G89</f>
        <v>474.14319349977626</v>
      </c>
      <c r="I90">
        <f>D90/[4]Brazil!$G89</f>
        <v>658.26603611452765</v>
      </c>
      <c r="J90">
        <f>E90/[4]Brazil!$G89</f>
        <v>2814.7373000890493</v>
      </c>
      <c r="K90">
        <f>F90/[4]Brazil!$G89</f>
        <v>5243.0647006757199</v>
      </c>
      <c r="L90" s="12">
        <f>[4]Brazil!$G89</f>
        <v>138.96299999999999</v>
      </c>
      <c r="M90" s="12">
        <f t="shared" si="5"/>
        <v>0.12569086297475776</v>
      </c>
      <c r="N90" s="12">
        <f t="shared" si="5"/>
        <v>9.0432451355915794E-2</v>
      </c>
      <c r="O90" s="12">
        <f t="shared" si="5"/>
        <v>0.12554985942280877</v>
      </c>
      <c r="P90" s="12">
        <f t="shared" si="5"/>
        <v>0.5368496215059656</v>
      </c>
    </row>
    <row r="91" spans="1:16">
      <c r="A91">
        <v>1987</v>
      </c>
      <c r="B91">
        <f>[4]Brazil!B90</f>
        <v>122804.41336779682</v>
      </c>
      <c r="C91">
        <f>[4]Brazil!C90</f>
        <v>97497.03659637802</v>
      </c>
      <c r="D91">
        <f>[4]Brazil!D90</f>
        <v>125494.70333294278</v>
      </c>
      <c r="E91">
        <f>[4]Brazil!E90</f>
        <v>437408.27911296737</v>
      </c>
      <c r="F91">
        <f>[4]Brazil!F90</f>
        <v>754280</v>
      </c>
      <c r="G91">
        <f>B91/[4]Brazil!$G90</f>
        <v>866.58349293842264</v>
      </c>
      <c r="H91">
        <f>C91/[4]Brazil!$G90</f>
        <v>687.99907273520057</v>
      </c>
      <c r="I91">
        <f>D91/[4]Brazil!$G90</f>
        <v>885.56783406328918</v>
      </c>
      <c r="J91">
        <f>E91/[4]Brazil!$G90</f>
        <v>3086.6219214666985</v>
      </c>
      <c r="K91">
        <f>F91/[4]Brazil!$G90</f>
        <v>5322.6637311147333</v>
      </c>
      <c r="L91" s="12">
        <f>[4]Brazil!$G90</f>
        <v>141.71100000000001</v>
      </c>
      <c r="M91" s="12">
        <f t="shared" si="5"/>
        <v>0.16281011476878191</v>
      </c>
      <c r="N91" s="12">
        <f t="shared" si="5"/>
        <v>0.1292584141119717</v>
      </c>
      <c r="O91" s="12">
        <f t="shared" si="5"/>
        <v>0.16637681409150817</v>
      </c>
      <c r="P91" s="12">
        <f t="shared" si="5"/>
        <v>0.57990173292804703</v>
      </c>
    </row>
    <row r="92" spans="1:16">
      <c r="A92">
        <v>1988</v>
      </c>
      <c r="B92">
        <f>[4]Brazil!B91</f>
        <v>132368.68667666608</v>
      </c>
      <c r="C92">
        <f>[4]Brazil!C91</f>
        <v>108314.8106150543</v>
      </c>
      <c r="D92">
        <f>[4]Brazil!D91</f>
        <v>138407.22554023028</v>
      </c>
      <c r="E92">
        <f>[4]Brazil!E91</f>
        <v>438992.17612082948</v>
      </c>
      <c r="F92">
        <f>[4]Brazil!F91</f>
        <v>753822</v>
      </c>
      <c r="G92">
        <f>B92/[4]Brazil!$G91</f>
        <v>916.56640222594194</v>
      </c>
      <c r="H92">
        <f>C92/[4]Brazil!$G91</f>
        <v>750.00907515028803</v>
      </c>
      <c r="I92">
        <f>D92/[4]Brazil!$G91</f>
        <v>958.37932626286386</v>
      </c>
      <c r="J92">
        <f>E92/[4]Brazil!$G91</f>
        <v>3039.7331088979868</v>
      </c>
      <c r="K92">
        <f>F92/[4]Brazil!$G91</f>
        <v>5219.7233031893529</v>
      </c>
      <c r="L92" s="12">
        <f>[4]Brazil!$G91</f>
        <v>144.41800000000001</v>
      </c>
      <c r="M92" s="12">
        <f t="shared" si="5"/>
        <v>0.17559674124218461</v>
      </c>
      <c r="N92" s="12">
        <f t="shared" si="5"/>
        <v>0.14368751590568371</v>
      </c>
      <c r="O92" s="12">
        <f t="shared" si="5"/>
        <v>0.18360730456292107</v>
      </c>
      <c r="P92" s="12">
        <f t="shared" si="5"/>
        <v>0.58235521929690226</v>
      </c>
    </row>
    <row r="93" spans="1:16">
      <c r="A93">
        <v>1989</v>
      </c>
      <c r="B93">
        <f>[4]Brazil!B92</f>
        <v>153941.44438197507</v>
      </c>
      <c r="C93">
        <f>[4]Brazil!C92</f>
        <v>128313.87131316315</v>
      </c>
      <c r="D93">
        <f>[4]Brazil!D92</f>
        <v>158448.28395704803</v>
      </c>
      <c r="E93">
        <f>[4]Brazil!E92</f>
        <v>471174.08472301648</v>
      </c>
      <c r="F93">
        <f>[4]Brazil!F92</f>
        <v>778281</v>
      </c>
      <c r="G93">
        <f>B93/[4]Brazil!$G92</f>
        <v>1046.6582202896068</v>
      </c>
      <c r="H93">
        <f>C93/[4]Brazil!$G92</f>
        <v>872.41462964232244</v>
      </c>
      <c r="I93">
        <f>D93/[4]Brazil!$G92</f>
        <v>1077.3005252758587</v>
      </c>
      <c r="J93">
        <f>E93/[4]Brazil!$G92</f>
        <v>3203.5442498454331</v>
      </c>
      <c r="K93">
        <f>F93/[4]Brazil!$G92</f>
        <v>5291.5847945661853</v>
      </c>
      <c r="L93" s="12">
        <f>[4]Brazil!$G92</f>
        <v>147.07900000000001</v>
      </c>
      <c r="M93" s="12">
        <f t="shared" si="5"/>
        <v>0.19779673971480105</v>
      </c>
      <c r="N93" s="12">
        <f t="shared" si="5"/>
        <v>0.1648683076076162</v>
      </c>
      <c r="O93" s="12">
        <f t="shared" si="5"/>
        <v>0.20358750111726745</v>
      </c>
      <c r="P93" s="12">
        <f t="shared" si="5"/>
        <v>0.60540355568620652</v>
      </c>
    </row>
    <row r="94" spans="1:16">
      <c r="A94">
        <v>1990</v>
      </c>
      <c r="B94">
        <f>[4]Brazil!B93</f>
        <v>101689.03983578048</v>
      </c>
      <c r="C94">
        <f>[4]Brazil!C93</f>
        <v>75455.502152733476</v>
      </c>
      <c r="D94">
        <f>[4]Brazil!D93</f>
        <v>103509.34923848559</v>
      </c>
      <c r="E94">
        <f>[4]Brazil!E93</f>
        <v>377813.01803708373</v>
      </c>
      <c r="F94">
        <f>[4]Brazil!F93</f>
        <v>743765</v>
      </c>
      <c r="G94">
        <f>B94/[4]Brazil!$G93</f>
        <v>679.3308827295109</v>
      </c>
      <c r="H94">
        <f>C94/[4]Brazil!$G93</f>
        <v>504.07844313403353</v>
      </c>
      <c r="I94">
        <f>D94/[4]Brazil!$G93</f>
        <v>691.49141050494757</v>
      </c>
      <c r="J94">
        <f>E94/[4]Brazil!$G93</f>
        <v>2523.9696575394732</v>
      </c>
      <c r="K94">
        <f>F94/[4]Brazil!$G93</f>
        <v>4968.701984100474</v>
      </c>
      <c r="L94" s="12">
        <f>[4]Brazil!$G93</f>
        <v>149.69</v>
      </c>
      <c r="M94" s="12">
        <f t="shared" si="5"/>
        <v>0.13672200202453799</v>
      </c>
      <c r="N94" s="12">
        <f t="shared" si="5"/>
        <v>0.10145072993853366</v>
      </c>
      <c r="O94" s="12">
        <f t="shared" si="5"/>
        <v>0.13916942749186317</v>
      </c>
      <c r="P94" s="12">
        <f t="shared" si="5"/>
        <v>0.50797364495113884</v>
      </c>
    </row>
    <row r="95" spans="1:16">
      <c r="A95">
        <v>1991</v>
      </c>
      <c r="B95">
        <f>[4]Brazil!B94</f>
        <v>81837.731202625131</v>
      </c>
      <c r="C95">
        <f>[4]Brazil!C94</f>
        <v>48367.763727169178</v>
      </c>
      <c r="D95">
        <f>[4]Brazil!D94</f>
        <v>76936.113357219874</v>
      </c>
      <c r="E95">
        <f>[4]Brazil!E94</f>
        <v>352541.03451598331</v>
      </c>
      <c r="F95">
        <f>[4]Brazil!F94</f>
        <v>751426</v>
      </c>
      <c r="G95">
        <f>B95/[4]Brazil!$G94</f>
        <v>537.61032158072021</v>
      </c>
      <c r="H95">
        <f>C95/[4]Brazil!$G94</f>
        <v>317.73863509390168</v>
      </c>
      <c r="I95">
        <f>D95/[4]Brazil!$G94</f>
        <v>505.4104999653137</v>
      </c>
      <c r="J95">
        <f>E95/[4]Brazil!$G94</f>
        <v>2315.9207391426066</v>
      </c>
      <c r="K95">
        <f>F95/[4]Brazil!$G94</f>
        <v>4936.2851042864186</v>
      </c>
      <c r="L95" s="12">
        <f>[4]Brazil!$G94</f>
        <v>152.22499999999999</v>
      </c>
      <c r="M95" s="12">
        <f t="shared" si="5"/>
        <v>0.10890990091189967</v>
      </c>
      <c r="N95" s="12">
        <f t="shared" si="5"/>
        <v>6.4367966675586391E-2</v>
      </c>
      <c r="O95" s="12">
        <f t="shared" si="5"/>
        <v>0.10238681301581243</v>
      </c>
      <c r="P95" s="12">
        <f t="shared" si="5"/>
        <v>0.46916267804944634</v>
      </c>
    </row>
    <row r="96" spans="1:16">
      <c r="A96">
        <v>1992</v>
      </c>
      <c r="B96">
        <f>[4]Brazil!B95</f>
        <v>86408.950091455059</v>
      </c>
      <c r="C96">
        <f>[4]Brazil!C95</f>
        <v>54961.365223184774</v>
      </c>
      <c r="D96">
        <f>[4]Brazil!D95</f>
        <v>83599.755973352105</v>
      </c>
      <c r="E96">
        <f>[4]Brazil!E95</f>
        <v>351605.54666113388</v>
      </c>
      <c r="F96">
        <f>[4]Brazil!F95</f>
        <v>747368</v>
      </c>
      <c r="G96">
        <f>B96/[4]Brazil!$G95</f>
        <v>558.59789701565762</v>
      </c>
      <c r="H96">
        <f>C96/[4]Brazil!$G95</f>
        <v>355.30235002608316</v>
      </c>
      <c r="I96">
        <f>D96/[4]Brazil!$G95</f>
        <v>540.43762629115258</v>
      </c>
      <c r="J96">
        <f>E96/[4]Brazil!$G95</f>
        <v>2272.9835131207383</v>
      </c>
      <c r="K96">
        <f>F96/[4]Brazil!$G95</f>
        <v>4831.4230488270014</v>
      </c>
      <c r="L96" s="12">
        <f>[4]Brazil!$G95</f>
        <v>154.68899999999999</v>
      </c>
      <c r="M96" s="12">
        <f t="shared" si="5"/>
        <v>0.115617674414017</v>
      </c>
      <c r="N96" s="12">
        <f t="shared" si="5"/>
        <v>7.3539896307019806E-2</v>
      </c>
      <c r="O96" s="12">
        <f t="shared" si="5"/>
        <v>0.11185889143414235</v>
      </c>
      <c r="P96" s="12">
        <f t="shared" si="5"/>
        <v>0.47045839086117397</v>
      </c>
    </row>
    <row r="97" spans="1:16">
      <c r="A97">
        <v>1993</v>
      </c>
      <c r="B97">
        <f>[4]Brazil!B96</f>
        <v>95364.700126715616</v>
      </c>
      <c r="C97">
        <f>[4]Brazil!C96</f>
        <v>67418.512396409002</v>
      </c>
      <c r="D97">
        <f>[4]Brazil!D96</f>
        <v>97622.83649613458</v>
      </c>
      <c r="E97">
        <f>[4]Brazil!E96</f>
        <v>390031.96068703575</v>
      </c>
      <c r="F97">
        <f>[4]Brazil!F96</f>
        <v>784139</v>
      </c>
      <c r="G97">
        <f>B97/[4]Brazil!$G96</f>
        <v>606.9622839312849</v>
      </c>
      <c r="H97">
        <f>C97/[4]Brazil!$G96</f>
        <v>429.09477205927396</v>
      </c>
      <c r="I97">
        <f>D97/[4]Brazil!$G96</f>
        <v>621.33451607158054</v>
      </c>
      <c r="J97">
        <f>E97/[4]Brazil!$G96</f>
        <v>2482.4142408065004</v>
      </c>
      <c r="K97">
        <f>F97/[4]Brazil!$G96</f>
        <v>4990.7649028118994</v>
      </c>
      <c r="L97" s="12">
        <f>[4]Brazil!$G96</f>
        <v>157.11799999999999</v>
      </c>
      <c r="M97" s="12">
        <f t="shared" si="5"/>
        <v>0.12161708590787554</v>
      </c>
      <c r="N97" s="12">
        <f t="shared" si="5"/>
        <v>8.5977757000237215E-2</v>
      </c>
      <c r="O97" s="12">
        <f t="shared" si="5"/>
        <v>0.1244968513186241</v>
      </c>
      <c r="P97" s="12">
        <f t="shared" si="5"/>
        <v>0.4974015585081672</v>
      </c>
    </row>
    <row r="98" spans="1:16">
      <c r="A98">
        <v>1994</v>
      </c>
      <c r="B98">
        <f>[4]Brazil!B97</f>
        <v>89428.081477831365</v>
      </c>
      <c r="C98">
        <f>[4]Brazil!C97</f>
        <v>61870.285279126241</v>
      </c>
      <c r="D98">
        <f>[4]Brazil!D97</f>
        <v>94090.684068185641</v>
      </c>
      <c r="E98">
        <f>[4]Brazil!E97</f>
        <v>417797.58239134506</v>
      </c>
      <c r="F98">
        <f>[4]Brazil!F97</f>
        <v>830011</v>
      </c>
      <c r="G98">
        <f>B98/[4]Brazil!$G97</f>
        <v>560.50543392833151</v>
      </c>
      <c r="H98">
        <f>C98/[4]Brazil!$G97</f>
        <v>387.78234447803646</v>
      </c>
      <c r="I98">
        <f>D98/[4]Brazil!$G97</f>
        <v>589.72907425421431</v>
      </c>
      <c r="J98">
        <f>E98/[4]Brazil!$G97</f>
        <v>2618.6161141175753</v>
      </c>
      <c r="K98">
        <f>F98/[4]Brazil!$G97</f>
        <v>5202.232542980526</v>
      </c>
      <c r="L98" s="12">
        <f>[4]Brazil!$G97</f>
        <v>159.54900000000001</v>
      </c>
      <c r="M98" s="12">
        <f t="shared" si="5"/>
        <v>0.10774324855674366</v>
      </c>
      <c r="N98" s="12">
        <f t="shared" si="5"/>
        <v>7.4541524484767363E-2</v>
      </c>
      <c r="O98" s="12">
        <f t="shared" si="5"/>
        <v>0.11336076759005079</v>
      </c>
      <c r="P98" s="12">
        <f t="shared" si="5"/>
        <v>0.50336391010642634</v>
      </c>
    </row>
    <row r="99" spans="1:16">
      <c r="A99">
        <v>1995</v>
      </c>
      <c r="B99">
        <f>[4]Brazil!B98</f>
        <v>71961.781384200847</v>
      </c>
      <c r="C99">
        <f>[4]Brazil!C98</f>
        <v>44008.095540570197</v>
      </c>
      <c r="D99">
        <f>[4]Brazil!D98</f>
        <v>77761.270342748991</v>
      </c>
      <c r="E99">
        <f>[4]Brazil!E98</f>
        <v>423569.50901412178</v>
      </c>
      <c r="F99">
        <f>[4]Brazil!F98</f>
        <v>865037</v>
      </c>
      <c r="G99">
        <f>B99/[4]Brazil!$G98</f>
        <v>444.15643464162133</v>
      </c>
      <c r="H99">
        <f>C99/[4]Brazil!$G98</f>
        <v>271.62305371944154</v>
      </c>
      <c r="I99">
        <f>D99/[4]Brazil!$G98</f>
        <v>479.95155100790021</v>
      </c>
      <c r="J99">
        <f>E99/[4]Brazil!$G98</f>
        <v>2614.3199810770452</v>
      </c>
      <c r="K99">
        <f>F99/[4]Brazil!$G98</f>
        <v>5339.1083761781019</v>
      </c>
      <c r="L99" s="12">
        <f>[4]Brazil!$G98</f>
        <v>162.01900000000001</v>
      </c>
      <c r="M99" s="12">
        <f t="shared" si="5"/>
        <v>8.3189252464577645E-2</v>
      </c>
      <c r="N99" s="12">
        <f t="shared" si="5"/>
        <v>5.0874234906218119E-2</v>
      </c>
      <c r="O99" s="12">
        <f t="shared" si="5"/>
        <v>8.989357720276589E-2</v>
      </c>
      <c r="P99" s="12">
        <f t="shared" si="5"/>
        <v>0.48965478819301583</v>
      </c>
    </row>
    <row r="100" spans="1:16">
      <c r="A100">
        <v>1996</v>
      </c>
      <c r="B100">
        <f>[4]Brazil!B99</f>
        <v>63683.984033236913</v>
      </c>
      <c r="C100">
        <f>[4]Brazil!C99</f>
        <v>35405.31451203458</v>
      </c>
      <c r="D100">
        <f>[4]Brazil!D99</f>
        <v>69088.695716796326</v>
      </c>
      <c r="E100">
        <f>[4]Brazil!E99</f>
        <v>422002.24808040832</v>
      </c>
      <c r="F100">
        <f>[4]Brazil!F99</f>
        <v>883640</v>
      </c>
      <c r="G100">
        <f>B100/[4]Brazil!$G99</f>
        <v>387.05903395207599</v>
      </c>
      <c r="H100">
        <f>C100/[4]Brazil!$G99</f>
        <v>215.18670729904994</v>
      </c>
      <c r="I100">
        <f>D100/[4]Brazil!$G99</f>
        <v>419.90783439672487</v>
      </c>
      <c r="J100">
        <f>E100/[4]Brazil!$G99</f>
        <v>2564.8486813004588</v>
      </c>
      <c r="K100">
        <f>F100/[4]Brazil!$G99</f>
        <v>5370.5943488540297</v>
      </c>
      <c r="L100" s="12">
        <f>[4]Brazil!$G99</f>
        <v>164.53299999999999</v>
      </c>
      <c r="M100" s="12">
        <f t="shared" si="5"/>
        <v>7.2070055716396852E-2</v>
      </c>
      <c r="N100" s="12">
        <f t="shared" si="5"/>
        <v>4.0067577873381222E-2</v>
      </c>
      <c r="O100" s="12">
        <f t="shared" si="5"/>
        <v>7.8186473809239432E-2</v>
      </c>
      <c r="P100" s="12">
        <f t="shared" si="5"/>
        <v>0.47757259526550216</v>
      </c>
    </row>
    <row r="101" spans="1:16">
      <c r="A101">
        <v>1997</v>
      </c>
      <c r="B101">
        <f>[4]Brazil!B100</f>
        <v>78484.245380983004</v>
      </c>
      <c r="C101">
        <f>[4]Brazil!C100</f>
        <v>50707.441130567655</v>
      </c>
      <c r="D101">
        <f>[4]Brazil!D100</f>
        <v>85070.759387245664</v>
      </c>
      <c r="E101">
        <f>[4]Brazil!E100</f>
        <v>454575.6151661406</v>
      </c>
      <c r="F101">
        <f>[4]Brazil!F100</f>
        <v>913465</v>
      </c>
      <c r="G101">
        <f>B101/[4]Brazil!$G100</f>
        <v>469.78550364520788</v>
      </c>
      <c r="H101">
        <f>C101/[4]Brazil!$G100</f>
        <v>303.5210525940218</v>
      </c>
      <c r="I101">
        <f>D101/[4]Brazil!$G100</f>
        <v>509.21059825722875</v>
      </c>
      <c r="J101">
        <f>E101/[4]Brazil!$G100</f>
        <v>2720.9669058931945</v>
      </c>
      <c r="K101">
        <f>F101/[4]Brazil!$G100</f>
        <v>5467.7548723842365</v>
      </c>
      <c r="L101" s="12">
        <f>[4]Brazil!$G100</f>
        <v>167.06399999999999</v>
      </c>
      <c r="M101" s="12">
        <f t="shared" si="5"/>
        <v>8.5919269354581732E-2</v>
      </c>
      <c r="N101" s="12">
        <f t="shared" si="5"/>
        <v>5.5511093616687726E-2</v>
      </c>
      <c r="O101" s="12">
        <f t="shared" si="5"/>
        <v>9.3129741574385069E-2</v>
      </c>
      <c r="P101" s="12">
        <f t="shared" si="5"/>
        <v>0.49763878765594804</v>
      </c>
    </row>
    <row r="102" spans="1:16">
      <c r="A102">
        <v>1998</v>
      </c>
      <c r="B102">
        <f>[4]Brazil!B101</f>
        <v>88658.194437477214</v>
      </c>
      <c r="C102">
        <f>[4]Brazil!C101</f>
        <v>62595.96043579973</v>
      </c>
      <c r="D102">
        <f>[4]Brazil!D101</f>
        <v>101359.78727065765</v>
      </c>
      <c r="E102">
        <f>[4]Brazil!E101</f>
        <v>461219.46705692302</v>
      </c>
      <c r="F102">
        <f>[4]Brazil!F101</f>
        <v>913788</v>
      </c>
      <c r="G102">
        <f>B102/[4]Brazil!$G101</f>
        <v>522.7241311581837</v>
      </c>
      <c r="H102">
        <f>C102/[4]Brazil!$G101</f>
        <v>369.06254678906498</v>
      </c>
      <c r="I102">
        <f>D102/[4]Brazil!$G101</f>
        <v>597.61206588520383</v>
      </c>
      <c r="J102">
        <f>E102/[4]Brazil!$G101</f>
        <v>2719.3261347160687</v>
      </c>
      <c r="K102">
        <f>F102/[4]Brazil!$G101</f>
        <v>5387.6468091127772</v>
      </c>
      <c r="L102" s="12">
        <f>[4]Brazil!$G101</f>
        <v>169.608</v>
      </c>
      <c r="M102" s="12">
        <f t="shared" si="5"/>
        <v>9.7022716907507245E-2</v>
      </c>
      <c r="N102" s="12">
        <f t="shared" si="5"/>
        <v>6.8501622297294049E-2</v>
      </c>
      <c r="O102" s="12">
        <f t="shared" si="5"/>
        <v>0.11092265084533574</v>
      </c>
      <c r="P102" s="12">
        <f t="shared" si="5"/>
        <v>0.50473355642328754</v>
      </c>
    </row>
    <row r="103" spans="1:16">
      <c r="A103">
        <v>1999</v>
      </c>
      <c r="B103">
        <f>[4]Brazil!B102</f>
        <v>98142.665095842458</v>
      </c>
      <c r="C103">
        <f>[4]Brazil!C102</f>
        <v>70774.61172521564</v>
      </c>
      <c r="D103">
        <f>[4]Brazil!D102</f>
        <v>110186.87879868964</v>
      </c>
      <c r="E103">
        <f>[4]Brazil!E102</f>
        <v>462653.11659194779</v>
      </c>
      <c r="F103">
        <f>[4]Brazil!F102</f>
        <v>916110</v>
      </c>
      <c r="G103">
        <f>B103/[4]Brazil!$G102</f>
        <v>570.05997314066087</v>
      </c>
      <c r="H103">
        <f>C103/[4]Brazil!$G102</f>
        <v>411.09310838173138</v>
      </c>
      <c r="I103">
        <f>D103/[4]Brazil!$G102</f>
        <v>640.01858016687561</v>
      </c>
      <c r="J103">
        <f>E103/[4]Brazil!$G102</f>
        <v>2687.3126275946365</v>
      </c>
      <c r="K103">
        <f>F103/[4]Brazil!$G102</f>
        <v>5321.209093760528</v>
      </c>
      <c r="L103" s="12">
        <f>[4]Brazil!$G102</f>
        <v>172.16200000000001</v>
      </c>
      <c r="M103" s="12">
        <f t="shared" si="5"/>
        <v>0.10712978255432476</v>
      </c>
      <c r="N103" s="12">
        <f t="shared" si="5"/>
        <v>7.7255582544907969E-2</v>
      </c>
      <c r="O103" s="12">
        <f t="shared" si="5"/>
        <v>0.12027690866674268</v>
      </c>
      <c r="P103" s="12">
        <f t="shared" si="5"/>
        <v>0.50501917519942785</v>
      </c>
    </row>
    <row r="104" spans="1:16">
      <c r="A104">
        <v>2000</v>
      </c>
      <c r="B104">
        <f>[4]Brazil!B103</f>
        <v>112861.4659900905</v>
      </c>
      <c r="C104">
        <f>[4]Brazil!C103</f>
        <v>80278.656278872411</v>
      </c>
      <c r="D104">
        <f>[4]Brazil!D103</f>
        <v>118519.97289994615</v>
      </c>
      <c r="E104">
        <f>[4]Brazil!E103</f>
        <v>502121.81610062468</v>
      </c>
      <c r="F104">
        <f>[4]Brazil!F103</f>
        <v>955559</v>
      </c>
      <c r="G104">
        <f>B104/[4]Brazil!$G103</f>
        <v>645.95988982360529</v>
      </c>
      <c r="H104">
        <f>C104/[4]Brazil!$G103</f>
        <v>459.47296103384531</v>
      </c>
      <c r="I104">
        <f>D104/[4]Brazil!$G103</f>
        <v>678.34621821293706</v>
      </c>
      <c r="J104">
        <f>E104/[4]Brazil!$G103</f>
        <v>2873.8821542054652</v>
      </c>
      <c r="K104">
        <f>F104/[4]Brazil!$G103</f>
        <v>5469.1189853421783</v>
      </c>
      <c r="L104" s="12">
        <f>[4]Brazil!$G103</f>
        <v>174.71899999999999</v>
      </c>
      <c r="M104" s="12">
        <f t="shared" si="5"/>
        <v>0.11811041075442802</v>
      </c>
      <c r="N104" s="12">
        <f t="shared" si="5"/>
        <v>8.4012244433752825E-2</v>
      </c>
      <c r="O104" s="12">
        <f t="shared" si="5"/>
        <v>0.12403208268662233</v>
      </c>
      <c r="P104" s="12">
        <f t="shared" si="5"/>
        <v>0.52547442502307518</v>
      </c>
    </row>
  </sheetData>
  <mergeCells count="6">
    <mergeCell ref="Z1:AC1"/>
    <mergeCell ref="B2:F2"/>
    <mergeCell ref="G2:K2"/>
    <mergeCell ref="M2:P2"/>
    <mergeCell ref="R1:U1"/>
    <mergeCell ref="V1:Y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104"/>
  <sheetViews>
    <sheetView topLeftCell="A61" workbookViewId="0">
      <selection activeCell="I4" sqref="I4:I104"/>
    </sheetView>
  </sheetViews>
  <sheetFormatPr baseColWidth="10" defaultColWidth="9.1640625" defaultRowHeight="15"/>
  <cols>
    <col min="13" max="16" width="12.1640625" customWidth="1"/>
  </cols>
  <sheetData>
    <row r="1" spans="1:29">
      <c r="R1" s="27" t="s">
        <v>30</v>
      </c>
      <c r="S1" s="27"/>
      <c r="T1" s="27"/>
      <c r="U1" s="27"/>
      <c r="V1" s="27" t="s">
        <v>31</v>
      </c>
      <c r="W1" s="27"/>
      <c r="X1" s="27"/>
      <c r="Y1" s="27"/>
      <c r="Z1" s="27" t="s">
        <v>32</v>
      </c>
      <c r="AA1" s="27"/>
      <c r="AB1" s="27"/>
      <c r="AC1" s="27"/>
    </row>
    <row r="2" spans="1:29" ht="48">
      <c r="B2" s="27" t="s">
        <v>6</v>
      </c>
      <c r="C2" s="27"/>
      <c r="D2" s="27"/>
      <c r="E2" s="27"/>
      <c r="F2" s="27"/>
      <c r="G2" s="27" t="s">
        <v>7</v>
      </c>
      <c r="H2" s="27"/>
      <c r="I2" s="27"/>
      <c r="J2" s="27"/>
      <c r="K2" s="27"/>
      <c r="L2" s="11" t="s">
        <v>21</v>
      </c>
      <c r="M2" s="30" t="s">
        <v>26</v>
      </c>
      <c r="N2" s="30"/>
      <c r="O2" s="30"/>
      <c r="P2" s="30"/>
      <c r="R2" s="15" t="s">
        <v>27</v>
      </c>
      <c r="S2" s="14" t="s">
        <v>28</v>
      </c>
      <c r="T2" s="14" t="s">
        <v>3</v>
      </c>
      <c r="U2" s="14" t="s">
        <v>4</v>
      </c>
      <c r="V2" s="15" t="s">
        <v>27</v>
      </c>
      <c r="W2" s="14" t="s">
        <v>28</v>
      </c>
      <c r="X2" s="14" t="s">
        <v>3</v>
      </c>
      <c r="Y2" s="14" t="s">
        <v>4</v>
      </c>
      <c r="Z2" s="15" t="s">
        <v>27</v>
      </c>
      <c r="AA2" s="14" t="s">
        <v>28</v>
      </c>
      <c r="AB2" s="14" t="s">
        <v>3</v>
      </c>
      <c r="AC2" s="14" t="s">
        <v>4</v>
      </c>
    </row>
    <row r="3" spans="1:29" ht="16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1" t="s">
        <v>22</v>
      </c>
      <c r="M3" s="6" t="s">
        <v>1</v>
      </c>
      <c r="N3" s="6" t="s">
        <v>2</v>
      </c>
      <c r="O3" s="6" t="s">
        <v>3</v>
      </c>
      <c r="P3" s="6" t="s">
        <v>4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</row>
    <row r="4" spans="1:29">
      <c r="A4">
        <v>1900</v>
      </c>
      <c r="B4">
        <f>[4]Chile!B3</f>
        <v>-12.035228964665583</v>
      </c>
      <c r="C4">
        <f>[4]Chile!C3</f>
        <v>-279.7369464233052</v>
      </c>
      <c r="D4">
        <f>[4]Chile!D3</f>
        <v>-239.02453512552185</v>
      </c>
      <c r="E4">
        <f>[4]Chile!E3</f>
        <v>-47.949290771133903</v>
      </c>
      <c r="F4">
        <f>[4]Chile!F3</f>
        <v>6609</v>
      </c>
      <c r="G4">
        <f>B4/[4]Chile!$G3</f>
        <v>-3.883775879970456</v>
      </c>
      <c r="H4">
        <f>C4/[4]Chile!$G3</f>
        <v>-90.271286773613014</v>
      </c>
      <c r="I4">
        <f>D4/[4]Chile!$G3</f>
        <v>-77.133366300476325</v>
      </c>
      <c r="J4">
        <f>E4/[4]Chile!$G3</f>
        <v>-15.473265984831588</v>
      </c>
      <c r="K4">
        <f>F4/[4]Chile!$G3</f>
        <v>2132.7284147300779</v>
      </c>
      <c r="L4" s="12">
        <f>[4]Chile!$G3</f>
        <v>3.0988474455320874</v>
      </c>
      <c r="M4" s="12">
        <f>G4/$K4</f>
        <v>-1.8210363087707039E-3</v>
      </c>
      <c r="N4" s="12">
        <f t="shared" ref="N4:P19" si="0">H4/$K4</f>
        <v>-4.2326667638569404E-2</v>
      </c>
      <c r="O4" s="12">
        <f t="shared" si="0"/>
        <v>-3.6166520672646668E-2</v>
      </c>
      <c r="P4" s="12">
        <f t="shared" si="0"/>
        <v>-7.2551506689565596E-3</v>
      </c>
      <c r="R4" s="12">
        <f>(SUM(M4:M104)/101)*100</f>
        <v>2.0589913639211161</v>
      </c>
      <c r="S4" s="12">
        <f t="shared" ref="S4:U4" si="1">(SUM(N4:N104)/101)*100</f>
        <v>-5.6379009225000454</v>
      </c>
      <c r="T4" s="12">
        <f t="shared" si="1"/>
        <v>-3.754112353636903</v>
      </c>
      <c r="U4" s="12">
        <f t="shared" si="1"/>
        <v>1.8186784597593768</v>
      </c>
      <c r="V4" s="12">
        <f>(SUM(M4:M49)/46)*100</f>
        <v>3.8488129866901857</v>
      </c>
      <c r="W4" s="12">
        <f t="shared" ref="W4:Y4" si="2">(SUM(N4:N49)/46)*100</f>
        <v>-1.6685887170347229</v>
      </c>
      <c r="X4" s="12">
        <f t="shared" si="2"/>
        <v>-0.63969609285003481</v>
      </c>
      <c r="Y4" s="12">
        <f t="shared" si="2"/>
        <v>3.1379142991233779</v>
      </c>
      <c r="Z4" s="12">
        <f>(SUM(M50:M104)/55)*100</f>
        <v>0.56204964305971306</v>
      </c>
      <c r="AA4" s="12">
        <f t="shared" ref="AA4:AC4" si="3">(SUM(N50:N104)/55)*100</f>
        <v>-8.9576893125255914</v>
      </c>
      <c r="AB4" s="12">
        <f t="shared" si="3"/>
        <v>-6.3588968626586473</v>
      </c>
      <c r="AC4" s="12">
        <f t="shared" si="3"/>
        <v>0.71531757592766587</v>
      </c>
    </row>
    <row r="5" spans="1:29">
      <c r="A5">
        <v>1901</v>
      </c>
      <c r="B5">
        <f>[4]Chile!B4</f>
        <v>216.98516776300275</v>
      </c>
      <c r="C5">
        <f>[4]Chile!C4</f>
        <v>-113.19389238439359</v>
      </c>
      <c r="D5">
        <f>[4]Chile!D4</f>
        <v>-63.617672213055073</v>
      </c>
      <c r="E5">
        <f>[4]Chile!E4</f>
        <v>134.74585411729751</v>
      </c>
      <c r="F5">
        <f>[4]Chile!F4</f>
        <v>6774</v>
      </c>
      <c r="G5">
        <f>B5/[4]Chile!$G4</f>
        <v>68.972052202305321</v>
      </c>
      <c r="H5">
        <f>C5/[4]Chile!$G4</f>
        <v>-35.980408868525906</v>
      </c>
      <c r="I5">
        <f>D5/[4]Chile!$G4</f>
        <v>-20.221849512131197</v>
      </c>
      <c r="J5">
        <f>E5/[4]Chile!$G4</f>
        <v>42.831029328111946</v>
      </c>
      <c r="K5">
        <f>F5/[4]Chile!$G4</f>
        <v>2153.2194409192216</v>
      </c>
      <c r="L5" s="12">
        <f>[4]Chile!$G4</f>
        <v>3.1459868284990691</v>
      </c>
      <c r="M5" s="12">
        <f t="shared" ref="M5:P68" si="4">G5/$K5</f>
        <v>3.2032059014319859E-2</v>
      </c>
      <c r="N5" s="12">
        <f t="shared" si="0"/>
        <v>-1.6710052020134866E-2</v>
      </c>
      <c r="O5" s="12">
        <f t="shared" si="0"/>
        <v>-9.3914485109322498E-3</v>
      </c>
      <c r="P5" s="12">
        <f t="shared" si="0"/>
        <v>1.989162298749594E-2</v>
      </c>
    </row>
    <row r="6" spans="1:29">
      <c r="A6">
        <v>1902</v>
      </c>
      <c r="B6">
        <f>[4]Chile!B5</f>
        <v>-22.72178113808436</v>
      </c>
      <c r="C6">
        <f>[4]Chile!C5</f>
        <v>-236.4250904521995</v>
      </c>
      <c r="D6">
        <f>[4]Chile!D5</f>
        <v>-183.95187928407353</v>
      </c>
      <c r="E6">
        <f>[4]Chile!E5</f>
        <v>31.967769856409578</v>
      </c>
      <c r="F6">
        <f>[4]Chile!F5</f>
        <v>7070</v>
      </c>
      <c r="G6">
        <f>B6/[4]Chile!$G5</f>
        <v>-7.1142442082321082</v>
      </c>
      <c r="H6">
        <f>C6/[4]Chile!$G5</f>
        <v>-74.025263257690128</v>
      </c>
      <c r="I6">
        <f>D6/[4]Chile!$G5</f>
        <v>-57.595774901494579</v>
      </c>
      <c r="J6">
        <f>E6/[4]Chile!$G5</f>
        <v>10.009185466973159</v>
      </c>
      <c r="K6">
        <f>F6/[4]Chile!$G5</f>
        <v>2213.6339685050561</v>
      </c>
      <c r="L6" s="12">
        <f>[4]Chile!$G5</f>
        <v>3.1938432914338666</v>
      </c>
      <c r="M6" s="12">
        <f t="shared" si="4"/>
        <v>-3.2138304297149021E-3</v>
      </c>
      <c r="N6" s="12">
        <f t="shared" si="0"/>
        <v>-3.3440606853210673E-2</v>
      </c>
      <c r="O6" s="12">
        <f t="shared" si="0"/>
        <v>-2.6018653364083946E-2</v>
      </c>
      <c r="P6" s="12">
        <f t="shared" si="0"/>
        <v>4.5216081833676907E-3</v>
      </c>
    </row>
    <row r="7" spans="1:29">
      <c r="A7">
        <v>1903</v>
      </c>
      <c r="B7">
        <f>[4]Chile!B6</f>
        <v>17.236083642301335</v>
      </c>
      <c r="C7">
        <f>[4]Chile!C6</f>
        <v>-207.14659366612301</v>
      </c>
      <c r="D7">
        <f>[4]Chile!D6</f>
        <v>-156.00627647120928</v>
      </c>
      <c r="E7">
        <f>[4]Chile!E6</f>
        <v>35.234673147301706</v>
      </c>
      <c r="F7">
        <f>[4]Chile!F6</f>
        <v>6673</v>
      </c>
      <c r="G7">
        <f>B7/[4]Chile!$G6</f>
        <v>5.3157957589700731</v>
      </c>
      <c r="H7">
        <f>C7/[4]Chile!$G6</f>
        <v>-63.88626366334168</v>
      </c>
      <c r="I7">
        <f>D7/[4]Chile!$G6</f>
        <v>-48.114033329652628</v>
      </c>
      <c r="J7">
        <f>E7/[4]Chile!$G6</f>
        <v>10.866756623612849</v>
      </c>
      <c r="K7">
        <f>F7/[4]Chile!$G6</f>
        <v>2058.0258158268657</v>
      </c>
      <c r="L7" s="12">
        <f>[4]Chile!$G6</f>
        <v>3.2424277424911447</v>
      </c>
      <c r="M7" s="12">
        <f t="shared" si="4"/>
        <v>2.5829587355464308E-3</v>
      </c>
      <c r="N7" s="12">
        <f t="shared" si="0"/>
        <v>-3.1042498676176082E-2</v>
      </c>
      <c r="O7" s="12">
        <f t="shared" si="0"/>
        <v>-2.3378731675589577E-2</v>
      </c>
      <c r="P7" s="12">
        <f t="shared" si="0"/>
        <v>5.2801847965385437E-3</v>
      </c>
    </row>
    <row r="8" spans="1:29">
      <c r="A8">
        <v>1904</v>
      </c>
      <c r="B8">
        <f>[4]Chile!B7</f>
        <v>312.1175790470146</v>
      </c>
      <c r="C8">
        <f>[4]Chile!C7</f>
        <v>58.602964866406253</v>
      </c>
      <c r="D8">
        <f>[4]Chile!D7</f>
        <v>113.88130427854271</v>
      </c>
      <c r="E8">
        <f>[4]Chile!E7</f>
        <v>334.680143044511</v>
      </c>
      <c r="F8">
        <f>[4]Chile!F7</f>
        <v>7219</v>
      </c>
      <c r="G8">
        <f>B8/[4]Chile!$G7</f>
        <v>94.818093712554258</v>
      </c>
      <c r="H8">
        <f>C8/[4]Chile!$G7</f>
        <v>17.802974864480266</v>
      </c>
      <c r="I8">
        <f>D8/[4]Chile!$G7</f>
        <v>34.595962887320276</v>
      </c>
      <c r="J8">
        <f>E8/[4]Chile!$G7</f>
        <v>101.67236739378086</v>
      </c>
      <c r="K8">
        <f>F8/[4]Chile!$G7</f>
        <v>2193.0575669620439</v>
      </c>
      <c r="L8" s="12">
        <f>[4]Chile!$G7</f>
        <v>3.2917512557594173</v>
      </c>
      <c r="M8" s="12">
        <f t="shared" si="4"/>
        <v>4.3235569891538241E-2</v>
      </c>
      <c r="N8" s="12">
        <f t="shared" si="0"/>
        <v>8.1178784965239299E-3</v>
      </c>
      <c r="O8" s="12">
        <f t="shared" si="0"/>
        <v>1.5775218766940394E-2</v>
      </c>
      <c r="P8" s="12">
        <f t="shared" si="0"/>
        <v>4.6361011642126464E-2</v>
      </c>
    </row>
    <row r="9" spans="1:29">
      <c r="A9">
        <v>1905</v>
      </c>
      <c r="B9">
        <f>[4]Chile!B8</f>
        <v>604.96515477399146</v>
      </c>
      <c r="C9">
        <f>[4]Chile!C8</f>
        <v>340.61264464594905</v>
      </c>
      <c r="D9">
        <f>[4]Chile!D8</f>
        <v>409.73669558128171</v>
      </c>
      <c r="E9">
        <f>[4]Chile!E8</f>
        <v>623.65485482263318</v>
      </c>
      <c r="F9">
        <f>[4]Chile!F8</f>
        <v>7212</v>
      </c>
      <c r="G9">
        <f>B9/[4]Chile!$G8</f>
        <v>181.02837264571718</v>
      </c>
      <c r="H9">
        <f>C9/[4]Chile!$G8</f>
        <v>101.92413939253383</v>
      </c>
      <c r="I9">
        <f>D9/[4]Chile!$G8</f>
        <v>122.60866039800862</v>
      </c>
      <c r="J9">
        <f>E9/[4]Chile!$G8</f>
        <v>186.62103522858311</v>
      </c>
      <c r="K9">
        <f>F9/[4]Chile!$G8</f>
        <v>2158.1021869080409</v>
      </c>
      <c r="L9" s="12">
        <f>[4]Chile!$G8</f>
        <v>3.3418250737852162</v>
      </c>
      <c r="M9" s="12">
        <f t="shared" si="4"/>
        <v>8.3883132941485222E-2</v>
      </c>
      <c r="N9" s="12">
        <f t="shared" si="0"/>
        <v>4.7228597427336247E-2</v>
      </c>
      <c r="O9" s="12">
        <f t="shared" si="0"/>
        <v>5.6813185743383482E-2</v>
      </c>
      <c r="P9" s="12">
        <f t="shared" si="0"/>
        <v>8.6474605493986847E-2</v>
      </c>
    </row>
    <row r="10" spans="1:29">
      <c r="A10">
        <v>1906</v>
      </c>
      <c r="B10">
        <f>[4]Chile!B9</f>
        <v>1070.3138617124928</v>
      </c>
      <c r="C10">
        <f>[4]Chile!C9</f>
        <v>760.06229942036487</v>
      </c>
      <c r="D10">
        <f>[4]Chile!D9</f>
        <v>839.05836524061544</v>
      </c>
      <c r="E10">
        <f>[4]Chile!E9</f>
        <v>1078.0346318746303</v>
      </c>
      <c r="F10">
        <f>[4]Chile!F9</f>
        <v>7776</v>
      </c>
      <c r="G10">
        <f>B10/[4]Chile!$G9</f>
        <v>315.4792019322249</v>
      </c>
      <c r="H10">
        <f>C10/[4]Chile!$G9</f>
        <v>224.03133904690014</v>
      </c>
      <c r="I10">
        <f>D10/[4]Chile!$G9</f>
        <v>247.31573878445357</v>
      </c>
      <c r="J10">
        <f>E10/[4]Chile!$G9</f>
        <v>317.75492917092117</v>
      </c>
      <c r="K10">
        <f>F10/[4]Chile!$G9</f>
        <v>2292.0064496781683</v>
      </c>
      <c r="L10" s="12">
        <f>[4]Chile!$G9</f>
        <v>3.3926606101356587</v>
      </c>
      <c r="M10" s="12">
        <f t="shared" si="4"/>
        <v>0.13764324353298518</v>
      </c>
      <c r="N10" s="12">
        <f t="shared" si="0"/>
        <v>9.7744637271137469E-2</v>
      </c>
      <c r="O10" s="12">
        <f t="shared" si="0"/>
        <v>0.10790359635295982</v>
      </c>
      <c r="P10" s="12">
        <f t="shared" si="0"/>
        <v>0.13863614093037943</v>
      </c>
    </row>
    <row r="11" spans="1:29">
      <c r="A11">
        <v>1907</v>
      </c>
      <c r="B11">
        <f>[4]Chile!B10</f>
        <v>1290.3312692072898</v>
      </c>
      <c r="C11">
        <f>[4]Chile!C10</f>
        <v>961.46410630669516</v>
      </c>
      <c r="D11">
        <f>[4]Chile!D10</f>
        <v>1025.3171823149762</v>
      </c>
      <c r="E11">
        <f>[4]Chile!E10</f>
        <v>1278.9903760805378</v>
      </c>
      <c r="F11">
        <f>[4]Chile!F10</f>
        <v>8187</v>
      </c>
      <c r="G11">
        <f>B11/[4]Chile!$G10</f>
        <v>374.63133683052212</v>
      </c>
      <c r="H11">
        <f>C11/[4]Chile!$G10</f>
        <v>279.14892249455028</v>
      </c>
      <c r="I11">
        <f>D11/[4]Chile!$G10</f>
        <v>297.68785416007466</v>
      </c>
      <c r="J11">
        <f>E11/[4]Chile!$G10</f>
        <v>371.33865218874223</v>
      </c>
      <c r="K11">
        <f>F11/[4]Chile!$G10</f>
        <v>2376.9917290431549</v>
      </c>
      <c r="L11" s="12">
        <f>[4]Chile!$G10</f>
        <v>3.4442694519999999</v>
      </c>
      <c r="M11" s="12">
        <f t="shared" si="4"/>
        <v>0.15760733714514349</v>
      </c>
      <c r="N11" s="12">
        <f t="shared" si="0"/>
        <v>0.1174379023215702</v>
      </c>
      <c r="O11" s="12">
        <f t="shared" si="0"/>
        <v>0.12523722759435402</v>
      </c>
      <c r="P11" s="12">
        <f t="shared" si="0"/>
        <v>0.15622210529870989</v>
      </c>
    </row>
    <row r="12" spans="1:29">
      <c r="A12">
        <v>1908</v>
      </c>
      <c r="B12">
        <f>[4]Chile!B11</f>
        <v>952.75697813481747</v>
      </c>
      <c r="C12">
        <f>[4]Chile!C11</f>
        <v>600.56657118576334</v>
      </c>
      <c r="D12">
        <f>[4]Chile!D11</f>
        <v>664.8742594285701</v>
      </c>
      <c r="E12">
        <f>[4]Chile!E11</f>
        <v>967.70665009287745</v>
      </c>
      <c r="F12">
        <f>[4]Chile!F11</f>
        <v>9056</v>
      </c>
      <c r="G12">
        <f>B12/[4]Chile!$G11</f>
        <v>273.58060449044029</v>
      </c>
      <c r="H12">
        <f>C12/[4]Chile!$G11</f>
        <v>172.45044576152432</v>
      </c>
      <c r="I12">
        <f>D12/[4]Chile!$G11</f>
        <v>190.91615803297026</v>
      </c>
      <c r="J12">
        <f>E12/[4]Chile!$G11</f>
        <v>277.87334690543321</v>
      </c>
      <c r="K12">
        <f>F12/[4]Chile!$G11</f>
        <v>2600.3965451039167</v>
      </c>
      <c r="L12" s="12">
        <f>[4]Chile!$G11</f>
        <v>3.4825457744323014</v>
      </c>
      <c r="M12" s="12">
        <f t="shared" si="4"/>
        <v>0.10520726348661855</v>
      </c>
      <c r="N12" s="12">
        <f t="shared" si="0"/>
        <v>6.6316980033763614E-2</v>
      </c>
      <c r="O12" s="12">
        <f t="shared" si="0"/>
        <v>7.3418094018172481E-2</v>
      </c>
      <c r="P12" s="12">
        <f t="shared" si="0"/>
        <v>0.10685806648552092</v>
      </c>
    </row>
    <row r="13" spans="1:29">
      <c r="A13">
        <v>1909</v>
      </c>
      <c r="B13">
        <f>[4]Chile!B12</f>
        <v>518.09453589967382</v>
      </c>
      <c r="C13">
        <f>[4]Chile!C12</f>
        <v>202.33038829017372</v>
      </c>
      <c r="D13">
        <f>[4]Chile!D12</f>
        <v>273.56586615529687</v>
      </c>
      <c r="E13">
        <f>[4]Chile!E12</f>
        <v>575.65096695782779</v>
      </c>
      <c r="F13">
        <f>[4]Chile!F12</f>
        <v>9102</v>
      </c>
      <c r="G13">
        <f>B13/[4]Chile!$G12</f>
        <v>147.13380450799019</v>
      </c>
      <c r="H13">
        <f>C13/[4]Chile!$G12</f>
        <v>57.459860573547708</v>
      </c>
      <c r="I13">
        <f>D13/[4]Chile!$G12</f>
        <v>77.690042804749453</v>
      </c>
      <c r="J13">
        <f>E13/[4]Chile!$G12</f>
        <v>163.47927061251579</v>
      </c>
      <c r="K13">
        <f>F13/[4]Chile!$G12</f>
        <v>2584.8793913762829</v>
      </c>
      <c r="L13" s="12">
        <f>[4]Chile!$G12</f>
        <v>3.5212474633695643</v>
      </c>
      <c r="M13" s="12">
        <f t="shared" si="4"/>
        <v>5.6920955383396379E-2</v>
      </c>
      <c r="N13" s="12">
        <f t="shared" si="0"/>
        <v>2.2229223059786168E-2</v>
      </c>
      <c r="O13" s="12">
        <f t="shared" si="0"/>
        <v>3.0055577472566129E-2</v>
      </c>
      <c r="P13" s="12">
        <f t="shared" si="0"/>
        <v>6.3244448138631934E-2</v>
      </c>
    </row>
    <row r="14" spans="1:29">
      <c r="A14">
        <v>1910</v>
      </c>
      <c r="B14">
        <f>[4]Chile!B13</f>
        <v>679.65262609230012</v>
      </c>
      <c r="C14">
        <f>[4]Chile!C13</f>
        <v>387.32119698993876</v>
      </c>
      <c r="D14">
        <f>[4]Chile!D13</f>
        <v>469.13889678184717</v>
      </c>
      <c r="E14">
        <f>[4]Chile!E13</f>
        <v>839.96547193727679</v>
      </c>
      <c r="F14">
        <f>[4]Chile!F13</f>
        <v>10131</v>
      </c>
      <c r="G14">
        <f>B14/[4]Chile!$G13</f>
        <v>190.89332319567418</v>
      </c>
      <c r="H14">
        <f>C14/[4]Chile!$G13</f>
        <v>108.7865000428833</v>
      </c>
      <c r="I14">
        <f>D14/[4]Chile!$G13</f>
        <v>131.76655192512581</v>
      </c>
      <c r="J14">
        <f>E14/[4]Chile!$G13</f>
        <v>235.92022476192727</v>
      </c>
      <c r="K14">
        <f>F14/[4]Chile!$G13</f>
        <v>2845.483388204751</v>
      </c>
      <c r="L14" s="12">
        <f>[4]Chile!$G13</f>
        <v>3.5603792459290253</v>
      </c>
      <c r="M14" s="12">
        <f t="shared" si="4"/>
        <v>6.7086430371365136E-2</v>
      </c>
      <c r="N14" s="12">
        <f t="shared" si="0"/>
        <v>3.823128980258008E-2</v>
      </c>
      <c r="O14" s="12">
        <f t="shared" si="0"/>
        <v>4.6307264513063592E-2</v>
      </c>
      <c r="P14" s="12">
        <f t="shared" si="0"/>
        <v>8.2910420682783217E-2</v>
      </c>
    </row>
    <row r="15" spans="1:29">
      <c r="A15">
        <v>1911</v>
      </c>
      <c r="B15">
        <f>[4]Chile!B14</f>
        <v>1009.4902616901302</v>
      </c>
      <c r="C15">
        <f>[4]Chile!C14</f>
        <v>762.89843456658969</v>
      </c>
      <c r="D15">
        <f>[4]Chile!D14</f>
        <v>850.44260489097883</v>
      </c>
      <c r="E15">
        <f>[4]Chile!E14</f>
        <v>1192.2732066491294</v>
      </c>
      <c r="F15">
        <f>[4]Chile!F14</f>
        <v>9857</v>
      </c>
      <c r="G15">
        <f>B15/[4]Chile!$G14</f>
        <v>280.41817550547881</v>
      </c>
      <c r="H15">
        <f>C15/[4]Chile!$G14</f>
        <v>211.91941639830938</v>
      </c>
      <c r="I15">
        <f>D15/[4]Chile!$G14</f>
        <v>236.23760692488779</v>
      </c>
      <c r="J15">
        <f>E15/[4]Chile!$G14</f>
        <v>331.19197876446873</v>
      </c>
      <c r="K15">
        <f>F15/[4]Chile!$G14</f>
        <v>2738.0967017252501</v>
      </c>
      <c r="L15" s="12">
        <f>[4]Chile!$G14</f>
        <v>3.5999459017605893</v>
      </c>
      <c r="M15" s="12">
        <f t="shared" si="4"/>
        <v>0.10241353978798114</v>
      </c>
      <c r="N15" s="12">
        <f t="shared" si="0"/>
        <v>7.7396615051901152E-2</v>
      </c>
      <c r="O15" s="12">
        <f t="shared" si="0"/>
        <v>8.6278036409757397E-2</v>
      </c>
      <c r="P15" s="12">
        <f t="shared" si="0"/>
        <v>0.12095700584854714</v>
      </c>
    </row>
    <row r="16" spans="1:29">
      <c r="A16">
        <v>1912</v>
      </c>
      <c r="B16">
        <f>[4]Chile!B15</f>
        <v>1314.7904008515516</v>
      </c>
      <c r="C16">
        <f>[4]Chile!C15</f>
        <v>937.43244055427431</v>
      </c>
      <c r="D16">
        <f>[4]Chile!D15</f>
        <v>1064.2024331536045</v>
      </c>
      <c r="E16">
        <f>[4]Chile!E15</f>
        <v>1423.7431454320474</v>
      </c>
      <c r="F16">
        <f>[4]Chile!F15</f>
        <v>10248</v>
      </c>
      <c r="G16">
        <f>B16/[4]Chile!$G15</f>
        <v>361.21089113958004</v>
      </c>
      <c r="H16">
        <f>C16/[4]Chile!$G15</f>
        <v>257.53976224381654</v>
      </c>
      <c r="I16">
        <f>D16/[4]Chile!$G15</f>
        <v>292.3671400273056</v>
      </c>
      <c r="J16">
        <f>E16/[4]Chile!$G15</f>
        <v>391.14335637246808</v>
      </c>
      <c r="K16">
        <f>F16/[4]Chile!$G15</f>
        <v>2815.421537912765</v>
      </c>
      <c r="L16" s="12">
        <f>[4]Chile!$G15</f>
        <v>3.6399522636306303</v>
      </c>
      <c r="M16" s="12">
        <f t="shared" si="4"/>
        <v>0.12829726784265727</v>
      </c>
      <c r="N16" s="12">
        <f t="shared" si="0"/>
        <v>9.1474672185233641E-2</v>
      </c>
      <c r="O16" s="12">
        <f t="shared" si="0"/>
        <v>0.10384489004231114</v>
      </c>
      <c r="P16" s="12">
        <f t="shared" si="0"/>
        <v>0.13892887835987974</v>
      </c>
    </row>
    <row r="17" spans="1:16">
      <c r="A17">
        <v>1913</v>
      </c>
      <c r="B17">
        <f>[4]Chile!B16</f>
        <v>1171.5974877964684</v>
      </c>
      <c r="C17">
        <f>[4]Chile!C16</f>
        <v>838.58692925701291</v>
      </c>
      <c r="D17">
        <f>[4]Chile!D16</f>
        <v>934.65105600463505</v>
      </c>
      <c r="E17">
        <f>[4]Chile!E16</f>
        <v>1299.0968768506575</v>
      </c>
      <c r="F17">
        <f>[4]Chile!F16</f>
        <v>10436</v>
      </c>
      <c r="G17">
        <f>B17/[4]Chile!$G16</f>
        <v>318.33400266105428</v>
      </c>
      <c r="H17">
        <f>C17/[4]Chile!$G16</f>
        <v>227.85191719018295</v>
      </c>
      <c r="I17">
        <f>D17/[4]Chile!$G16</f>
        <v>253.95343951183366</v>
      </c>
      <c r="J17">
        <f>E17/[4]Chile!$G16</f>
        <v>352.976779960616</v>
      </c>
      <c r="K17">
        <f>F17/[4]Chile!$G16</f>
        <v>2835.5588727140466</v>
      </c>
      <c r="L17" s="12">
        <f>[4]Chile!$G16</f>
        <v>3.6804032180122626</v>
      </c>
      <c r="M17" s="12">
        <f t="shared" si="4"/>
        <v>0.11226499499774514</v>
      </c>
      <c r="N17" s="12">
        <f t="shared" si="0"/>
        <v>8.035520594643665E-2</v>
      </c>
      <c r="O17" s="12">
        <f t="shared" si="0"/>
        <v>8.9560277501402358E-2</v>
      </c>
      <c r="P17" s="12">
        <f t="shared" si="0"/>
        <v>0.12448226110105953</v>
      </c>
    </row>
    <row r="18" spans="1:16">
      <c r="A18">
        <v>1914</v>
      </c>
      <c r="B18">
        <f>[4]Chile!B17</f>
        <v>119.77814200001507</v>
      </c>
      <c r="C18">
        <f>[4]Chile!C17</f>
        <v>-129.18107290904672</v>
      </c>
      <c r="D18">
        <f>[4]Chile!D17</f>
        <v>-50.883230073142229</v>
      </c>
      <c r="E18">
        <f>[4]Chile!E17</f>
        <v>207.57728817946472</v>
      </c>
      <c r="F18">
        <f>[4]Chile!F17</f>
        <v>8819</v>
      </c>
      <c r="G18">
        <f>B18/[4]Chile!$G17</f>
        <v>32.187145009723551</v>
      </c>
      <c r="H18">
        <f>C18/[4]Chile!$G17</f>
        <v>-34.713929075929684</v>
      </c>
      <c r="I18">
        <f>D18/[4]Chile!$G17</f>
        <v>-13.673495661062679</v>
      </c>
      <c r="J18">
        <f>E18/[4]Chile!$G17</f>
        <v>55.780797429273576</v>
      </c>
      <c r="K18">
        <f>F18/[4]Chile!$G17</f>
        <v>2369.8683841724337</v>
      </c>
      <c r="L18" s="12">
        <f>[4]Chile!$G17</f>
        <v>3.7213037056822147</v>
      </c>
      <c r="M18" s="12">
        <f t="shared" si="4"/>
        <v>1.3581828098425565E-2</v>
      </c>
      <c r="N18" s="12">
        <f t="shared" si="0"/>
        <v>-1.4648040924032964E-2</v>
      </c>
      <c r="O18" s="12">
        <f t="shared" si="0"/>
        <v>-5.7697278685953316E-3</v>
      </c>
      <c r="P18" s="12">
        <f t="shared" si="0"/>
        <v>2.3537508581411126E-2</v>
      </c>
    </row>
    <row r="19" spans="1:16">
      <c r="A19">
        <v>1915</v>
      </c>
      <c r="B19">
        <f>[4]Chile!B18</f>
        <v>-380.60485039860794</v>
      </c>
      <c r="C19">
        <f>[4]Chile!C18</f>
        <v>-789.7325482089426</v>
      </c>
      <c r="D19">
        <f>[4]Chile!D18</f>
        <v>-723.99817459935446</v>
      </c>
      <c r="E19">
        <f>[4]Chile!E18</f>
        <v>-477.70490436774168</v>
      </c>
      <c r="F19">
        <f>[4]Chile!F18</f>
        <v>8535</v>
      </c>
      <c r="G19">
        <f>B19/[4]Chile!$G18</f>
        <v>-101.15316814156874</v>
      </c>
      <c r="H19">
        <f>C19/[4]Chile!$G18</f>
        <v>-209.88683972941007</v>
      </c>
      <c r="I19">
        <f>D19/[4]Chile!$G18</f>
        <v>-192.41664685234184</v>
      </c>
      <c r="J19">
        <f>E19/[4]Chile!$G18</f>
        <v>-126.95940281096041</v>
      </c>
      <c r="K19">
        <f>F19/[4]Chile!$G18</f>
        <v>2268.3428474022594</v>
      </c>
      <c r="L19" s="12">
        <f>[4]Chile!$G18</f>
        <v>3.7626587223242782</v>
      </c>
      <c r="M19" s="12">
        <f t="shared" si="4"/>
        <v>-4.4593421253498293E-2</v>
      </c>
      <c r="N19" s="12">
        <f t="shared" si="0"/>
        <v>-9.2528710979372306E-2</v>
      </c>
      <c r="O19" s="12">
        <f t="shared" si="0"/>
        <v>-8.4826968318612112E-2</v>
      </c>
      <c r="P19" s="12">
        <f t="shared" si="0"/>
        <v>-5.5970111818130247E-2</v>
      </c>
    </row>
    <row r="20" spans="1:16">
      <c r="A20">
        <v>1916</v>
      </c>
      <c r="B20">
        <f>[4]Chile!B19</f>
        <v>-108.41450692366233</v>
      </c>
      <c r="C20">
        <f>[4]Chile!C19</f>
        <v>-1141.813338385959</v>
      </c>
      <c r="D20">
        <f>[4]Chile!D19</f>
        <v>-1059.6654607323267</v>
      </c>
      <c r="E20">
        <f>[4]Chile!E19</f>
        <v>-682.71477353181467</v>
      </c>
      <c r="F20">
        <f>[4]Chile!F19</f>
        <v>10463</v>
      </c>
      <c r="G20">
        <f>B20/[4]Chile!$G19</f>
        <v>-28.496587524546865</v>
      </c>
      <c r="H20">
        <f>C20/[4]Chile!$G19</f>
        <v>-300.12389169395277</v>
      </c>
      <c r="I20">
        <f>D20/[4]Chile!$G19</f>
        <v>-278.53144754659507</v>
      </c>
      <c r="J20">
        <f>E20/[4]Chile!$G19</f>
        <v>-179.45053526784366</v>
      </c>
      <c r="K20">
        <f>F20/[4]Chile!$G19</f>
        <v>2750.1835661096206</v>
      </c>
      <c r="L20" s="12">
        <f>[4]Chile!$G19</f>
        <v>3.8044733191395088</v>
      </c>
      <c r="M20" s="12">
        <f t="shared" si="4"/>
        <v>-1.0361703806141865E-2</v>
      </c>
      <c r="N20" s="12">
        <f t="shared" si="4"/>
        <v>-0.10912867613360977</v>
      </c>
      <c r="O20" s="12">
        <f t="shared" si="4"/>
        <v>-0.10127740234467425</v>
      </c>
      <c r="P20" s="12">
        <f t="shared" si="4"/>
        <v>-6.5250384548582119E-2</v>
      </c>
    </row>
    <row r="21" spans="1:16">
      <c r="A21">
        <v>1917</v>
      </c>
      <c r="B21">
        <f>[4]Chile!B20</f>
        <v>-190.319455481597</v>
      </c>
      <c r="C21">
        <f>[4]Chile!C20</f>
        <v>-1236.3266746134948</v>
      </c>
      <c r="D21">
        <f>[4]Chile!D20</f>
        <v>-1165.6219387327289</v>
      </c>
      <c r="E21">
        <f>[4]Chile!E20</f>
        <v>-772.53788589195369</v>
      </c>
      <c r="F21">
        <f>[4]Chile!F20</f>
        <v>10638</v>
      </c>
      <c r="G21">
        <f>B21/[4]Chile!$G20</f>
        <v>-49.475356255105801</v>
      </c>
      <c r="H21">
        <f>C21/[4]Chile!$G20</f>
        <v>-321.39490163740805</v>
      </c>
      <c r="I21">
        <f>D21/[4]Chile!$G20</f>
        <v>-303.01453170742838</v>
      </c>
      <c r="J21">
        <f>E21/[4]Chile!$G20</f>
        <v>-200.82858596012812</v>
      </c>
      <c r="K21">
        <f>F21/[4]Chile!$G20</f>
        <v>2765.4494833961317</v>
      </c>
      <c r="L21" s="12">
        <f>[4]Chile!$G20</f>
        <v>3.8467526034631887</v>
      </c>
      <c r="M21" s="12">
        <f t="shared" si="4"/>
        <v>-1.7890529750103121E-2</v>
      </c>
      <c r="N21" s="12">
        <f t="shared" si="4"/>
        <v>-0.11621796151659099</v>
      </c>
      <c r="O21" s="12">
        <f t="shared" si="4"/>
        <v>-0.10957153024372336</v>
      </c>
      <c r="P21" s="12">
        <f t="shared" si="4"/>
        <v>-7.2620594650493864E-2</v>
      </c>
    </row>
    <row r="22" spans="1:16">
      <c r="A22">
        <v>1918</v>
      </c>
      <c r="B22">
        <f>[4]Chile!B21</f>
        <v>-213.05189225670512</v>
      </c>
      <c r="C22">
        <f>[4]Chile!C21</f>
        <v>-1022.5655659666802</v>
      </c>
      <c r="D22">
        <f>[4]Chile!D21</f>
        <v>-940.6242705922524</v>
      </c>
      <c r="E22">
        <f>[4]Chile!E21</f>
        <v>-530.7389132361493</v>
      </c>
      <c r="F22">
        <f>[4]Chile!F21</f>
        <v>10824</v>
      </c>
      <c r="G22">
        <f>B22/[4]Chile!$G21</f>
        <v>-54.776140115621253</v>
      </c>
      <c r="H22">
        <f>C22/[4]Chile!$G21</f>
        <v>-262.90400017340198</v>
      </c>
      <c r="I22">
        <f>D22/[4]Chile!$G21</f>
        <v>-241.836701361162</v>
      </c>
      <c r="J22">
        <f>E22/[4]Chile!$G21</f>
        <v>-136.45421670889161</v>
      </c>
      <c r="K22">
        <f>F22/[4]Chile!$G21</f>
        <v>2782.875731970059</v>
      </c>
      <c r="L22" s="12">
        <f>[4]Chile!$G21</f>
        <v>3.8895017393886473</v>
      </c>
      <c r="M22" s="12">
        <f t="shared" si="4"/>
        <v>-1.9683286424307569E-2</v>
      </c>
      <c r="N22" s="12">
        <f t="shared" si="4"/>
        <v>-9.4472058940011108E-2</v>
      </c>
      <c r="O22" s="12">
        <f t="shared" si="4"/>
        <v>-8.6901724925374402E-2</v>
      </c>
      <c r="P22" s="12">
        <f t="shared" si="4"/>
        <v>-4.9033528569489039E-2</v>
      </c>
    </row>
    <row r="23" spans="1:16">
      <c r="A23">
        <v>1919</v>
      </c>
      <c r="B23">
        <f>[4]Chile!B22</f>
        <v>-235.58370776749564</v>
      </c>
      <c r="C23">
        <f>[4]Chile!C22</f>
        <v>-548.48512202661038</v>
      </c>
      <c r="D23">
        <f>[4]Chile!D22</f>
        <v>-477.79791769778041</v>
      </c>
      <c r="E23">
        <f>[4]Chile!E22</f>
        <v>-175.88235108143692</v>
      </c>
      <c r="F23">
        <f>[4]Chile!F22</f>
        <v>9286</v>
      </c>
      <c r="G23">
        <f>B23/[4]Chile!$G22</f>
        <v>-59.903413270751763</v>
      </c>
      <c r="H23">
        <f>C23/[4]Chile!$G22</f>
        <v>-139.46690647235002</v>
      </c>
      <c r="I23">
        <f>D23/[4]Chile!$G22</f>
        <v>-121.49280777940037</v>
      </c>
      <c r="J23">
        <f>E23/[4]Chile!$G22</f>
        <v>-44.722758053629946</v>
      </c>
      <c r="K23">
        <f>F23/[4]Chile!$G22</f>
        <v>2361.2120757569237</v>
      </c>
      <c r="L23" s="12">
        <f>[4]Chile!$G22</f>
        <v>3.9327259483980179</v>
      </c>
      <c r="M23" s="12">
        <f t="shared" si="4"/>
        <v>-2.536977253580612E-2</v>
      </c>
      <c r="N23" s="12">
        <f t="shared" si="4"/>
        <v>-5.9065811116369847E-2</v>
      </c>
      <c r="O23" s="12">
        <f t="shared" si="4"/>
        <v>-5.1453577180463103E-2</v>
      </c>
      <c r="P23" s="12">
        <f t="shared" si="4"/>
        <v>-1.8940593482816813E-2</v>
      </c>
    </row>
    <row r="24" spans="1:16">
      <c r="A24">
        <v>1920</v>
      </c>
      <c r="B24">
        <f>[4]Chile!B23</f>
        <v>-64.225667778933342</v>
      </c>
      <c r="C24">
        <f>[4]Chile!C23</f>
        <v>-460.96818789757259</v>
      </c>
      <c r="D24">
        <f>[4]Chile!D23</f>
        <v>-387.34605372237496</v>
      </c>
      <c r="E24">
        <f>[4]Chile!E23</f>
        <v>1.3609954990483522</v>
      </c>
      <c r="F24">
        <f>[4]Chile!F23</f>
        <v>10490</v>
      </c>
      <c r="G24">
        <f>B24/[4]Chile!$G23</f>
        <v>-16.151588118393484</v>
      </c>
      <c r="H24">
        <f>C24/[4]Chile!$G23</f>
        <v>-115.92512096925154</v>
      </c>
      <c r="I24">
        <f>D24/[4]Chile!$G23</f>
        <v>-97.410492336850851</v>
      </c>
      <c r="J24">
        <f>E24/[4]Chile!$G23</f>
        <v>0.34226563135598514</v>
      </c>
      <c r="K24">
        <f>F24/[4]Chile!$G23</f>
        <v>2638.0443399223391</v>
      </c>
      <c r="L24" s="12">
        <f>[4]Chile!$G23</f>
        <v>3.9764305100000001</v>
      </c>
      <c r="M24" s="12">
        <f t="shared" si="4"/>
        <v>-6.1225612753987935E-3</v>
      </c>
      <c r="N24" s="12">
        <f t="shared" si="4"/>
        <v>-4.3943583212352012E-2</v>
      </c>
      <c r="O24" s="12">
        <f t="shared" si="4"/>
        <v>-3.6925267275726877E-2</v>
      </c>
      <c r="P24" s="12">
        <f t="shared" si="4"/>
        <v>1.2974218294073899E-4</v>
      </c>
    </row>
    <row r="25" spans="1:16">
      <c r="A25">
        <v>1921</v>
      </c>
      <c r="B25">
        <f>[4]Chile!B24</f>
        <v>3.5853572093753696</v>
      </c>
      <c r="C25">
        <f>[4]Chile!C24</f>
        <v>-112.04051796691891</v>
      </c>
      <c r="D25">
        <f>[4]Chile!D24</f>
        <v>-53.473108928018796</v>
      </c>
      <c r="E25">
        <f>[4]Chile!E24</f>
        <v>236.6097997198346</v>
      </c>
      <c r="F25">
        <f>[4]Chile!F24</f>
        <v>9092</v>
      </c>
      <c r="G25">
        <f>B25/[4]Chile!$G24</f>
        <v>0.88918636944241813</v>
      </c>
      <c r="H25">
        <f>C25/[4]Chile!$G24</f>
        <v>-27.786604118814985</v>
      </c>
      <c r="I25">
        <f>D25/[4]Chile!$G24</f>
        <v>-13.26159621311138</v>
      </c>
      <c r="J25">
        <f>E25/[4]Chile!$G24</f>
        <v>58.680403792745373</v>
      </c>
      <c r="K25">
        <f>F25/[4]Chile!$G24</f>
        <v>2254.8610916174011</v>
      </c>
      <c r="L25" s="12">
        <f>[4]Chile!$G24</f>
        <v>4.0321774293769694</v>
      </c>
      <c r="M25" s="12">
        <f t="shared" si="4"/>
        <v>3.9434197199465131E-4</v>
      </c>
      <c r="N25" s="12">
        <f t="shared" si="4"/>
        <v>-1.2322978218974804E-2</v>
      </c>
      <c r="O25" s="12">
        <f t="shared" si="4"/>
        <v>-5.8813362217354599E-3</v>
      </c>
      <c r="P25" s="12">
        <f t="shared" si="4"/>
        <v>2.602395509457046E-2</v>
      </c>
    </row>
    <row r="26" spans="1:16">
      <c r="A26">
        <v>1922</v>
      </c>
      <c r="B26">
        <f>[4]Chile!B25</f>
        <v>266.71928939802365</v>
      </c>
      <c r="C26">
        <f>[4]Chile!C25</f>
        <v>-179.34312624271041</v>
      </c>
      <c r="D26">
        <f>[4]Chile!D25</f>
        <v>-78.385447683114947</v>
      </c>
      <c r="E26">
        <f>[4]Chile!E25</f>
        <v>232.15458123242794</v>
      </c>
      <c r="F26">
        <f>[4]Chile!F25</f>
        <v>9425</v>
      </c>
      <c r="G26">
        <f>B26/[4]Chile!$G25</f>
        <v>65.233180617766152</v>
      </c>
      <c r="H26">
        <f>C26/[4]Chile!$G25</f>
        <v>-43.863053823928844</v>
      </c>
      <c r="I26">
        <f>D26/[4]Chile!$G25</f>
        <v>-19.171212093649892</v>
      </c>
      <c r="J26">
        <f>E26/[4]Chile!$G25</f>
        <v>56.779476891066778</v>
      </c>
      <c r="K26">
        <f>F26/[4]Chile!$G25</f>
        <v>2305.1303440035399</v>
      </c>
      <c r="L26" s="12">
        <f>[4]Chile!$G25</f>
        <v>4.0887058836033985</v>
      </c>
      <c r="M26" s="12">
        <f t="shared" si="4"/>
        <v>2.8299128848596675E-2</v>
      </c>
      <c r="N26" s="12">
        <f t="shared" si="4"/>
        <v>-1.9028448407714633E-2</v>
      </c>
      <c r="O26" s="12">
        <f t="shared" si="4"/>
        <v>-8.3167583748663069E-3</v>
      </c>
      <c r="P26" s="12">
        <f t="shared" si="4"/>
        <v>2.4631785807154159E-2</v>
      </c>
    </row>
    <row r="27" spans="1:16">
      <c r="A27">
        <v>1923</v>
      </c>
      <c r="B27">
        <f>[4]Chile!B26</f>
        <v>351.07088227049906</v>
      </c>
      <c r="C27">
        <f>[4]Chile!C26</f>
        <v>-461.98762251582133</v>
      </c>
      <c r="D27">
        <f>[4]Chile!D26</f>
        <v>-329.42520112874342</v>
      </c>
      <c r="E27">
        <f>[4]Chile!E26</f>
        <v>121.91656921897298</v>
      </c>
      <c r="F27">
        <f>[4]Chile!F26</f>
        <v>11352</v>
      </c>
      <c r="G27">
        <f>B27/[4]Chile!$G26</f>
        <v>84.676461761220608</v>
      </c>
      <c r="H27">
        <f>C27/[4]Chile!$G26</f>
        <v>-111.42899974819537</v>
      </c>
      <c r="I27">
        <f>D27/[4]Chile!$G26</f>
        <v>-79.4556366114914</v>
      </c>
      <c r="J27">
        <f>E27/[4]Chile!$G26</f>
        <v>29.405639239472368</v>
      </c>
      <c r="K27">
        <f>F27/[4]Chile!$G26</f>
        <v>2738.0430632601947</v>
      </c>
      <c r="L27" s="12">
        <f>[4]Chile!$G26</f>
        <v>4.1460268292797213</v>
      </c>
      <c r="M27" s="12">
        <f t="shared" si="4"/>
        <v>3.0925905767309639E-2</v>
      </c>
      <c r="N27" s="12">
        <f t="shared" si="4"/>
        <v>-4.0696584083493768E-2</v>
      </c>
      <c r="O27" s="12">
        <f t="shared" si="4"/>
        <v>-2.9019133291820244E-2</v>
      </c>
      <c r="P27" s="12">
        <f t="shared" si="4"/>
        <v>1.0739655498500086E-2</v>
      </c>
    </row>
    <row r="28" spans="1:16">
      <c r="A28">
        <v>1924</v>
      </c>
      <c r="B28">
        <f>[4]Chile!B27</f>
        <v>296.61870591697186</v>
      </c>
      <c r="C28">
        <f>[4]Chile!C27</f>
        <v>-372.7311017291151</v>
      </c>
      <c r="D28">
        <f>[4]Chile!D27</f>
        <v>-263.35495087196972</v>
      </c>
      <c r="E28">
        <f>[4]Chile!E27</f>
        <v>255.46639889769978</v>
      </c>
      <c r="F28">
        <f>[4]Chile!F27</f>
        <v>12208</v>
      </c>
      <c r="G28">
        <f>B28/[4]Chile!$G27</f>
        <v>70.553764445109948</v>
      </c>
      <c r="H28">
        <f>C28/[4]Chile!$G27</f>
        <v>-88.657868934683421</v>
      </c>
      <c r="I28">
        <f>D28/[4]Chile!$G27</f>
        <v>-62.641643290276754</v>
      </c>
      <c r="J28">
        <f>E28/[4]Chile!$G27</f>
        <v>60.765271278993552</v>
      </c>
      <c r="K28">
        <f>F28/[4]Chile!$G27</f>
        <v>2903.796487423821</v>
      </c>
      <c r="L28" s="12">
        <f>[4]Chile!$G27</f>
        <v>4.2041513766106409</v>
      </c>
      <c r="M28" s="12">
        <f t="shared" si="4"/>
        <v>2.4297076172753267E-2</v>
      </c>
      <c r="N28" s="12">
        <f t="shared" si="4"/>
        <v>-3.0531708857234195E-2</v>
      </c>
      <c r="O28" s="12">
        <f t="shared" si="4"/>
        <v>-2.1572325595672487E-2</v>
      </c>
      <c r="P28" s="12">
        <f t="shared" si="4"/>
        <v>2.0926146698697558E-2</v>
      </c>
    </row>
    <row r="29" spans="1:16">
      <c r="A29">
        <v>1925</v>
      </c>
      <c r="B29">
        <f>[4]Chile!B28</f>
        <v>344.21448902498747</v>
      </c>
      <c r="C29">
        <f>[4]Chile!C28</f>
        <v>-349.65573841507234</v>
      </c>
      <c r="D29">
        <f>[4]Chile!D28</f>
        <v>-239.99163285853695</v>
      </c>
      <c r="E29">
        <f>[4]Chile!E28</f>
        <v>320.2751386425054</v>
      </c>
      <c r="F29">
        <f>[4]Chile!F28</f>
        <v>12739</v>
      </c>
      <c r="G29">
        <f>B29/[4]Chile!$G28</f>
        <v>80.742941179337208</v>
      </c>
      <c r="H29">
        <f>C29/[4]Chile!$G28</f>
        <v>-82.019303719130917</v>
      </c>
      <c r="I29">
        <f>D29/[4]Chile!$G28</f>
        <v>-56.295219734411774</v>
      </c>
      <c r="J29">
        <f>E29/[4]Chile!$G28</f>
        <v>75.127449613948812</v>
      </c>
      <c r="K29">
        <f>F29/[4]Chile!$G28</f>
        <v>2988.2075289657805</v>
      </c>
      <c r="L29" s="12">
        <f>[4]Chile!$G28</f>
        <v>4.2630907915585672</v>
      </c>
      <c r="M29" s="12">
        <f t="shared" si="4"/>
        <v>2.7020526652405015E-2</v>
      </c>
      <c r="N29" s="12">
        <f t="shared" si="4"/>
        <v>-2.7447659817495279E-2</v>
      </c>
      <c r="O29" s="12">
        <f t="shared" si="4"/>
        <v>-1.8839126529440062E-2</v>
      </c>
      <c r="P29" s="12">
        <f t="shared" si="4"/>
        <v>2.5141309258380207E-2</v>
      </c>
    </row>
    <row r="30" spans="1:16">
      <c r="A30">
        <v>1926</v>
      </c>
      <c r="B30">
        <f>[4]Chile!B29</f>
        <v>730.97754686368864</v>
      </c>
      <c r="C30">
        <f>[4]Chile!C29</f>
        <v>116.71141963964575</v>
      </c>
      <c r="D30">
        <f>[4]Chile!D29</f>
        <v>276.57308582182867</v>
      </c>
      <c r="E30">
        <f>[4]Chile!E29</f>
        <v>735.86009890370872</v>
      </c>
      <c r="F30">
        <f>[4]Chile!F29</f>
        <v>11678</v>
      </c>
      <c r="G30">
        <f>B30/[4]Chile!$G29</f>
        <v>169.09595476909192</v>
      </c>
      <c r="H30">
        <f>C30/[4]Chile!$G29</f>
        <v>26.998680084085088</v>
      </c>
      <c r="I30">
        <f>D30/[4]Chile!$G29</f>
        <v>63.979242879805199</v>
      </c>
      <c r="J30">
        <f>E30/[4]Chile!$G29</f>
        <v>170.22542831100762</v>
      </c>
      <c r="K30">
        <f>F30/[4]Chile!$G29</f>
        <v>2701.4544677412568</v>
      </c>
      <c r="L30" s="12">
        <f>[4]Chile!$G29</f>
        <v>4.3228564980272361</v>
      </c>
      <c r="M30" s="12">
        <f t="shared" si="4"/>
        <v>6.2594412302079863E-2</v>
      </c>
      <c r="N30" s="12">
        <f t="shared" si="4"/>
        <v>9.994127388221077E-3</v>
      </c>
      <c r="O30" s="12">
        <f t="shared" si="4"/>
        <v>2.3683257905619856E-2</v>
      </c>
      <c r="P30" s="12">
        <f t="shared" si="4"/>
        <v>6.3012510610011022E-2</v>
      </c>
    </row>
    <row r="31" spans="1:16">
      <c r="A31">
        <v>1927</v>
      </c>
      <c r="B31">
        <f>[4]Chile!B30</f>
        <v>646.71558520546739</v>
      </c>
      <c r="C31">
        <f>[4]Chile!C30</f>
        <v>-98.972103249849056</v>
      </c>
      <c r="D31">
        <f>[4]Chile!D30</f>
        <v>60.660195100157132</v>
      </c>
      <c r="E31">
        <f>[4]Chile!E30</f>
        <v>498.26629334827646</v>
      </c>
      <c r="F31">
        <f>[4]Chile!F30</f>
        <v>11466</v>
      </c>
      <c r="G31">
        <f>B31/[4]Chile!$G30</f>
        <v>147.53541115726654</v>
      </c>
      <c r="H31">
        <f>C31/[4]Chile!$G30</f>
        <v>-22.57853418118378</v>
      </c>
      <c r="I31">
        <f>D31/[4]Chile!$G30</f>
        <v>13.838427632973067</v>
      </c>
      <c r="J31">
        <f>E31/[4]Chile!$G30</f>
        <v>113.66963180822331</v>
      </c>
      <c r="K31">
        <f>F31/[4]Chile!$G30</f>
        <v>2615.741854731657</v>
      </c>
      <c r="L31" s="12">
        <f>[4]Chile!$G30</f>
        <v>4.3834600800759338</v>
      </c>
      <c r="M31" s="12">
        <f t="shared" si="4"/>
        <v>5.6402894226885346E-2</v>
      </c>
      <c r="N31" s="12">
        <f t="shared" si="4"/>
        <v>-8.6317899223660437E-3</v>
      </c>
      <c r="O31" s="12">
        <f t="shared" si="4"/>
        <v>5.2904408773902963E-3</v>
      </c>
      <c r="P31" s="12">
        <f t="shared" si="4"/>
        <v>4.3455982325857005E-2</v>
      </c>
    </row>
    <row r="32" spans="1:16">
      <c r="A32">
        <v>1928</v>
      </c>
      <c r="B32">
        <f>[4]Chile!B31</f>
        <v>879.52943444293203</v>
      </c>
      <c r="C32">
        <f>[4]Chile!C31</f>
        <v>-393.79095931102478</v>
      </c>
      <c r="D32">
        <f>[4]Chile!D31</f>
        <v>-196.02955148346814</v>
      </c>
      <c r="E32">
        <f>[4]Chile!E31</f>
        <v>461.54791304149882</v>
      </c>
      <c r="F32">
        <f>[4]Chile!F31</f>
        <v>14046</v>
      </c>
      <c r="G32">
        <f>B32/[4]Chile!$G31</f>
        <v>197.87324931091416</v>
      </c>
      <c r="H32">
        <f>C32/[4]Chile!$G31</f>
        <v>-88.593620198154184</v>
      </c>
      <c r="I32">
        <f>D32/[4]Chile!$G31</f>
        <v>-44.101996811013819</v>
      </c>
      <c r="J32">
        <f>E32/[4]Chile!$G31</f>
        <v>103.8373267451101</v>
      </c>
      <c r="K32">
        <f>F32/[4]Chile!$G31</f>
        <v>3160.0166532021121</v>
      </c>
      <c r="L32" s="12">
        <f>[4]Chile!$G31</f>
        <v>4.4449132841647812</v>
      </c>
      <c r="M32" s="12">
        <f t="shared" si="4"/>
        <v>6.261778687476377E-2</v>
      </c>
      <c r="N32" s="12">
        <f t="shared" si="4"/>
        <v>-2.80358080101826E-2</v>
      </c>
      <c r="O32" s="12">
        <f t="shared" si="4"/>
        <v>-1.3956254555280373E-2</v>
      </c>
      <c r="P32" s="12">
        <f t="shared" si="4"/>
        <v>3.2859740356079935E-2</v>
      </c>
    </row>
    <row r="33" spans="1:16">
      <c r="A33">
        <v>1929</v>
      </c>
      <c r="B33">
        <f>[4]Chile!B32</f>
        <v>2293.6445684109799</v>
      </c>
      <c r="C33">
        <f>[4]Chile!C32</f>
        <v>723.48420618075727</v>
      </c>
      <c r="D33">
        <f>[4]Chile!D32</f>
        <v>880.78719887725083</v>
      </c>
      <c r="E33">
        <f>[4]Chile!E32</f>
        <v>1581.2692824501362</v>
      </c>
      <c r="F33">
        <f>[4]Chile!F32</f>
        <v>14780</v>
      </c>
      <c r="G33">
        <f>B33/[4]Chile!$G32</f>
        <v>508.88141392112732</v>
      </c>
      <c r="H33">
        <f>C33/[4]Chile!$G32</f>
        <v>160.51644219920789</v>
      </c>
      <c r="I33">
        <f>D33/[4]Chile!$G32</f>
        <v>195.41660521481995</v>
      </c>
      <c r="J33">
        <f>E33/[4]Chile!$G32</f>
        <v>350.82966180795273</v>
      </c>
      <c r="K33">
        <f>F33/[4]Chile!$G32</f>
        <v>3279.177341310969</v>
      </c>
      <c r="L33" s="12">
        <f>[4]Chile!$G32</f>
        <v>4.5072280214314864</v>
      </c>
      <c r="M33" s="12">
        <f t="shared" si="4"/>
        <v>0.15518569475040458</v>
      </c>
      <c r="N33" s="12">
        <f t="shared" si="4"/>
        <v>4.8950216926979519E-2</v>
      </c>
      <c r="O33" s="12">
        <f t="shared" si="4"/>
        <v>5.9593179896972312E-2</v>
      </c>
      <c r="P33" s="12">
        <f t="shared" si="4"/>
        <v>0.10698709624155184</v>
      </c>
    </row>
    <row r="34" spans="1:16">
      <c r="A34">
        <v>1930</v>
      </c>
      <c r="B34">
        <f>[4]Chile!B33</f>
        <v>2171.0807586535802</v>
      </c>
      <c r="C34">
        <f>[4]Chile!C33</f>
        <v>1705.451798367194</v>
      </c>
      <c r="D34">
        <f>[4]Chile!D33</f>
        <v>1897.1369236595647</v>
      </c>
      <c r="E34">
        <f>[4]Chile!E33</f>
        <v>2295.1918190199722</v>
      </c>
      <c r="F34">
        <f>[4]Chile!F33</f>
        <v>11414</v>
      </c>
      <c r="G34">
        <f>B34/[4]Chile!$G33</f>
        <v>475.02909645266743</v>
      </c>
      <c r="H34">
        <f>C34/[4]Chile!$G33</f>
        <v>373.15020346104569</v>
      </c>
      <c r="I34">
        <f>D34/[4]Chile!$G33</f>
        <v>415.09061102447532</v>
      </c>
      <c r="J34">
        <f>E34/[4]Chile!$G33</f>
        <v>502.18440361046845</v>
      </c>
      <c r="K34">
        <f>F34/[4]Chile!$G33</f>
        <v>2497.3654643198292</v>
      </c>
      <c r="L34" s="12">
        <f>[4]Chile!$G33</f>
        <v>4.5704163700000002</v>
      </c>
      <c r="M34" s="12">
        <f t="shared" si="4"/>
        <v>0.19021208679284918</v>
      </c>
      <c r="N34" s="12">
        <f t="shared" si="4"/>
        <v>0.14941753972027283</v>
      </c>
      <c r="O34" s="12">
        <f t="shared" si="4"/>
        <v>0.1662114003556654</v>
      </c>
      <c r="P34" s="12">
        <f t="shared" si="4"/>
        <v>0.20108566839144668</v>
      </c>
    </row>
    <row r="35" spans="1:16">
      <c r="A35">
        <v>1931</v>
      </c>
      <c r="B35">
        <f>[4]Chile!B34</f>
        <v>737.14415873152279</v>
      </c>
      <c r="C35">
        <f>[4]Chile!C34</f>
        <v>505.99000503621329</v>
      </c>
      <c r="D35">
        <f>[4]Chile!D34</f>
        <v>656.98537373160218</v>
      </c>
      <c r="E35">
        <f>[4]Chile!E34</f>
        <v>946.70404744904329</v>
      </c>
      <c r="F35">
        <f>[4]Chile!F34</f>
        <v>9780</v>
      </c>
      <c r="G35">
        <f>B35/[4]Chile!$G34</f>
        <v>158.75066025911474</v>
      </c>
      <c r="H35">
        <f>C35/[4]Chile!$G34</f>
        <v>108.96952303364515</v>
      </c>
      <c r="I35">
        <f>D35/[4]Chile!$G34</f>
        <v>141.48774106810677</v>
      </c>
      <c r="J35">
        <f>E35/[4]Chile!$G34</f>
        <v>203.88127725400506</v>
      </c>
      <c r="K35">
        <f>F35/[4]Chile!$G34</f>
        <v>2106.2114363163691</v>
      </c>
      <c r="L35" s="12">
        <f>[4]Chile!$G34</f>
        <v>4.64340845907883</v>
      </c>
      <c r="M35" s="12">
        <f t="shared" si="4"/>
        <v>7.5372613367231361E-2</v>
      </c>
      <c r="N35" s="12">
        <f t="shared" si="4"/>
        <v>5.1737219328856159E-2</v>
      </c>
      <c r="O35" s="12">
        <f t="shared" si="4"/>
        <v>6.717641858196341E-2</v>
      </c>
      <c r="P35" s="12">
        <f t="shared" si="4"/>
        <v>9.680000485164042E-2</v>
      </c>
    </row>
    <row r="36" spans="1:16">
      <c r="A36">
        <v>1932</v>
      </c>
      <c r="B36">
        <f>[4]Chile!B35</f>
        <v>-0.31769600930965081</v>
      </c>
      <c r="C36">
        <f>[4]Chile!C35</f>
        <v>-31.34102934564055</v>
      </c>
      <c r="D36">
        <f>[4]Chile!D35</f>
        <v>70.108302849713354</v>
      </c>
      <c r="E36">
        <f>[4]Chile!E35</f>
        <v>279.51709288678546</v>
      </c>
      <c r="F36">
        <f>[4]Chile!F35</f>
        <v>8264</v>
      </c>
      <c r="G36">
        <f>B36/[4]Chile!$G35</f>
        <v>-6.7343200066881687E-2</v>
      </c>
      <c r="H36">
        <f>C36/[4]Chile!$G35</f>
        <v>-6.6434741000108835</v>
      </c>
      <c r="I36">
        <f>D36/[4]Chile!$G35</f>
        <v>14.861116686410817</v>
      </c>
      <c r="J36">
        <f>E36/[4]Chile!$G35</f>
        <v>59.250273710681235</v>
      </c>
      <c r="K36">
        <f>F36/[4]Chile!$G35</f>
        <v>1751.750695773705</v>
      </c>
      <c r="L36" s="12">
        <f>[4]Chile!$G35</f>
        <v>4.7175662723798695</v>
      </c>
      <c r="M36" s="12">
        <f t="shared" si="4"/>
        <v>-3.8443369955185238E-5</v>
      </c>
      <c r="N36" s="12">
        <f t="shared" si="4"/>
        <v>-3.7924769295305601E-3</v>
      </c>
      <c r="O36" s="12">
        <f t="shared" si="4"/>
        <v>8.4835797252799314E-3</v>
      </c>
      <c r="P36" s="12">
        <f t="shared" si="4"/>
        <v>3.3823462353192814E-2</v>
      </c>
    </row>
    <row r="37" spans="1:16">
      <c r="A37">
        <v>1933</v>
      </c>
      <c r="B37">
        <f>[4]Chile!B36</f>
        <v>194.15016585851242</v>
      </c>
      <c r="C37">
        <f>[4]Chile!C36</f>
        <v>-313.51040533804564</v>
      </c>
      <c r="D37">
        <f>[4]Chile!D36</f>
        <v>-140.00343967759119</v>
      </c>
      <c r="E37">
        <f>[4]Chile!E36</f>
        <v>185.5522538552685</v>
      </c>
      <c r="F37">
        <f>[4]Chile!F36</f>
        <v>10183</v>
      </c>
      <c r="G37">
        <f>B37/[4]Chile!$G36</f>
        <v>40.507797886988399</v>
      </c>
      <c r="H37">
        <f>C37/[4]Chile!$G36</f>
        <v>-65.411307163941586</v>
      </c>
      <c r="I37">
        <f>D37/[4]Chile!$G36</f>
        <v>-29.210539238354112</v>
      </c>
      <c r="J37">
        <f>E37/[4]Chile!$G36</f>
        <v>38.71391591868079</v>
      </c>
      <c r="K37">
        <f>F37/[4]Chile!$G36</f>
        <v>2124.5972366761043</v>
      </c>
      <c r="L37" s="12">
        <f>[4]Chile!$G36</f>
        <v>4.7929084271667071</v>
      </c>
      <c r="M37" s="12">
        <f t="shared" si="4"/>
        <v>1.9066106830846748E-2</v>
      </c>
      <c r="N37" s="12">
        <f t="shared" si="4"/>
        <v>-3.0787626960428718E-2</v>
      </c>
      <c r="O37" s="12">
        <f t="shared" si="4"/>
        <v>-1.3748741989353943E-2</v>
      </c>
      <c r="P37" s="12">
        <f t="shared" si="4"/>
        <v>1.8221767048538593E-2</v>
      </c>
    </row>
    <row r="38" spans="1:16">
      <c r="A38">
        <v>1934</v>
      </c>
      <c r="B38">
        <f>[4]Chile!B37</f>
        <v>508.02384131920257</v>
      </c>
      <c r="C38">
        <f>[4]Chile!C37</f>
        <v>-490.41916617203105</v>
      </c>
      <c r="D38">
        <f>[4]Chile!D37</f>
        <v>-333.24808984946378</v>
      </c>
      <c r="E38">
        <f>[4]Chile!E37</f>
        <v>149.66757406002915</v>
      </c>
      <c r="F38">
        <f>[4]Chile!F37</f>
        <v>12293</v>
      </c>
      <c r="G38">
        <f>B38/[4]Chile!$G37</f>
        <v>104.32871081998559</v>
      </c>
      <c r="H38">
        <f>C38/[4]Chile!$G37</f>
        <v>-100.71338233906293</v>
      </c>
      <c r="I38">
        <f>D38/[4]Chile!$G37</f>
        <v>-68.436440909811935</v>
      </c>
      <c r="J38">
        <f>E38/[4]Chile!$G37</f>
        <v>30.736008398130561</v>
      </c>
      <c r="K38">
        <f>F38/[4]Chile!$G37</f>
        <v>2524.5130991879018</v>
      </c>
      <c r="L38" s="12">
        <f>[4]Chile!$G37</f>
        <v>4.8694538380309753</v>
      </c>
      <c r="M38" s="12">
        <f t="shared" si="4"/>
        <v>4.1326270342406456E-2</v>
      </c>
      <c r="N38" s="12">
        <f t="shared" si="4"/>
        <v>-3.9894180929962664E-2</v>
      </c>
      <c r="O38" s="12">
        <f t="shared" si="4"/>
        <v>-2.7108768392537522E-2</v>
      </c>
      <c r="P38" s="12">
        <f t="shared" si="4"/>
        <v>1.2175024327668522E-2</v>
      </c>
    </row>
    <row r="39" spans="1:16">
      <c r="A39">
        <v>1935</v>
      </c>
      <c r="B39">
        <f>[4]Chile!B38</f>
        <v>1155.78775510936</v>
      </c>
      <c r="C39">
        <f>[4]Chile!C38</f>
        <v>280.66711790106797</v>
      </c>
      <c r="D39">
        <f>[4]Chile!D38</f>
        <v>435.57337883791826</v>
      </c>
      <c r="E39">
        <f>[4]Chile!E38</f>
        <v>972.81700741239547</v>
      </c>
      <c r="F39">
        <f>[4]Chile!F38</f>
        <v>13001</v>
      </c>
      <c r="G39">
        <f>B39/[4]Chile!$G38</f>
        <v>233.6236013141573</v>
      </c>
      <c r="H39">
        <f>C39/[4]Chile!$G38</f>
        <v>56.732269886618106</v>
      </c>
      <c r="I39">
        <f>D39/[4]Chile!$G38</f>
        <v>88.044038320047534</v>
      </c>
      <c r="J39">
        <f>E39/[4]Chile!$G38</f>
        <v>196.63905564550703</v>
      </c>
      <c r="K39">
        <f>F39/[4]Chile!$G38</f>
        <v>2627.9396258164784</v>
      </c>
      <c r="L39" s="12">
        <f>[4]Chile!$G38</f>
        <v>4.9472217216408465</v>
      </c>
      <c r="M39" s="12">
        <f t="shared" si="4"/>
        <v>8.8899911938263215E-2</v>
      </c>
      <c r="N39" s="12">
        <f t="shared" si="4"/>
        <v>2.1588117675645564E-2</v>
      </c>
      <c r="O39" s="12">
        <f t="shared" si="4"/>
        <v>3.3503067366965483E-2</v>
      </c>
      <c r="P39" s="12">
        <f t="shared" si="4"/>
        <v>7.4826321622367159E-2</v>
      </c>
    </row>
    <row r="40" spans="1:16">
      <c r="A40">
        <v>1936</v>
      </c>
      <c r="B40">
        <f>[4]Chile!B39</f>
        <v>1107.9536119582667</v>
      </c>
      <c r="C40">
        <f>[4]Chile!C39</f>
        <v>267.64846440587564</v>
      </c>
      <c r="D40">
        <f>[4]Chile!D39</f>
        <v>463.42275575154662</v>
      </c>
      <c r="E40">
        <f>[4]Chile!E39</f>
        <v>1050.2305097350334</v>
      </c>
      <c r="F40">
        <f>[4]Chile!F39</f>
        <v>13640</v>
      </c>
      <c r="G40">
        <f>B40/[4]Chile!$G39</f>
        <v>220.43425368882879</v>
      </c>
      <c r="H40">
        <f>C40/[4]Chile!$G39</f>
        <v>53.250324621436015</v>
      </c>
      <c r="I40">
        <f>D40/[4]Chile!$G39</f>
        <v>92.200836031355806</v>
      </c>
      <c r="J40">
        <f>E40/[4]Chile!$G39</f>
        <v>208.94988392654881</v>
      </c>
      <c r="K40">
        <f>F40/[4]Chile!$G39</f>
        <v>2713.7627314570991</v>
      </c>
      <c r="L40" s="12">
        <f>[4]Chile!$G39</f>
        <v>5.0262316015653594</v>
      </c>
      <c r="M40" s="12">
        <f t="shared" si="4"/>
        <v>8.1228270671427183E-2</v>
      </c>
      <c r="N40" s="12">
        <f t="shared" si="4"/>
        <v>1.9622321437380911E-2</v>
      </c>
      <c r="O40" s="12">
        <f t="shared" si="4"/>
        <v>3.3975275348353859E-2</v>
      </c>
      <c r="P40" s="12">
        <f t="shared" si="4"/>
        <v>7.6996371681454068E-2</v>
      </c>
    </row>
    <row r="41" spans="1:16">
      <c r="A41">
        <v>1937</v>
      </c>
      <c r="B41">
        <f>[4]Chile!B40</f>
        <v>1284.9927579438568</v>
      </c>
      <c r="C41">
        <f>[4]Chile!C40</f>
        <v>-721.04168134221777</v>
      </c>
      <c r="D41">
        <f>[4]Chile!D40</f>
        <v>-517.34924506670154</v>
      </c>
      <c r="E41">
        <f>[4]Chile!E40</f>
        <v>235.65088132425643</v>
      </c>
      <c r="F41">
        <f>[4]Chile!F40</f>
        <v>15508</v>
      </c>
      <c r="G41">
        <f>B41/[4]Chile!$G40</f>
        <v>251.63848511139076</v>
      </c>
      <c r="H41">
        <f>C41/[4]Chile!$G40</f>
        <v>-141.20066846559868</v>
      </c>
      <c r="I41">
        <f>D41/[4]Chile!$G40</f>
        <v>-101.31183969504862</v>
      </c>
      <c r="J41">
        <f>E41/[4]Chile!$G40</f>
        <v>46.147210110728786</v>
      </c>
      <c r="K41">
        <f>F41/[4]Chile!$G40</f>
        <v>3036.9117669984175</v>
      </c>
      <c r="L41" s="12">
        <f>[4]Chile!$G40</f>
        <v>5.1065033131758026</v>
      </c>
      <c r="M41" s="12">
        <f t="shared" si="4"/>
        <v>8.2859992129472329E-2</v>
      </c>
      <c r="N41" s="12">
        <f t="shared" si="4"/>
        <v>-4.6494820824233798E-2</v>
      </c>
      <c r="O41" s="12">
        <f t="shared" si="4"/>
        <v>-3.3360152506235592E-2</v>
      </c>
      <c r="P41" s="12">
        <f t="shared" si="4"/>
        <v>1.5195439858412202E-2</v>
      </c>
    </row>
    <row r="42" spans="1:16">
      <c r="A42">
        <v>1938</v>
      </c>
      <c r="B42">
        <f>[4]Chile!B41</f>
        <v>1327.7130198396283</v>
      </c>
      <c r="C42">
        <f>[4]Chile!C41</f>
        <v>169.29442375752711</v>
      </c>
      <c r="D42">
        <f>[4]Chile!D41</f>
        <v>358.4908795657031</v>
      </c>
      <c r="E42">
        <f>[4]Chile!E41</f>
        <v>1114.2952004031411</v>
      </c>
      <c r="F42">
        <f>[4]Chile!F41</f>
        <v>15687</v>
      </c>
      <c r="G42">
        <f>B42/[4]Chile!$G41</f>
        <v>255.91719937391767</v>
      </c>
      <c r="H42">
        <f>C42/[4]Chile!$G41</f>
        <v>32.631565820511987</v>
      </c>
      <c r="I42">
        <f>D42/[4]Chile!$G41</f>
        <v>69.099256035486277</v>
      </c>
      <c r="J42">
        <f>E42/[4]Chile!$G41</f>
        <v>214.78083192813384</v>
      </c>
      <c r="K42">
        <f>F42/[4]Chile!$G41</f>
        <v>3023.675332387385</v>
      </c>
      <c r="L42" s="12">
        <f>[4]Chile!$G41</f>
        <v>5.1880570086253641</v>
      </c>
      <c r="M42" s="12">
        <f t="shared" si="4"/>
        <v>8.4637790516964892E-2</v>
      </c>
      <c r="N42" s="12">
        <f t="shared" si="4"/>
        <v>1.0792020383599612E-2</v>
      </c>
      <c r="O42" s="12">
        <f t="shared" si="4"/>
        <v>2.2852736633244282E-2</v>
      </c>
      <c r="P42" s="12">
        <f t="shared" si="4"/>
        <v>7.1033033747889412E-2</v>
      </c>
    </row>
    <row r="43" spans="1:16">
      <c r="A43">
        <v>1939</v>
      </c>
      <c r="B43">
        <f>[4]Chile!B42</f>
        <v>-455.28422769844633</v>
      </c>
      <c r="C43">
        <f>[4]Chile!C42</f>
        <v>-1713.5583529358155</v>
      </c>
      <c r="D43">
        <f>[4]Chile!D42</f>
        <v>-1549.8185557010793</v>
      </c>
      <c r="E43">
        <f>[4]Chile!E42</f>
        <v>-774.4094454321239</v>
      </c>
      <c r="F43">
        <f>[4]Chile!F42</f>
        <v>16016</v>
      </c>
      <c r="G43">
        <f>B43/[4]Chile!$G42</f>
        <v>-86.376727089469327</v>
      </c>
      <c r="H43">
        <f>C43/[4]Chile!$G42</f>
        <v>-325.09705629743826</v>
      </c>
      <c r="I43">
        <f>D43/[4]Chile!$G42</f>
        <v>-294.03226881088915</v>
      </c>
      <c r="J43">
        <f>E43/[4]Chile!$G42</f>
        <v>-146.92130597570912</v>
      </c>
      <c r="K43">
        <f>F43/[4]Chile!$G42</f>
        <v>3038.562675580386</v>
      </c>
      <c r="L43" s="12">
        <f>[4]Chile!$G42</f>
        <v>5.2709131619083145</v>
      </c>
      <c r="M43" s="12">
        <f t="shared" si="4"/>
        <v>-2.8426837393759136E-2</v>
      </c>
      <c r="N43" s="12">
        <f t="shared" si="4"/>
        <v>-0.10699040665183664</v>
      </c>
      <c r="O43" s="12">
        <f t="shared" si="4"/>
        <v>-9.6766892838478974E-2</v>
      </c>
      <c r="P43" s="12">
        <f t="shared" si="4"/>
        <v>-4.8352238101406333E-2</v>
      </c>
    </row>
    <row r="44" spans="1:16">
      <c r="A44">
        <v>1940</v>
      </c>
      <c r="B44">
        <f>[4]Chile!B43</f>
        <v>-239.00013076283227</v>
      </c>
      <c r="C44">
        <f>[4]Chile!C43</f>
        <v>-1521.2585240782812</v>
      </c>
      <c r="D44">
        <f>[4]Chile!D43</f>
        <v>-1352.5315587936941</v>
      </c>
      <c r="E44">
        <f>[4]Chile!E43</f>
        <v>-529.75251822260213</v>
      </c>
      <c r="F44">
        <f>[4]Chile!F43</f>
        <v>16658</v>
      </c>
      <c r="G44">
        <f>B44/[4]Chile!$G43</f>
        <v>-44.630438682465297</v>
      </c>
      <c r="H44">
        <f>C44/[4]Chile!$G43</f>
        <v>-284.07697963323409</v>
      </c>
      <c r="I44">
        <f>D44/[4]Chile!$G43</f>
        <v>-252.56922081244565</v>
      </c>
      <c r="J44">
        <f>E44/[4]Chile!$G43</f>
        <v>-98.924997262353969</v>
      </c>
      <c r="K44">
        <f>F44/[4]Chile!$G43</f>
        <v>3110.6838527643349</v>
      </c>
      <c r="L44" s="12">
        <f>[4]Chile!$G43</f>
        <v>5.3550925740000004</v>
      </c>
      <c r="M44" s="12">
        <f t="shared" si="4"/>
        <v>-1.4347468529405227E-2</v>
      </c>
      <c r="N44" s="12">
        <f t="shared" si="4"/>
        <v>-9.1322999404387151E-2</v>
      </c>
      <c r="O44" s="12">
        <f t="shared" si="4"/>
        <v>-8.1194114467144557E-2</v>
      </c>
      <c r="P44" s="12">
        <f t="shared" si="4"/>
        <v>-3.1801687971101097E-2</v>
      </c>
    </row>
    <row r="45" spans="1:16">
      <c r="A45">
        <v>1941</v>
      </c>
      <c r="B45">
        <f>[4]Chile!B44</f>
        <v>-452.0373685658198</v>
      </c>
      <c r="C45">
        <f>[4]Chile!C44</f>
        <v>-2005.2637877415405</v>
      </c>
      <c r="D45">
        <f>[4]Chile!D44</f>
        <v>-1815.562959250311</v>
      </c>
      <c r="E45">
        <f>[4]Chile!E44</f>
        <v>-1031.6888775752386</v>
      </c>
      <c r="F45">
        <f>[4]Chile!F44</f>
        <v>16469</v>
      </c>
      <c r="G45">
        <f>B45/[4]Chile!$G44</f>
        <v>-83.25021009272163</v>
      </c>
      <c r="H45">
        <f>C45/[4]Chile!$G44</f>
        <v>-369.30272413198196</v>
      </c>
      <c r="I45">
        <f>D45/[4]Chile!$G44</f>
        <v>-334.36615710265971</v>
      </c>
      <c r="J45">
        <f>E45/[4]Chile!$G44</f>
        <v>-190.00268955852229</v>
      </c>
      <c r="K45">
        <f>F45/[4]Chile!$G44</f>
        <v>3033.0406407925066</v>
      </c>
      <c r="L45" s="12">
        <f>[4]Chile!$G44</f>
        <v>5.4298645980875468</v>
      </c>
      <c r="M45" s="12">
        <f t="shared" si="4"/>
        <v>-2.7447772698149239E-2</v>
      </c>
      <c r="N45" s="12">
        <f t="shared" si="4"/>
        <v>-0.12175989967463359</v>
      </c>
      <c r="O45" s="12">
        <f t="shared" si="4"/>
        <v>-0.11024123864535254</v>
      </c>
      <c r="P45" s="12">
        <f t="shared" si="4"/>
        <v>-6.2644293981130528E-2</v>
      </c>
    </row>
    <row r="46" spans="1:16">
      <c r="A46">
        <v>1942</v>
      </c>
      <c r="B46">
        <f>[4]Chile!B45</f>
        <v>-835.71941229862864</v>
      </c>
      <c r="C46">
        <f>[4]Chile!C45</f>
        <v>-2236.1846752006136</v>
      </c>
      <c r="D46">
        <f>[4]Chile!D45</f>
        <v>-2069.7193209309503</v>
      </c>
      <c r="E46">
        <f>[4]Chile!E45</f>
        <v>-1224.6605104597763</v>
      </c>
      <c r="F46">
        <f>[4]Chile!F45</f>
        <v>17234</v>
      </c>
      <c r="G46">
        <f>B46/[4]Chile!$G45</f>
        <v>-151.79220621594806</v>
      </c>
      <c r="H46">
        <f>C46/[4]Chile!$G45</f>
        <v>-406.1595319670563</v>
      </c>
      <c r="I46">
        <f>D46/[4]Chile!$G45</f>
        <v>-375.9243321963437</v>
      </c>
      <c r="J46">
        <f>E46/[4]Chile!$G45</f>
        <v>-222.4358056215797</v>
      </c>
      <c r="K46">
        <f>F46/[4]Chile!$G45</f>
        <v>3130.2215114645142</v>
      </c>
      <c r="L46" s="12">
        <f>[4]Chile!$G45</f>
        <v>5.5056806481202836</v>
      </c>
      <c r="M46" s="12">
        <f t="shared" si="4"/>
        <v>-4.8492480695057946E-2</v>
      </c>
      <c r="N46" s="12">
        <f t="shared" si="4"/>
        <v>-0.12975424597891455</v>
      </c>
      <c r="O46" s="12">
        <f t="shared" si="4"/>
        <v>-0.12009512132592262</v>
      </c>
      <c r="P46" s="12">
        <f t="shared" si="4"/>
        <v>-7.1060723596366268E-2</v>
      </c>
    </row>
    <row r="47" spans="1:16">
      <c r="A47">
        <v>1943</v>
      </c>
      <c r="B47">
        <f>[4]Chile!B46</f>
        <v>-974.81671091124463</v>
      </c>
      <c r="C47">
        <f>[4]Chile!C46</f>
        <v>-2287.0261620805859</v>
      </c>
      <c r="D47">
        <f>[4]Chile!D46</f>
        <v>-2091.3616481122594</v>
      </c>
      <c r="E47">
        <f>[4]Chile!E46</f>
        <v>-1210.0834851429649</v>
      </c>
      <c r="F47">
        <f>[4]Chile!F46</f>
        <v>17726</v>
      </c>
      <c r="G47">
        <f>B47/[4]Chile!$G46</f>
        <v>-174.61837066438883</v>
      </c>
      <c r="H47">
        <f>C47/[4]Chile!$G46</f>
        <v>-409.67371365231253</v>
      </c>
      <c r="I47">
        <f>D47/[4]Chile!$G46</f>
        <v>-374.62443901067223</v>
      </c>
      <c r="J47">
        <f>E47/[4]Chile!$G46</f>
        <v>-216.76157597465362</v>
      </c>
      <c r="K47">
        <f>F47/[4]Chile!$G46</f>
        <v>3175.2484377330056</v>
      </c>
      <c r="L47" s="12">
        <f>[4]Chile!$G46</f>
        <v>5.5825553016114924</v>
      </c>
      <c r="M47" s="12">
        <f t="shared" si="4"/>
        <v>-5.4993608874604798E-2</v>
      </c>
      <c r="N47" s="12">
        <f t="shared" si="4"/>
        <v>-0.12902099526574443</v>
      </c>
      <c r="O47" s="12">
        <f t="shared" si="4"/>
        <v>-0.11798271737065663</v>
      </c>
      <c r="P47" s="12">
        <f t="shared" si="4"/>
        <v>-6.8266020824944429E-2</v>
      </c>
    </row>
    <row r="48" spans="1:16">
      <c r="A48">
        <v>1944</v>
      </c>
      <c r="B48">
        <f>[4]Chile!B47</f>
        <v>-804.2940850402033</v>
      </c>
      <c r="C48">
        <f>[4]Chile!C47</f>
        <v>-2010.2460372523617</v>
      </c>
      <c r="D48">
        <f>[4]Chile!D47</f>
        <v>-1813.1922562002069</v>
      </c>
      <c r="E48">
        <f>[4]Chile!E47</f>
        <v>-915.44621687282631</v>
      </c>
      <c r="F48">
        <f>[4]Chile!F47</f>
        <v>18060</v>
      </c>
      <c r="G48">
        <f>B48/[4]Chile!$G47</f>
        <v>-142.08879260101222</v>
      </c>
      <c r="H48">
        <f>C48/[4]Chile!$G47</f>
        <v>-355.13556244775799</v>
      </c>
      <c r="I48">
        <f>D48/[4]Chile!$G47</f>
        <v>-320.32350259558922</v>
      </c>
      <c r="J48">
        <f>E48/[4]Chile!$G47</f>
        <v>-161.72523218310425</v>
      </c>
      <c r="K48">
        <f>F48/[4]Chile!$G47</f>
        <v>3190.5289894628668</v>
      </c>
      <c r="L48" s="12">
        <f>[4]Chile!$G47</f>
        <v>5.6605033396171853</v>
      </c>
      <c r="M48" s="12">
        <f t="shared" si="4"/>
        <v>-4.4534556203776478E-2</v>
      </c>
      <c r="N48" s="12">
        <f t="shared" si="4"/>
        <v>-0.11130930438828136</v>
      </c>
      <c r="O48" s="12">
        <f t="shared" si="4"/>
        <v>-0.10039824231451865</v>
      </c>
      <c r="P48" s="12">
        <f t="shared" si="4"/>
        <v>-5.068915929528385E-2</v>
      </c>
    </row>
    <row r="49" spans="1:16">
      <c r="A49">
        <v>1945</v>
      </c>
      <c r="B49">
        <f>[4]Chile!B48</f>
        <v>-712.36214428172639</v>
      </c>
      <c r="C49">
        <f>[4]Chile!C48</f>
        <v>-1860.8315445752171</v>
      </c>
      <c r="D49">
        <f>[4]Chile!D48</f>
        <v>-1570.8661094230786</v>
      </c>
      <c r="E49">
        <f>[4]Chile!E48</f>
        <v>-530.66606132320157</v>
      </c>
      <c r="F49">
        <f>[4]Chile!F48</f>
        <v>19621</v>
      </c>
      <c r="G49">
        <f>B49/[4]Chile!$G48</f>
        <v>-124.11485508643547</v>
      </c>
      <c r="H49">
        <f>C49/[4]Chile!$G48</f>
        <v>-324.21267658473676</v>
      </c>
      <c r="I49">
        <f>D49/[4]Chile!$G48</f>
        <v>-273.69199935213265</v>
      </c>
      <c r="J49">
        <f>E49/[4]Chile!$G48</f>
        <v>-92.457946887153511</v>
      </c>
      <c r="K49">
        <f>F49/[4]Chile!$G48</f>
        <v>3418.5667938691727</v>
      </c>
      <c r="L49" s="12">
        <f>[4]Chile!$G48</f>
        <v>5.7395397495781353</v>
      </c>
      <c r="M49" s="12">
        <f t="shared" si="4"/>
        <v>-3.6306107959926934E-2</v>
      </c>
      <c r="N49" s="12">
        <f t="shared" si="4"/>
        <v>-9.4838771957352686E-2</v>
      </c>
      <c r="O49" s="12">
        <f t="shared" si="4"/>
        <v>-8.006045101794397E-2</v>
      </c>
      <c r="P49" s="12">
        <f t="shared" si="4"/>
        <v>-2.7045821381336405E-2</v>
      </c>
    </row>
    <row r="50" spans="1:16">
      <c r="A50">
        <v>1946</v>
      </c>
      <c r="B50">
        <f>[4]Chile!B49</f>
        <v>-173.25252884192645</v>
      </c>
      <c r="C50">
        <f>[4]Chile!C49</f>
        <v>-1037.129101991133</v>
      </c>
      <c r="D50">
        <f>[4]Chile!D49</f>
        <v>-727.94496424264219</v>
      </c>
      <c r="E50">
        <f>[4]Chile!E49</f>
        <v>461.37454920358874</v>
      </c>
      <c r="F50">
        <f>[4]Chile!F49</f>
        <v>21301</v>
      </c>
      <c r="G50">
        <f>B50/[4]Chile!$G49</f>
        <v>-29.770113981077412</v>
      </c>
      <c r="H50">
        <f>C50/[4]Chile!$G49</f>
        <v>-178.21068347890542</v>
      </c>
      <c r="I50">
        <f>D50/[4]Chile!$G49</f>
        <v>-125.08333761308123</v>
      </c>
      <c r="J50">
        <f>E50/[4]Chile!$G49</f>
        <v>79.278340175287454</v>
      </c>
      <c r="K50">
        <f>F50/[4]Chile!$G49</f>
        <v>3660.1670529698617</v>
      </c>
      <c r="L50" s="12">
        <f>[4]Chile!$G49</f>
        <v>5.8196797282015735</v>
      </c>
      <c r="M50" s="12">
        <f t="shared" si="4"/>
        <v>-8.1335396855512169E-3</v>
      </c>
      <c r="N50" s="12">
        <f t="shared" si="4"/>
        <v>-4.8689221256801696E-2</v>
      </c>
      <c r="O50" s="12">
        <f t="shared" si="4"/>
        <v>-3.4174215494232302E-2</v>
      </c>
      <c r="P50" s="12">
        <f t="shared" si="4"/>
        <v>2.1659760067770938E-2</v>
      </c>
    </row>
    <row r="51" spans="1:16">
      <c r="A51">
        <v>1947</v>
      </c>
      <c r="B51">
        <f>[4]Chile!B50</f>
        <v>225.21683640611244</v>
      </c>
      <c r="C51">
        <f>[4]Chile!C50</f>
        <v>-1167.6881969005792</v>
      </c>
      <c r="D51">
        <f>[4]Chile!D50</f>
        <v>-951.72261227637318</v>
      </c>
      <c r="E51">
        <f>[4]Chile!E50</f>
        <v>-52.16953816431117</v>
      </c>
      <c r="F51">
        <f>[4]Chile!F50</f>
        <v>19002</v>
      </c>
      <c r="G51">
        <f>B51/[4]Chile!$G50</f>
        <v>38.166272935888962</v>
      </c>
      <c r="H51">
        <f>C51/[4]Chile!$G50</f>
        <v>-197.88177091059617</v>
      </c>
      <c r="I51">
        <f>D51/[4]Chile!$G50</f>
        <v>-161.28325732228186</v>
      </c>
      <c r="J51">
        <f>E51/[4]Chile!$G50</f>
        <v>-8.8408880272520172</v>
      </c>
      <c r="K51">
        <f>F51/[4]Chile!$G50</f>
        <v>3220.165640813872</v>
      </c>
      <c r="L51" s="12">
        <f>[4]Chile!$G50</f>
        <v>5.9009386843831395</v>
      </c>
      <c r="M51" s="12">
        <f t="shared" si="4"/>
        <v>1.1852270098206106E-2</v>
      </c>
      <c r="N51" s="12">
        <f t="shared" si="4"/>
        <v>-6.1450805015292036E-2</v>
      </c>
      <c r="O51" s="12">
        <f t="shared" si="4"/>
        <v>-5.0085391657529378E-2</v>
      </c>
      <c r="P51" s="12">
        <f t="shared" si="4"/>
        <v>-2.7454761690512142E-3</v>
      </c>
    </row>
    <row r="52" spans="1:16">
      <c r="A52">
        <v>1948</v>
      </c>
      <c r="B52">
        <f>[4]Chile!B51</f>
        <v>256.79386183418637</v>
      </c>
      <c r="C52">
        <f>[4]Chile!C51</f>
        <v>-1662.019497269458</v>
      </c>
      <c r="D52">
        <f>[4]Chile!D51</f>
        <v>-1334.7711204863338</v>
      </c>
      <c r="E52">
        <f>[4]Chile!E51</f>
        <v>-144.36705425970365</v>
      </c>
      <c r="F52">
        <f>[4]Chile!F51</f>
        <v>22163</v>
      </c>
      <c r="G52">
        <f>B52/[4]Chile!$G51</f>
        <v>42.918202005287618</v>
      </c>
      <c r="H52">
        <f>C52/[4]Chile!$G51</f>
        <v>-277.77489699732791</v>
      </c>
      <c r="I52">
        <f>D52/[4]Chile!$G51</f>
        <v>-223.08156499802374</v>
      </c>
      <c r="J52">
        <f>E52/[4]Chile!$G51</f>
        <v>-24.128202883708585</v>
      </c>
      <c r="K52">
        <f>F52/[4]Chile!$G51</f>
        <v>3704.1232381846557</v>
      </c>
      <c r="L52" s="12">
        <f>[4]Chile!$G51</f>
        <v>5.9833322421696229</v>
      </c>
      <c r="M52" s="12">
        <f t="shared" si="4"/>
        <v>1.1586602077073788E-2</v>
      </c>
      <c r="N52" s="12">
        <f t="shared" si="4"/>
        <v>-7.4990727666356449E-2</v>
      </c>
      <c r="O52" s="12">
        <f t="shared" si="4"/>
        <v>-6.0225200581434546E-2</v>
      </c>
      <c r="P52" s="12">
        <f t="shared" si="4"/>
        <v>-6.5138769236882934E-3</v>
      </c>
    </row>
    <row r="53" spans="1:16">
      <c r="A53">
        <v>1949</v>
      </c>
      <c r="B53">
        <f>[4]Chile!B52</f>
        <v>488.80412249480986</v>
      </c>
      <c r="C53">
        <f>[4]Chile!C52</f>
        <v>-609.20868736133946</v>
      </c>
      <c r="D53">
        <f>[4]Chile!D52</f>
        <v>-345.25009452887025</v>
      </c>
      <c r="E53">
        <f>[4]Chile!E52</f>
        <v>744.07027963791381</v>
      </c>
      <c r="F53">
        <f>[4]Chile!F52</f>
        <v>21685</v>
      </c>
      <c r="G53">
        <f>B53/[4]Chile!$G52</f>
        <v>80.569324781812597</v>
      </c>
      <c r="H53">
        <f>C53/[4]Chile!$G52</f>
        <v>-100.41554547739858</v>
      </c>
      <c r="I53">
        <f>D53/[4]Chile!$G52</f>
        <v>-56.907390336797746</v>
      </c>
      <c r="J53">
        <f>E53/[4]Chile!$G52</f>
        <v>122.64471034873021</v>
      </c>
      <c r="K53">
        <f>F53/[4]Chile!$G52</f>
        <v>3574.3270719083539</v>
      </c>
      <c r="L53" s="12">
        <f>[4]Chile!$G52</f>
        <v>6.0668762437630681</v>
      </c>
      <c r="M53" s="12">
        <f t="shared" si="4"/>
        <v>2.2541117016131422E-2</v>
      </c>
      <c r="N53" s="12">
        <f t="shared" si="4"/>
        <v>-2.8093552564507237E-2</v>
      </c>
      <c r="O53" s="12">
        <f t="shared" si="4"/>
        <v>-1.5921148006865126E-2</v>
      </c>
      <c r="P53" s="12">
        <f t="shared" si="4"/>
        <v>3.4312671415167806E-2</v>
      </c>
    </row>
    <row r="54" spans="1:16">
      <c r="A54">
        <v>1950</v>
      </c>
      <c r="B54">
        <f>[4]Chile!B53</f>
        <v>-58.631436832493982</v>
      </c>
      <c r="C54">
        <f>[4]Chile!C53</f>
        <v>-1314.4793650114257</v>
      </c>
      <c r="D54">
        <f>[4]Chile!D53</f>
        <v>-1002.7188349996047</v>
      </c>
      <c r="E54">
        <f>[4]Chile!E53</f>
        <v>162.69734252132653</v>
      </c>
      <c r="F54">
        <f>[4]Chile!F53</f>
        <v>22753</v>
      </c>
      <c r="G54">
        <f>B54/[4]Chile!$G53</f>
        <v>-9.6401573220147956</v>
      </c>
      <c r="H54">
        <f>C54/[4]Chile!$G53</f>
        <v>-216.12616984732418</v>
      </c>
      <c r="I54">
        <f>D54/[4]Chile!$G53</f>
        <v>-164.86662857606129</v>
      </c>
      <c r="J54">
        <f>E54/[4]Chile!$G53</f>
        <v>26.750631785814953</v>
      </c>
      <c r="K54">
        <f>F54/[4]Chile!$G53</f>
        <v>3741.0391318645184</v>
      </c>
      <c r="L54" s="12">
        <f>[4]Chile!$G53</f>
        <v>6.0819999999999999</v>
      </c>
      <c r="M54" s="12">
        <f t="shared" si="4"/>
        <v>-2.5768662080821862E-3</v>
      </c>
      <c r="N54" s="12">
        <f t="shared" si="4"/>
        <v>-5.7771694502326096E-2</v>
      </c>
      <c r="O54" s="12">
        <f t="shared" si="4"/>
        <v>-4.4069741792273756E-2</v>
      </c>
      <c r="P54" s="12">
        <f t="shared" si="4"/>
        <v>7.1505886046379172E-3</v>
      </c>
    </row>
    <row r="55" spans="1:16">
      <c r="A55">
        <v>1951</v>
      </c>
      <c r="B55">
        <f>[4]Chile!B54</f>
        <v>-281.13102230553443</v>
      </c>
      <c r="C55">
        <f>[4]Chile!C54</f>
        <v>-1814.8904115450582</v>
      </c>
      <c r="D55">
        <f>[4]Chile!D54</f>
        <v>-1399.503028920818</v>
      </c>
      <c r="E55">
        <f>[4]Chile!E54</f>
        <v>-155.31946660788537</v>
      </c>
      <c r="F55">
        <f>[4]Chile!F54</f>
        <v>23737</v>
      </c>
      <c r="G55">
        <f>B55/[4]Chile!$G54</f>
        <v>-45.35834499927951</v>
      </c>
      <c r="H55">
        <f>C55/[4]Chile!$G54</f>
        <v>-292.8187175774537</v>
      </c>
      <c r="I55">
        <f>D55/[4]Chile!$G54</f>
        <v>-225.79913341736332</v>
      </c>
      <c r="J55">
        <f>E55/[4]Chile!$G54</f>
        <v>-25.059610617600089</v>
      </c>
      <c r="K55">
        <f>F55/[4]Chile!$G54</f>
        <v>3829.7838012262018</v>
      </c>
      <c r="L55" s="12">
        <f>[4]Chile!$G54</f>
        <v>6.1980000000000004</v>
      </c>
      <c r="M55" s="12">
        <f t="shared" si="4"/>
        <v>-1.1843578476873E-2</v>
      </c>
      <c r="N55" s="12">
        <f t="shared" si="4"/>
        <v>-7.6458289233898899E-2</v>
      </c>
      <c r="O55" s="12">
        <f t="shared" si="4"/>
        <v>-5.8958715461971518E-2</v>
      </c>
      <c r="P55" s="12">
        <f t="shared" si="4"/>
        <v>-6.5433486374809518E-3</v>
      </c>
    </row>
    <row r="56" spans="1:16">
      <c r="A56">
        <v>1952</v>
      </c>
      <c r="B56">
        <f>[4]Chile!B55</f>
        <v>-277.67711386916812</v>
      </c>
      <c r="C56">
        <f>[4]Chile!C55</f>
        <v>-1789.5229430914619</v>
      </c>
      <c r="D56">
        <f>[4]Chile!D55</f>
        <v>-1357.3464898875272</v>
      </c>
      <c r="E56">
        <f>[4]Chile!E55</f>
        <v>8.188097829686642</v>
      </c>
      <c r="F56">
        <f>[4]Chile!F55</f>
        <v>25092</v>
      </c>
      <c r="G56">
        <f>B56/[4]Chile!$G55</f>
        <v>-43.894580124749943</v>
      </c>
      <c r="H56">
        <f>C56/[4]Chile!$G55</f>
        <v>-282.88380383994024</v>
      </c>
      <c r="I56">
        <f>D56/[4]Chile!$G55</f>
        <v>-214.56631202774696</v>
      </c>
      <c r="J56">
        <f>E56/[4]Chile!$G55</f>
        <v>1.2943562803804367</v>
      </c>
      <c r="K56">
        <f>F56/[4]Chile!$G55</f>
        <v>3966.4875118558334</v>
      </c>
      <c r="L56" s="12">
        <f>[4]Chile!$G55</f>
        <v>6.3259999999999996</v>
      </c>
      <c r="M56" s="12">
        <f t="shared" si="4"/>
        <v>-1.1066360348683569E-2</v>
      </c>
      <c r="N56" s="12">
        <f t="shared" si="4"/>
        <v>-7.1318465769626249E-2</v>
      </c>
      <c r="O56" s="12">
        <f t="shared" si="4"/>
        <v>-5.4094790765484103E-2</v>
      </c>
      <c r="P56" s="12">
        <f t="shared" si="4"/>
        <v>3.2632304438413206E-4</v>
      </c>
    </row>
    <row r="57" spans="1:16">
      <c r="A57">
        <v>1953</v>
      </c>
      <c r="B57">
        <f>[4]Chile!B56</f>
        <v>-428.56934253723313</v>
      </c>
      <c r="C57">
        <f>[4]Chile!C56</f>
        <v>-2187.1208394113751</v>
      </c>
      <c r="D57">
        <f>[4]Chile!D56</f>
        <v>-1705.3967279029373</v>
      </c>
      <c r="E57">
        <f>[4]Chile!E56</f>
        <v>-212.86215789130236</v>
      </c>
      <c r="F57">
        <f>[4]Chile!F56</f>
        <v>26401</v>
      </c>
      <c r="G57">
        <f>B57/[4]Chile!$G56</f>
        <v>-66.300950268755116</v>
      </c>
      <c r="H57">
        <f>C57/[4]Chile!$G56</f>
        <v>-338.35409025547261</v>
      </c>
      <c r="I57">
        <f>D57/[4]Chile!$G56</f>
        <v>-263.82993934141973</v>
      </c>
      <c r="J57">
        <f>E57/[4]Chile!$G56</f>
        <v>-32.930408089619796</v>
      </c>
      <c r="K57">
        <f>F57/[4]Chile!$G56</f>
        <v>4084.3131188118809</v>
      </c>
      <c r="L57" s="12">
        <f>[4]Chile!$G56</f>
        <v>6.4640000000000004</v>
      </c>
      <c r="M57" s="12">
        <f t="shared" si="4"/>
        <v>-1.6233072328216094E-2</v>
      </c>
      <c r="N57" s="12">
        <f t="shared" si="4"/>
        <v>-8.2842348373598537E-2</v>
      </c>
      <c r="O57" s="12">
        <f t="shared" si="4"/>
        <v>-6.4595914090486622E-2</v>
      </c>
      <c r="P57" s="12">
        <f t="shared" si="4"/>
        <v>-8.0626551225825675E-3</v>
      </c>
    </row>
    <row r="58" spans="1:16">
      <c r="A58">
        <v>1954</v>
      </c>
      <c r="B58">
        <f>[4]Chile!B57</f>
        <v>-1622.1151829114742</v>
      </c>
      <c r="C58">
        <f>[4]Chile!C57</f>
        <v>-3324.9268781533356</v>
      </c>
      <c r="D58">
        <f>[4]Chile!D57</f>
        <v>-3029.157314888731</v>
      </c>
      <c r="E58">
        <f>[4]Chile!E57</f>
        <v>-1538.3283779841502</v>
      </c>
      <c r="F58">
        <f>[4]Chile!F57</f>
        <v>26512</v>
      </c>
      <c r="G58">
        <f>B58/[4]Chile!$G57</f>
        <v>-245.36608424012618</v>
      </c>
      <c r="H58">
        <f>C58/[4]Chile!$G57</f>
        <v>-502.93856877224863</v>
      </c>
      <c r="I58">
        <f>D58/[4]Chile!$G57</f>
        <v>-458.19956358928016</v>
      </c>
      <c r="J58">
        <f>E58/[4]Chile!$G57</f>
        <v>-232.69223687553324</v>
      </c>
      <c r="K58">
        <f>F58/[4]Chile!$G57</f>
        <v>4010.2858871577673</v>
      </c>
      <c r="L58" s="12">
        <f>[4]Chile!$G57</f>
        <v>6.6109999999999998</v>
      </c>
      <c r="M58" s="12">
        <f t="shared" si="4"/>
        <v>-6.1184187647535991E-2</v>
      </c>
      <c r="N58" s="12">
        <f t="shared" si="4"/>
        <v>-0.12541214839142031</v>
      </c>
      <c r="O58" s="12">
        <f t="shared" si="4"/>
        <v>-0.11425608459900163</v>
      </c>
      <c r="P58" s="12">
        <f t="shared" si="4"/>
        <v>-5.8023852519015928E-2</v>
      </c>
    </row>
    <row r="59" spans="1:16">
      <c r="A59">
        <v>1955</v>
      </c>
      <c r="B59">
        <f>[4]Chile!B58</f>
        <v>-1164.3009640329381</v>
      </c>
      <c r="C59">
        <f>[4]Chile!C58</f>
        <v>-3910.6286629905544</v>
      </c>
      <c r="D59">
        <f>[4]Chile!D58</f>
        <v>-3714.9036833940609</v>
      </c>
      <c r="E59">
        <f>[4]Chile!E58</f>
        <v>-2248.5315624037185</v>
      </c>
      <c r="F59">
        <f>[4]Chile!F58</f>
        <v>26477</v>
      </c>
      <c r="G59">
        <f>B59/[4]Chile!$G58</f>
        <v>-172.13201715448523</v>
      </c>
      <c r="H59">
        <f>C59/[4]Chile!$G58</f>
        <v>-578.15326182592469</v>
      </c>
      <c r="I59">
        <f>D59/[4]Chile!$G58</f>
        <v>-549.21698453489955</v>
      </c>
      <c r="J59">
        <f>E59/[4]Chile!$G58</f>
        <v>-332.42631023118247</v>
      </c>
      <c r="K59">
        <f>F59/[4]Chile!$G58</f>
        <v>3914.3997634535776</v>
      </c>
      <c r="L59" s="12">
        <f>[4]Chile!$G58</f>
        <v>6.7640000000000002</v>
      </c>
      <c r="M59" s="12">
        <f t="shared" si="4"/>
        <v>-4.3974051593191753E-2</v>
      </c>
      <c r="N59" s="12">
        <f t="shared" si="4"/>
        <v>-0.14769908460137307</v>
      </c>
      <c r="O59" s="12">
        <f t="shared" si="4"/>
        <v>-0.14030682038728182</v>
      </c>
      <c r="P59" s="12">
        <f t="shared" si="4"/>
        <v>-8.4923955221653441E-2</v>
      </c>
    </row>
    <row r="60" spans="1:16">
      <c r="A60">
        <v>1956</v>
      </c>
      <c r="B60">
        <f>[4]Chile!B59</f>
        <v>-1098.6984326973859</v>
      </c>
      <c r="C60">
        <f>[4]Chile!C59</f>
        <v>-4411.0705390021076</v>
      </c>
      <c r="D60">
        <f>[4]Chile!D59</f>
        <v>-4014.1063180912288</v>
      </c>
      <c r="E60">
        <f>[4]Chile!E59</f>
        <v>-2557.4250803760683</v>
      </c>
      <c r="F60">
        <f>[4]Chile!F59</f>
        <v>26625</v>
      </c>
      <c r="G60">
        <f>B60/[4]Chile!$G59</f>
        <v>-158.65681338590412</v>
      </c>
      <c r="H60">
        <f>C60/[4]Chile!$G59</f>
        <v>-636.97769516275923</v>
      </c>
      <c r="I60">
        <f>D60/[4]Chile!$G59</f>
        <v>-579.65434196263232</v>
      </c>
      <c r="J60">
        <f>E60/[4]Chile!$G59</f>
        <v>-369.30326070412542</v>
      </c>
      <c r="K60">
        <f>F60/[4]Chile!$G59</f>
        <v>3844.7653429602888</v>
      </c>
      <c r="L60" s="12">
        <f>[4]Chile!$G59</f>
        <v>6.9249999999999998</v>
      </c>
      <c r="M60" s="12">
        <f t="shared" si="4"/>
        <v>-4.1265668833704638E-2</v>
      </c>
      <c r="N60" s="12">
        <f t="shared" si="4"/>
        <v>-0.16567401085453926</v>
      </c>
      <c r="O60" s="12">
        <f t="shared" si="4"/>
        <v>-0.15076455654802737</v>
      </c>
      <c r="P60" s="12">
        <f t="shared" si="4"/>
        <v>-9.6053524145580035E-2</v>
      </c>
    </row>
    <row r="61" spans="1:16">
      <c r="A61">
        <v>1957</v>
      </c>
      <c r="B61">
        <f>[4]Chile!B60</f>
        <v>211.11726713300359</v>
      </c>
      <c r="C61">
        <f>[4]Chile!C60</f>
        <v>-2112.1747387809655</v>
      </c>
      <c r="D61">
        <f>[4]Chile!D60</f>
        <v>-1504.9883115637431</v>
      </c>
      <c r="E61">
        <f>[4]Chile!E60</f>
        <v>235.05898109259462</v>
      </c>
      <c r="F61">
        <f>[4]Chile!F60</f>
        <v>29420</v>
      </c>
      <c r="G61">
        <f>B61/[4]Chile!$G60</f>
        <v>29.751587814684836</v>
      </c>
      <c r="H61">
        <f>C61/[4]Chile!$G60</f>
        <v>-297.65709396575051</v>
      </c>
      <c r="I61">
        <f>D61/[4]Chile!$G60</f>
        <v>-212.08967186636741</v>
      </c>
      <c r="J61">
        <f>E61/[4]Chile!$G60</f>
        <v>33.125561033341967</v>
      </c>
      <c r="K61">
        <f>F61/[4]Chile!$G60</f>
        <v>4145.9977452085677</v>
      </c>
      <c r="L61" s="12">
        <f>[4]Chile!$G60</f>
        <v>7.0960000000000001</v>
      </c>
      <c r="M61" s="12">
        <f t="shared" si="4"/>
        <v>7.1759778087356774E-3</v>
      </c>
      <c r="N61" s="12">
        <f t="shared" si="4"/>
        <v>-7.1793838843676613E-2</v>
      </c>
      <c r="O61" s="12">
        <f t="shared" si="4"/>
        <v>-5.1155279115015072E-2</v>
      </c>
      <c r="P61" s="12">
        <f t="shared" si="4"/>
        <v>7.9897682220460443E-3</v>
      </c>
    </row>
    <row r="62" spans="1:16">
      <c r="A62">
        <v>1958</v>
      </c>
      <c r="B62">
        <f>[4]Chile!B61</f>
        <v>-192.63536363876804</v>
      </c>
      <c r="C62">
        <f>[4]Chile!C61</f>
        <v>-2000.8184460695081</v>
      </c>
      <c r="D62">
        <f>[4]Chile!D61</f>
        <v>-1444.9833827735993</v>
      </c>
      <c r="E62">
        <f>[4]Chile!E61</f>
        <v>389.16202465771244</v>
      </c>
      <c r="F62">
        <f>[4]Chile!F61</f>
        <v>30545</v>
      </c>
      <c r="G62">
        <f>B62/[4]Chile!$G61</f>
        <v>-26.486369261483301</v>
      </c>
      <c r="H62">
        <f>C62/[4]Chile!$G61</f>
        <v>-275.10222000130733</v>
      </c>
      <c r="I62">
        <f>D62/[4]Chile!$G61</f>
        <v>-198.67776471519309</v>
      </c>
      <c r="J62">
        <f>E62/[4]Chile!$G61</f>
        <v>53.507771848991126</v>
      </c>
      <c r="K62">
        <f>F62/[4]Chile!$G61</f>
        <v>4199.7800082496906</v>
      </c>
      <c r="L62" s="12">
        <f>[4]Chile!$G61</f>
        <v>7.2729999999999997</v>
      </c>
      <c r="M62" s="12">
        <f t="shared" si="4"/>
        <v>-6.3066087293752841E-3</v>
      </c>
      <c r="N62" s="12">
        <f t="shared" si="4"/>
        <v>-6.5503959602864897E-2</v>
      </c>
      <c r="O62" s="12">
        <f t="shared" si="4"/>
        <v>-4.7306707571569795E-2</v>
      </c>
      <c r="P62" s="12">
        <f t="shared" si="4"/>
        <v>1.2740613018749795E-2</v>
      </c>
    </row>
    <row r="63" spans="1:16">
      <c r="A63">
        <v>1959</v>
      </c>
      <c r="B63">
        <f>[4]Chile!B62</f>
        <v>-706.77407924196473</v>
      </c>
      <c r="C63">
        <f>[4]Chile!C62</f>
        <v>-3229.5364266070924</v>
      </c>
      <c r="D63">
        <f>[4]Chile!D62</f>
        <v>-2725.0938301805436</v>
      </c>
      <c r="E63">
        <f>[4]Chile!E62</f>
        <v>-929.967485424247</v>
      </c>
      <c r="F63">
        <f>[4]Chile!F62</f>
        <v>30382</v>
      </c>
      <c r="G63">
        <f>B63/[4]Chile!$G62</f>
        <v>-94.792660842538183</v>
      </c>
      <c r="H63">
        <f>C63/[4]Chile!$G62</f>
        <v>-433.14597996339756</v>
      </c>
      <c r="I63">
        <f>D63/[4]Chile!$G62</f>
        <v>-365.49005233108147</v>
      </c>
      <c r="J63">
        <f>E63/[4]Chile!$G62</f>
        <v>-124.72739879617046</v>
      </c>
      <c r="K63">
        <f>F63/[4]Chile!$G62</f>
        <v>4074.8390557939911</v>
      </c>
      <c r="L63" s="12">
        <f>[4]Chile!$G62</f>
        <v>7.4560000000000004</v>
      </c>
      <c r="M63" s="12">
        <f t="shared" si="4"/>
        <v>-2.3262921441707746E-2</v>
      </c>
      <c r="N63" s="12">
        <f t="shared" si="4"/>
        <v>-0.10629769029711976</v>
      </c>
      <c r="O63" s="12">
        <f t="shared" si="4"/>
        <v>-8.9694352912268571E-2</v>
      </c>
      <c r="P63" s="12">
        <f t="shared" si="4"/>
        <v>-3.06091595492149E-2</v>
      </c>
    </row>
    <row r="64" spans="1:16">
      <c r="A64">
        <v>1960</v>
      </c>
      <c r="B64">
        <f>[4]Chile!B63</f>
        <v>-110.62590546010368</v>
      </c>
      <c r="C64">
        <f>[4]Chile!C63</f>
        <v>-3542.8010698953667</v>
      </c>
      <c r="D64">
        <f>[4]Chile!D63</f>
        <v>-2799.7123904568653</v>
      </c>
      <c r="E64">
        <f>[4]Chile!E63</f>
        <v>-668.34292288180825</v>
      </c>
      <c r="F64">
        <f>[4]Chile!F63</f>
        <v>33382</v>
      </c>
      <c r="G64">
        <f>B64/[4]Chile!$G63</f>
        <v>-14.474146992032408</v>
      </c>
      <c r="H64">
        <f>C64/[4]Chile!$G63</f>
        <v>-463.5354010068516</v>
      </c>
      <c r="I64">
        <f>D64/[4]Chile!$G63</f>
        <v>-366.31066210347575</v>
      </c>
      <c r="J64">
        <f>E64/[4]Chile!$G63</f>
        <v>-87.445103085412569</v>
      </c>
      <c r="K64">
        <f>F64/[4]Chile!$G63</f>
        <v>4367.6566793144057</v>
      </c>
      <c r="L64" s="12">
        <f>[4]Chile!$G63</f>
        <v>7.6429999999999998</v>
      </c>
      <c r="M64" s="12">
        <f t="shared" si="4"/>
        <v>-3.3139388131359321E-3</v>
      </c>
      <c r="N64" s="12">
        <f t="shared" si="4"/>
        <v>-0.10612908363475425</v>
      </c>
      <c r="O64" s="12">
        <f t="shared" si="4"/>
        <v>-8.3868923086000385E-2</v>
      </c>
      <c r="P64" s="12">
        <f t="shared" si="4"/>
        <v>-2.0021056943317003E-2</v>
      </c>
    </row>
    <row r="65" spans="1:16">
      <c r="A65">
        <v>1961</v>
      </c>
      <c r="B65">
        <f>[4]Chile!B64</f>
        <v>-193.55932001992198</v>
      </c>
      <c r="C65">
        <f>[4]Chile!C64</f>
        <v>-3291.9300009871699</v>
      </c>
      <c r="D65">
        <f>[4]Chile!D64</f>
        <v>-2466.2371306632349</v>
      </c>
      <c r="E65">
        <f>[4]Chile!E64</f>
        <v>-394.99337226941253</v>
      </c>
      <c r="F65">
        <f>[4]Chile!F64</f>
        <v>33385</v>
      </c>
      <c r="G65">
        <f>B65/[4]Chile!$G64</f>
        <v>-24.698139596774531</v>
      </c>
      <c r="H65">
        <f>C65/[4]Chile!$G64</f>
        <v>-420.04976406624604</v>
      </c>
      <c r="I65">
        <f>D65/[4]Chile!$G64</f>
        <v>-314.69148024285249</v>
      </c>
      <c r="J65">
        <f>E65/[4]Chile!$G64</f>
        <v>-50.401093820264457</v>
      </c>
      <c r="K65">
        <f>F65/[4]Chile!$G64</f>
        <v>4259.9208880949345</v>
      </c>
      <c r="L65" s="12">
        <f>[4]Chile!$G64</f>
        <v>7.8369999999999997</v>
      </c>
      <c r="M65" s="12">
        <f t="shared" si="4"/>
        <v>-5.7977930214144673E-3</v>
      </c>
      <c r="N65" s="12">
        <f t="shared" si="4"/>
        <v>-9.860506218323109E-2</v>
      </c>
      <c r="O65" s="12">
        <f t="shared" si="4"/>
        <v>-7.3872611372270025E-2</v>
      </c>
      <c r="P65" s="12">
        <f t="shared" si="4"/>
        <v>-1.1831462401360267E-2</v>
      </c>
    </row>
    <row r="66" spans="1:16">
      <c r="A66">
        <v>1962</v>
      </c>
      <c r="B66">
        <f>[4]Chile!B65</f>
        <v>-1474.3573992715694</v>
      </c>
      <c r="C66">
        <f>[4]Chile!C65</f>
        <v>-4995.8864754131455</v>
      </c>
      <c r="D66">
        <f>[4]Chile!D65</f>
        <v>-4219.8785720333626</v>
      </c>
      <c r="E66">
        <f>[4]Chile!E65</f>
        <v>-1875.3091381695142</v>
      </c>
      <c r="F66">
        <f>[4]Chile!F65</f>
        <v>35934</v>
      </c>
      <c r="G66">
        <f>B66/[4]Chile!$G65</f>
        <v>-183.37778597905094</v>
      </c>
      <c r="H66">
        <f>C66/[4]Chile!$G65</f>
        <v>-621.3789148523814</v>
      </c>
      <c r="I66">
        <f>D66/[4]Chile!$G65</f>
        <v>-524.86051890962221</v>
      </c>
      <c r="J66">
        <f>E66/[4]Chile!$G65</f>
        <v>-233.24740524496448</v>
      </c>
      <c r="K66">
        <f>F66/[4]Chile!$G65</f>
        <v>4469.4029850746274</v>
      </c>
      <c r="L66" s="12">
        <f>[4]Chile!$G65</f>
        <v>8.0399999999999991</v>
      </c>
      <c r="M66" s="12">
        <f t="shared" si="4"/>
        <v>-4.102959312271301E-2</v>
      </c>
      <c r="N66" s="12">
        <f t="shared" si="4"/>
        <v>-0.13902951175524977</v>
      </c>
      <c r="O66" s="12">
        <f t="shared" si="4"/>
        <v>-0.11743414515593482</v>
      </c>
      <c r="P66" s="12">
        <f t="shared" si="4"/>
        <v>-5.218759776728208E-2</v>
      </c>
    </row>
    <row r="67" spans="1:16">
      <c r="A67">
        <v>1963</v>
      </c>
      <c r="B67">
        <f>[4]Chile!B66</f>
        <v>-1745.649545932004</v>
      </c>
      <c r="C67">
        <f>[4]Chile!C66</f>
        <v>-5483.6245848161298</v>
      </c>
      <c r="D67">
        <f>[4]Chile!D66</f>
        <v>-4787.5093096424189</v>
      </c>
      <c r="E67">
        <f>[4]Chile!E66</f>
        <v>-2265.9837551872192</v>
      </c>
      <c r="F67">
        <f>[4]Chile!F66</f>
        <v>37790</v>
      </c>
      <c r="G67">
        <f>B67/[4]Chile!$G66</f>
        <v>-211.72220084075246</v>
      </c>
      <c r="H67">
        <f>C67/[4]Chile!$G66</f>
        <v>-665.08484958352096</v>
      </c>
      <c r="I67">
        <f>D67/[4]Chile!$G66</f>
        <v>-580.65607151515087</v>
      </c>
      <c r="J67">
        <f>E67/[4]Chile!$G66</f>
        <v>-274.83126199966279</v>
      </c>
      <c r="K67">
        <f>F67/[4]Chile!$G66</f>
        <v>4583.3838690115226</v>
      </c>
      <c r="L67" s="12">
        <f>[4]Chile!$G66</f>
        <v>8.2449999999999992</v>
      </c>
      <c r="M67" s="12">
        <f t="shared" si="4"/>
        <v>-4.6193425401746598E-2</v>
      </c>
      <c r="N67" s="12">
        <f t="shared" si="4"/>
        <v>-0.14510782177338263</v>
      </c>
      <c r="O67" s="12">
        <f t="shared" si="4"/>
        <v>-0.12668720057270225</v>
      </c>
      <c r="P67" s="12">
        <f t="shared" si="4"/>
        <v>-5.9962523291537957E-2</v>
      </c>
    </row>
    <row r="68" spans="1:16">
      <c r="A68">
        <v>1964</v>
      </c>
      <c r="B68">
        <f>[4]Chile!B67</f>
        <v>-1852.8128385959271</v>
      </c>
      <c r="C68">
        <f>[4]Chile!C67</f>
        <v>-5760.2876824063587</v>
      </c>
      <c r="D68">
        <f>[4]Chile!D67</f>
        <v>-5153.9781846503492</v>
      </c>
      <c r="E68">
        <f>[4]Chile!E67</f>
        <v>-2587.5409134951528</v>
      </c>
      <c r="F68">
        <f>[4]Chile!F67</f>
        <v>38631</v>
      </c>
      <c r="G68">
        <f>B68/[4]Chile!$G67</f>
        <v>-219.29374347211825</v>
      </c>
      <c r="H68">
        <f>C68/[4]Chile!$G67</f>
        <v>-681.77153301057626</v>
      </c>
      <c r="I68">
        <f>D68/[4]Chile!$G67</f>
        <v>-610.01043728847787</v>
      </c>
      <c r="J68">
        <f>E68/[4]Chile!$G67</f>
        <v>-306.25410267429908</v>
      </c>
      <c r="K68">
        <f>F68/[4]Chile!$G67</f>
        <v>4572.2570718428215</v>
      </c>
      <c r="L68" s="12">
        <f>[4]Chile!$G67</f>
        <v>8.4489999999999998</v>
      </c>
      <c r="M68" s="12">
        <f t="shared" si="4"/>
        <v>-4.7961814050786339E-2</v>
      </c>
      <c r="N68" s="12">
        <f t="shared" si="4"/>
        <v>-0.1491104988844803</v>
      </c>
      <c r="O68" s="12">
        <f t="shared" si="4"/>
        <v>-0.13341560365122182</v>
      </c>
      <c r="P68" s="12">
        <f t="shared" si="4"/>
        <v>-6.6980945704101708E-2</v>
      </c>
    </row>
    <row r="69" spans="1:16">
      <c r="A69">
        <v>1965</v>
      </c>
      <c r="B69">
        <f>[4]Chile!B68</f>
        <v>-1888.7062749027666</v>
      </c>
      <c r="C69">
        <f>[4]Chile!C68</f>
        <v>-5832.2484287221814</v>
      </c>
      <c r="D69">
        <f>[4]Chile!D68</f>
        <v>-5142.7666096865478</v>
      </c>
      <c r="E69">
        <f>[4]Chile!E68</f>
        <v>-2588.0983059158289</v>
      </c>
      <c r="F69">
        <f>[4]Chile!F68</f>
        <v>38944</v>
      </c>
      <c r="G69">
        <f>B69/[4]Chile!$G68</f>
        <v>-218.42329997719054</v>
      </c>
      <c r="H69">
        <f>C69/[4]Chile!$G68</f>
        <v>-674.48229775901257</v>
      </c>
      <c r="I69">
        <f>D69/[4]Chile!$G68</f>
        <v>-594.74576265601343</v>
      </c>
      <c r="J69">
        <f>E69/[4]Chile!$G68</f>
        <v>-299.30592181286329</v>
      </c>
      <c r="K69">
        <f>F69/[4]Chile!$G68</f>
        <v>4503.7585289695844</v>
      </c>
      <c r="L69" s="12">
        <f>[4]Chile!$G68</f>
        <v>8.6470000000000002</v>
      </c>
      <c r="M69" s="12">
        <f t="shared" ref="M69:P104" si="5">G69/$K69</f>
        <v>-4.8498004183000376E-2</v>
      </c>
      <c r="N69" s="12">
        <f t="shared" si="5"/>
        <v>-0.14975987132092702</v>
      </c>
      <c r="O69" s="12">
        <f t="shared" si="5"/>
        <v>-0.13205542855604327</v>
      </c>
      <c r="P69" s="12">
        <f t="shared" si="5"/>
        <v>-6.6456920345003834E-2</v>
      </c>
    </row>
    <row r="70" spans="1:16">
      <c r="A70">
        <v>1966</v>
      </c>
      <c r="B70">
        <f>[4]Chile!B69</f>
        <v>-1539.7313779443771</v>
      </c>
      <c r="C70">
        <f>[4]Chile!C69</f>
        <v>-6006.3036322828284</v>
      </c>
      <c r="D70">
        <f>[4]Chile!D69</f>
        <v>-5111.4701687790457</v>
      </c>
      <c r="E70">
        <f>[4]Chile!E69</f>
        <v>-1995.7480154972759</v>
      </c>
      <c r="F70">
        <f>[4]Chile!F69</f>
        <v>43286</v>
      </c>
      <c r="G70">
        <f>B70/[4]Chile!$G69</f>
        <v>-174.21717333609155</v>
      </c>
      <c r="H70">
        <f>C70/[4]Chile!$G69</f>
        <v>-679.59986787540493</v>
      </c>
      <c r="I70">
        <f>D70/[4]Chile!$G69</f>
        <v>-578.35145607366439</v>
      </c>
      <c r="J70">
        <f>E70/[4]Chile!$G69</f>
        <v>-225.81443940906044</v>
      </c>
      <c r="K70">
        <f>F70/[4]Chile!$G69</f>
        <v>4897.7144150260247</v>
      </c>
      <c r="L70" s="12">
        <f>[4]Chile!$G69</f>
        <v>8.8379999999999992</v>
      </c>
      <c r="M70" s="12">
        <f t="shared" si="5"/>
        <v>-3.5571117172859053E-2</v>
      </c>
      <c r="N70" s="12">
        <f t="shared" si="5"/>
        <v>-0.13875857395654087</v>
      </c>
      <c r="O70" s="12">
        <f t="shared" si="5"/>
        <v>-0.11808599013027411</v>
      </c>
      <c r="P70" s="12">
        <f t="shared" si="5"/>
        <v>-4.6106085466369635E-2</v>
      </c>
    </row>
    <row r="71" spans="1:16">
      <c r="A71">
        <v>1967</v>
      </c>
      <c r="B71">
        <f>[4]Chile!B70</f>
        <v>-2130.3088710301772</v>
      </c>
      <c r="C71">
        <f>[4]Chile!C70</f>
        <v>-6397.0275592227254</v>
      </c>
      <c r="D71">
        <f>[4]Chile!D70</f>
        <v>-5358.8469885983504</v>
      </c>
      <c r="E71">
        <f>[4]Chile!E70</f>
        <v>-2099.4384366975301</v>
      </c>
      <c r="F71">
        <f>[4]Chile!F70</f>
        <v>44692</v>
      </c>
      <c r="G71">
        <f>B71/[4]Chile!$G70</f>
        <v>-236.0453042692717</v>
      </c>
      <c r="H71">
        <f>C71/[4]Chile!$G70</f>
        <v>-708.81191791941558</v>
      </c>
      <c r="I71">
        <f>D71/[4]Chile!$G70</f>
        <v>-593.77805967848758</v>
      </c>
      <c r="J71">
        <f>E71/[4]Chile!$G70</f>
        <v>-232.62475752881218</v>
      </c>
      <c r="K71">
        <f>F71/[4]Chile!$G70</f>
        <v>4952.0221606648201</v>
      </c>
      <c r="L71" s="12">
        <f>[4]Chile!$G70</f>
        <v>9.0250000000000004</v>
      </c>
      <c r="M71" s="12">
        <f t="shared" si="5"/>
        <v>-4.7666447485683723E-2</v>
      </c>
      <c r="N71" s="12">
        <f t="shared" si="5"/>
        <v>-0.14313585337918924</v>
      </c>
      <c r="O71" s="12">
        <f t="shared" si="5"/>
        <v>-0.11990617982185514</v>
      </c>
      <c r="P71" s="12">
        <f t="shared" si="5"/>
        <v>-4.6975710120324213E-2</v>
      </c>
    </row>
    <row r="72" spans="1:16">
      <c r="A72">
        <v>1968</v>
      </c>
      <c r="B72">
        <f>[4]Chile!B71</f>
        <v>-1378.3341432709249</v>
      </c>
      <c r="C72">
        <f>[4]Chile!C71</f>
        <v>-5952.2937893669059</v>
      </c>
      <c r="D72">
        <f>[4]Chile!D71</f>
        <v>-4813.7514780787105</v>
      </c>
      <c r="E72">
        <f>[4]Chile!E71</f>
        <v>-1385.208305504437</v>
      </c>
      <c r="F72">
        <f>[4]Chile!F71</f>
        <v>46292</v>
      </c>
      <c r="G72">
        <f>B72/[4]Chile!$G71</f>
        <v>-149.65625876991584</v>
      </c>
      <c r="H72">
        <f>C72/[4]Chile!$G71</f>
        <v>-646.28597061529922</v>
      </c>
      <c r="I72">
        <f>D72/[4]Chile!$G71</f>
        <v>-522.66574137662428</v>
      </c>
      <c r="J72">
        <f>E72/[4]Chile!$G71</f>
        <v>-150.4026390341408</v>
      </c>
      <c r="K72">
        <f>F72/[4]Chile!$G71</f>
        <v>5026.2757871878384</v>
      </c>
      <c r="L72" s="12">
        <f>[4]Chile!$G71</f>
        <v>9.2100000000000009</v>
      </c>
      <c r="M72" s="12">
        <f t="shared" si="5"/>
        <v>-2.9774780594291131E-2</v>
      </c>
      <c r="N72" s="12">
        <f t="shared" si="5"/>
        <v>-0.1285814782115032</v>
      </c>
      <c r="O72" s="12">
        <f t="shared" si="5"/>
        <v>-0.10398668189057959</v>
      </c>
      <c r="P72" s="12">
        <f t="shared" si="5"/>
        <v>-2.9923276278934527E-2</v>
      </c>
    </row>
    <row r="73" spans="1:16">
      <c r="A73">
        <v>1969</v>
      </c>
      <c r="B73">
        <f>[4]Chile!B72</f>
        <v>-2065.314684470512</v>
      </c>
      <c r="C73">
        <f>[4]Chile!C72</f>
        <v>-7039.3245881307666</v>
      </c>
      <c r="D73">
        <f>[4]Chile!D72</f>
        <v>-5874.2934200418322</v>
      </c>
      <c r="E73">
        <f>[4]Chile!E72</f>
        <v>-2252.0659743826673</v>
      </c>
      <c r="F73">
        <f>[4]Chile!F72</f>
        <v>48014</v>
      </c>
      <c r="G73">
        <f>B73/[4]Chile!$G72</f>
        <v>-219.92489452353445</v>
      </c>
      <c r="H73">
        <f>C73/[4]Chile!$G72</f>
        <v>-749.58200278253287</v>
      </c>
      <c r="I73">
        <f>D73/[4]Chile!$G72</f>
        <v>-625.52373762558113</v>
      </c>
      <c r="J73">
        <f>E73/[4]Chile!$G72</f>
        <v>-239.81109300209425</v>
      </c>
      <c r="K73">
        <f>F73/[4]Chile!$G72</f>
        <v>5112.7675433926097</v>
      </c>
      <c r="L73" s="12">
        <f>[4]Chile!$G72</f>
        <v>9.391</v>
      </c>
      <c r="M73" s="12">
        <f t="shared" si="5"/>
        <v>-4.3014843263850376E-2</v>
      </c>
      <c r="N73" s="12">
        <f t="shared" si="5"/>
        <v>-0.1466098343843622</v>
      </c>
      <c r="O73" s="12">
        <f t="shared" si="5"/>
        <v>-0.12234542883412823</v>
      </c>
      <c r="P73" s="12">
        <f t="shared" si="5"/>
        <v>-4.6904360694436355E-2</v>
      </c>
    </row>
    <row r="74" spans="1:16">
      <c r="A74">
        <v>1970</v>
      </c>
      <c r="B74">
        <f>[4]Chile!B73</f>
        <v>-437.02076881464006</v>
      </c>
      <c r="C74">
        <f>[4]Chile!C73</f>
        <v>-5796.3410051229548</v>
      </c>
      <c r="D74">
        <f>[4]Chile!D73</f>
        <v>-4447.2931169270078</v>
      </c>
      <c r="E74">
        <f>[4]Chile!E73</f>
        <v>-759.61760831639049</v>
      </c>
      <c r="F74">
        <f>[4]Chile!F73</f>
        <v>49001</v>
      </c>
      <c r="G74">
        <f>B74/[4]Chile!$G73</f>
        <v>-45.6657020704953</v>
      </c>
      <c r="H74">
        <f>C74/[4]Chile!$G73</f>
        <v>-605.67826594806218</v>
      </c>
      <c r="I74">
        <f>D74/[4]Chile!$G73</f>
        <v>-464.71192444378346</v>
      </c>
      <c r="J74">
        <f>E74/[4]Chile!$G73</f>
        <v>-79.37488070181719</v>
      </c>
      <c r="K74">
        <f>F74/[4]Chile!$G73</f>
        <v>5120.2716823406481</v>
      </c>
      <c r="L74" s="12">
        <f>[4]Chile!$G73</f>
        <v>9.57</v>
      </c>
      <c r="M74" s="12">
        <f t="shared" si="5"/>
        <v>-8.9186091878663692E-3</v>
      </c>
      <c r="N74" s="12">
        <f t="shared" si="5"/>
        <v>-0.11829025948700954</v>
      </c>
      <c r="O74" s="12">
        <f t="shared" si="5"/>
        <v>-9.0759231789698316E-2</v>
      </c>
      <c r="P74" s="12">
        <f t="shared" si="5"/>
        <v>-1.5502083800665098E-2</v>
      </c>
    </row>
    <row r="75" spans="1:16">
      <c r="A75">
        <v>1971</v>
      </c>
      <c r="B75">
        <f>[4]Chile!B74</f>
        <v>-2974.3179517763065</v>
      </c>
      <c r="C75">
        <f>[4]Chile!C74</f>
        <v>-9001.4623456798145</v>
      </c>
      <c r="D75">
        <f>[4]Chile!D74</f>
        <v>-6724.916283688819</v>
      </c>
      <c r="E75">
        <f>[4]Chile!E74</f>
        <v>-2449.4300614976091</v>
      </c>
      <c r="F75">
        <f>[4]Chile!F74</f>
        <v>53390</v>
      </c>
      <c r="G75">
        <f>B75/[4]Chile!$G74</f>
        <v>-305.21477186006229</v>
      </c>
      <c r="H75">
        <f>C75/[4]Chile!$G74</f>
        <v>-923.70059986452691</v>
      </c>
      <c r="I75">
        <f>D75/[4]Chile!$G74</f>
        <v>-690.0888951963899</v>
      </c>
      <c r="J75">
        <f>E75/[4]Chile!$G74</f>
        <v>-251.35249476630162</v>
      </c>
      <c r="K75">
        <f>F75/[4]Chile!$G74</f>
        <v>5478.7070292457674</v>
      </c>
      <c r="L75" s="12">
        <f>[4]Chile!$G74</f>
        <v>9.7449999999999992</v>
      </c>
      <c r="M75" s="12">
        <f t="shared" si="5"/>
        <v>-5.5709270495903851E-2</v>
      </c>
      <c r="N75" s="12">
        <f t="shared" si="5"/>
        <v>-0.16859828330548443</v>
      </c>
      <c r="O75" s="12">
        <f t="shared" si="5"/>
        <v>-0.12595834957274432</v>
      </c>
      <c r="P75" s="12">
        <f t="shared" si="5"/>
        <v>-4.5878068205611709E-2</v>
      </c>
    </row>
    <row r="76" spans="1:16">
      <c r="A76">
        <v>1972</v>
      </c>
      <c r="B76">
        <f>[4]Chile!B75</f>
        <v>-5786.0044825129089</v>
      </c>
      <c r="C76">
        <f>[4]Chile!C75</f>
        <v>-11140.035450756126</v>
      </c>
      <c r="D76">
        <f>[4]Chile!D75</f>
        <v>-10440.668936887934</v>
      </c>
      <c r="E76">
        <f>[4]Chile!E75</f>
        <v>-6355.5237102967239</v>
      </c>
      <c r="F76">
        <f>[4]Chile!F75</f>
        <v>52742</v>
      </c>
      <c r="G76">
        <f>B76/[4]Chile!$G75</f>
        <v>-583.44302536179384</v>
      </c>
      <c r="H76">
        <f>C76/[4]Chile!$G75</f>
        <v>-1123.3271605078276</v>
      </c>
      <c r="I76">
        <f>D76/[4]Chile!$G75</f>
        <v>-1052.8051766550302</v>
      </c>
      <c r="J76">
        <f>E76/[4]Chile!$G75</f>
        <v>-640.87160535411158</v>
      </c>
      <c r="K76">
        <f>F76/[4]Chile!$G75</f>
        <v>5318.342240596955</v>
      </c>
      <c r="L76" s="12">
        <f>[4]Chile!$G75</f>
        <v>9.9169999999999998</v>
      </c>
      <c r="M76" s="12">
        <f t="shared" si="5"/>
        <v>-0.10970392633030429</v>
      </c>
      <c r="N76" s="12">
        <f t="shared" si="5"/>
        <v>-0.2112175391671936</v>
      </c>
      <c r="O76" s="12">
        <f t="shared" si="5"/>
        <v>-0.19795739518577099</v>
      </c>
      <c r="P76" s="12">
        <f t="shared" si="5"/>
        <v>-0.12050213701218619</v>
      </c>
    </row>
    <row r="77" spans="1:16">
      <c r="A77">
        <v>1973</v>
      </c>
      <c r="B77">
        <f>[4]Chile!B76</f>
        <v>-6891.2036143814585</v>
      </c>
      <c r="C77">
        <f>[4]Chile!C76</f>
        <v>-12811.826154384458</v>
      </c>
      <c r="D77">
        <f>[4]Chile!D76</f>
        <v>-12492.695606698851</v>
      </c>
      <c r="E77">
        <f>[4]Chile!E76</f>
        <v>-8934.4708949342057</v>
      </c>
      <c r="F77">
        <f>[4]Chile!F76</f>
        <v>49807</v>
      </c>
      <c r="G77">
        <f>B77/[4]Chile!$G76</f>
        <v>-683.24445908997211</v>
      </c>
      <c r="H77">
        <f>C77/[4]Chile!$G76</f>
        <v>-1270.2583932564405</v>
      </c>
      <c r="I77">
        <f>D77/[4]Chile!$G76</f>
        <v>-1238.6174505947702</v>
      </c>
      <c r="J77">
        <f>E77/[4]Chile!$G76</f>
        <v>-885.82896043369078</v>
      </c>
      <c r="K77">
        <f>F77/[4]Chile!$G76</f>
        <v>4938.2312115804079</v>
      </c>
      <c r="L77" s="12">
        <f>[4]Chile!$G76</f>
        <v>10.086</v>
      </c>
      <c r="M77" s="12">
        <f t="shared" si="5"/>
        <v>-0.13835813468752303</v>
      </c>
      <c r="N77" s="12">
        <f t="shared" si="5"/>
        <v>-0.25722942868240328</v>
      </c>
      <c r="O77" s="12">
        <f t="shared" si="5"/>
        <v>-0.2508220853835576</v>
      </c>
      <c r="P77" s="12">
        <f t="shared" si="5"/>
        <v>-0.17938183176931369</v>
      </c>
    </row>
    <row r="78" spans="1:16">
      <c r="A78">
        <v>1974</v>
      </c>
      <c r="B78">
        <f>[4]Chile!B77</f>
        <v>-7510.1940317081107</v>
      </c>
      <c r="C78">
        <f>[4]Chile!C77</f>
        <v>-15953.618049698885</v>
      </c>
      <c r="D78">
        <f>[4]Chile!D77</f>
        <v>-15779.705206347853</v>
      </c>
      <c r="E78">
        <f>[4]Chile!E77</f>
        <v>-12222.937083238437</v>
      </c>
      <c r="F78">
        <f>[4]Chile!F77</f>
        <v>50292</v>
      </c>
      <c r="G78">
        <f>B78/[4]Chile!$G77</f>
        <v>-732.63038061731652</v>
      </c>
      <c r="H78">
        <f>C78/[4]Chile!$G77</f>
        <v>-1556.2987074138023</v>
      </c>
      <c r="I78">
        <f>D78/[4]Chile!$G77</f>
        <v>-1539.333255911409</v>
      </c>
      <c r="J78">
        <f>E78/[4]Chile!$G77</f>
        <v>-1192.3653383317178</v>
      </c>
      <c r="K78">
        <f>F78/[4]Chile!$G77</f>
        <v>4906.0579455662864</v>
      </c>
      <c r="L78" s="12">
        <f>[4]Chile!$G77</f>
        <v>10.250999999999999</v>
      </c>
      <c r="M78" s="12">
        <f t="shared" si="5"/>
        <v>-0.14933178302131772</v>
      </c>
      <c r="N78" s="12">
        <f t="shared" si="5"/>
        <v>-0.31721979737729433</v>
      </c>
      <c r="O78" s="12">
        <f t="shared" si="5"/>
        <v>-0.31376173559110498</v>
      </c>
      <c r="P78" s="12">
        <f t="shared" si="5"/>
        <v>-0.24303939161772128</v>
      </c>
    </row>
    <row r="79" spans="1:16">
      <c r="A79">
        <v>1975</v>
      </c>
      <c r="B79">
        <f>[4]Chile!B78</f>
        <v>-5910.2727316334467</v>
      </c>
      <c r="C79">
        <f>[4]Chile!C78</f>
        <v>-11579.642024789175</v>
      </c>
      <c r="D79">
        <f>[4]Chile!D78</f>
        <v>-11122.892565088108</v>
      </c>
      <c r="E79">
        <f>[4]Chile!E78</f>
        <v>-8488.078445186613</v>
      </c>
      <c r="F79">
        <f>[4]Chile!F78</f>
        <v>43799</v>
      </c>
      <c r="G79">
        <f>B79/[4]Chile!$G78</f>
        <v>-567.58597249913055</v>
      </c>
      <c r="H79">
        <f>C79/[4]Chile!$G78</f>
        <v>-1112.0370714289038</v>
      </c>
      <c r="I79">
        <f>D79/[4]Chile!$G78</f>
        <v>-1068.17368338501</v>
      </c>
      <c r="J79">
        <f>E79/[4]Chile!$G78</f>
        <v>-815.14246088414609</v>
      </c>
      <c r="K79">
        <f>F79/[4]Chile!$G78</f>
        <v>4206.1845769710935</v>
      </c>
      <c r="L79" s="12">
        <f>[4]Chile!$G78</f>
        <v>10.413</v>
      </c>
      <c r="M79" s="12">
        <f t="shared" si="5"/>
        <v>-0.13494081443944947</v>
      </c>
      <c r="N79" s="12">
        <f t="shared" si="5"/>
        <v>-0.26438142479940585</v>
      </c>
      <c r="O79" s="12">
        <f t="shared" si="5"/>
        <v>-0.25395311685399463</v>
      </c>
      <c r="P79" s="12">
        <f t="shared" si="5"/>
        <v>-0.19379616989398421</v>
      </c>
    </row>
    <row r="80" spans="1:16">
      <c r="A80">
        <v>1976</v>
      </c>
      <c r="B80">
        <f>[4]Chile!B79</f>
        <v>-4676.0569785988991</v>
      </c>
      <c r="C80">
        <f>[4]Chile!C79</f>
        <v>-12531.008943746456</v>
      </c>
      <c r="D80">
        <f>[4]Chile!D79</f>
        <v>-11824.882158232003</v>
      </c>
      <c r="E80">
        <f>[4]Chile!E79</f>
        <v>-9023.7305729369891</v>
      </c>
      <c r="F80">
        <f>[4]Chile!F79</f>
        <v>45340</v>
      </c>
      <c r="G80">
        <f>B80/[4]Chile!$G79</f>
        <v>-442.47321901957793</v>
      </c>
      <c r="H80">
        <f>C80/[4]Chile!$G79</f>
        <v>-1185.7502785528441</v>
      </c>
      <c r="I80">
        <f>D80/[4]Chile!$G79</f>
        <v>-1118.9328310211965</v>
      </c>
      <c r="J80">
        <f>E80/[4]Chile!$G79</f>
        <v>-853.87306708336382</v>
      </c>
      <c r="K80">
        <f>F80/[4]Chile!$G79</f>
        <v>4290.3103709311126</v>
      </c>
      <c r="L80" s="12">
        <f>[4]Chile!$G79</f>
        <v>10.568</v>
      </c>
      <c r="M80" s="12">
        <f t="shared" si="5"/>
        <v>-0.10313314906481914</v>
      </c>
      <c r="N80" s="12">
        <f t="shared" si="5"/>
        <v>-0.27637867101337577</v>
      </c>
      <c r="O80" s="12">
        <f t="shared" si="5"/>
        <v>-0.26080463516171165</v>
      </c>
      <c r="P80" s="12">
        <f t="shared" si="5"/>
        <v>-0.19902361210712372</v>
      </c>
    </row>
    <row r="81" spans="1:16">
      <c r="A81">
        <v>1977</v>
      </c>
      <c r="B81">
        <f>[4]Chile!B80</f>
        <v>-2974.0945698306859</v>
      </c>
      <c r="C81">
        <f>[4]Chile!C80</f>
        <v>-10768.61254467636</v>
      </c>
      <c r="D81">
        <f>[4]Chile!D80</f>
        <v>-9747.2057065403151</v>
      </c>
      <c r="E81">
        <f>[4]Chile!E80</f>
        <v>-6398.0479672122437</v>
      </c>
      <c r="F81">
        <f>[4]Chile!F80</f>
        <v>49810</v>
      </c>
      <c r="G81">
        <f>B81/[4]Chile!$G80</f>
        <v>-277.5377538102544</v>
      </c>
      <c r="H81">
        <f>C81/[4]Chile!$G80</f>
        <v>-1004.9097186148152</v>
      </c>
      <c r="I81">
        <f>D81/[4]Chile!$G80</f>
        <v>-909.59366429080956</v>
      </c>
      <c r="J81">
        <f>E81/[4]Chile!$G80</f>
        <v>-597.05561470812279</v>
      </c>
      <c r="K81">
        <f>F81/[4]Chile!$G80</f>
        <v>4648.1896229936547</v>
      </c>
      <c r="L81" s="12">
        <f>[4]Chile!$G80</f>
        <v>10.715999999999999</v>
      </c>
      <c r="M81" s="12">
        <f t="shared" si="5"/>
        <v>-5.9708784778773054E-2</v>
      </c>
      <c r="N81" s="12">
        <f t="shared" si="5"/>
        <v>-0.21619378728521099</v>
      </c>
      <c r="O81" s="12">
        <f t="shared" si="5"/>
        <v>-0.1956877274952884</v>
      </c>
      <c r="P81" s="12">
        <f t="shared" si="5"/>
        <v>-0.12844906579426307</v>
      </c>
    </row>
    <row r="82" spans="1:16">
      <c r="A82">
        <v>1978</v>
      </c>
      <c r="B82">
        <f>[4]Chile!B81</f>
        <v>-1659.2967124477657</v>
      </c>
      <c r="C82">
        <f>[4]Chile!C81</f>
        <v>-8634.6456769153228</v>
      </c>
      <c r="D82">
        <f>[4]Chile!D81</f>
        <v>-7115.7093013947524</v>
      </c>
      <c r="E82">
        <f>[4]Chile!E81</f>
        <v>-3260.8765967006671</v>
      </c>
      <c r="F82">
        <f>[4]Chile!F81</f>
        <v>53903</v>
      </c>
      <c r="G82">
        <f>B82/[4]Chile!$G81</f>
        <v>-152.76161963245863</v>
      </c>
      <c r="H82">
        <f>C82/[4]Chile!$G81</f>
        <v>-794.94068099017886</v>
      </c>
      <c r="I82">
        <f>D82/[4]Chile!$G81</f>
        <v>-655.10120616781001</v>
      </c>
      <c r="J82">
        <f>E82/[4]Chile!$G81</f>
        <v>-300.20959277303137</v>
      </c>
      <c r="K82">
        <f>F82/[4]Chile!$G81</f>
        <v>4962.5299208248944</v>
      </c>
      <c r="L82" s="12">
        <f>[4]Chile!$G81</f>
        <v>10.862</v>
      </c>
      <c r="M82" s="12">
        <f t="shared" si="5"/>
        <v>-3.078301230817887E-2</v>
      </c>
      <c r="N82" s="12">
        <f t="shared" si="5"/>
        <v>-0.16018859204339875</v>
      </c>
      <c r="O82" s="12">
        <f t="shared" si="5"/>
        <v>-0.1320095226869516</v>
      </c>
      <c r="P82" s="12">
        <f t="shared" si="5"/>
        <v>-6.0495271073978563E-2</v>
      </c>
    </row>
    <row r="83" spans="1:16">
      <c r="A83">
        <v>1979</v>
      </c>
      <c r="B83">
        <f>[4]Chile!B82</f>
        <v>47.41767031028818</v>
      </c>
      <c r="C83">
        <f>[4]Chile!C82</f>
        <v>-8965.8135940622451</v>
      </c>
      <c r="D83">
        <f>[4]Chile!D82</f>
        <v>-7145.2576317493822</v>
      </c>
      <c r="E83">
        <f>[4]Chile!E82</f>
        <v>-2712.6417952503584</v>
      </c>
      <c r="F83">
        <f>[4]Chile!F82</f>
        <v>58367</v>
      </c>
      <c r="G83">
        <f>B83/[4]Chile!$G82</f>
        <v>4.3056088541077076</v>
      </c>
      <c r="H83">
        <f>C83/[4]Chile!$G82</f>
        <v>-814.11183093273814</v>
      </c>
      <c r="I83">
        <f>D83/[4]Chile!$G82</f>
        <v>-648.80210948418983</v>
      </c>
      <c r="J83">
        <f>E83/[4]Chile!$G82</f>
        <v>-246.31270273770622</v>
      </c>
      <c r="K83">
        <f>F83/[4]Chile!$G82</f>
        <v>5299.8274766185414</v>
      </c>
      <c r="L83" s="12">
        <f>[4]Chile!$G82</f>
        <v>11.013</v>
      </c>
      <c r="M83" s="12">
        <f t="shared" si="5"/>
        <v>8.1240547415985383E-4</v>
      </c>
      <c r="N83" s="12">
        <f t="shared" si="5"/>
        <v>-0.15361100611753639</v>
      </c>
      <c r="O83" s="12">
        <f t="shared" si="5"/>
        <v>-0.12241947730308879</v>
      </c>
      <c r="P83" s="12">
        <f t="shared" si="5"/>
        <v>-4.6475607710698835E-2</v>
      </c>
    </row>
    <row r="84" spans="1:16">
      <c r="A84">
        <v>1980</v>
      </c>
      <c r="B84">
        <f>[4]Chile!B83</f>
        <v>2318.1546530803898</v>
      </c>
      <c r="C84">
        <f>[4]Chile!C83</f>
        <v>-7713.5640497342829</v>
      </c>
      <c r="D84">
        <f>[4]Chile!D83</f>
        <v>-4813.9386122087271</v>
      </c>
      <c r="E84">
        <f>[4]Chile!E83</f>
        <v>203.59434313731097</v>
      </c>
      <c r="F84">
        <f>[4]Chile!F83</f>
        <v>63005</v>
      </c>
      <c r="G84">
        <f>B84/[4]Chile!$G83</f>
        <v>207.45969689282171</v>
      </c>
      <c r="H84">
        <f>C84/[4]Chile!$G83</f>
        <v>-690.31358955918051</v>
      </c>
      <c r="I84">
        <f>D84/[4]Chile!$G83</f>
        <v>-430.81605622057697</v>
      </c>
      <c r="J84">
        <f>E84/[4]Chile!$G83</f>
        <v>18.220363624244762</v>
      </c>
      <c r="K84">
        <f>F84/[4]Chile!$G83</f>
        <v>5638.5358868802577</v>
      </c>
      <c r="L84" s="12">
        <f>[4]Chile!$G83</f>
        <v>11.173999999999999</v>
      </c>
      <c r="M84" s="12">
        <f t="shared" si="5"/>
        <v>3.6793185510362508E-2</v>
      </c>
      <c r="N84" s="12">
        <f t="shared" si="5"/>
        <v>-0.12242780810625002</v>
      </c>
      <c r="O84" s="12">
        <f t="shared" si="5"/>
        <v>-7.6405660062038361E-2</v>
      </c>
      <c r="P84" s="12">
        <f t="shared" si="5"/>
        <v>3.231399779974779E-3</v>
      </c>
    </row>
    <row r="85" spans="1:16">
      <c r="A85">
        <v>1981</v>
      </c>
      <c r="B85">
        <f>[4]Chile!B84</f>
        <v>4487.9082119411814</v>
      </c>
      <c r="C85">
        <f>[4]Chile!C84</f>
        <v>-3601.7180231280399</v>
      </c>
      <c r="D85">
        <f>[4]Chile!D84</f>
        <v>-517.86142341328787</v>
      </c>
      <c r="E85">
        <f>[4]Chile!E84</f>
        <v>4918.7714413655012</v>
      </c>
      <c r="F85">
        <f>[4]Chile!F84</f>
        <v>66919</v>
      </c>
      <c r="G85">
        <f>B85/[4]Chile!$G84</f>
        <v>395.51495654720912</v>
      </c>
      <c r="H85">
        <f>C85/[4]Chile!$G84</f>
        <v>-317.41588288781531</v>
      </c>
      <c r="I85">
        <f>D85/[4]Chile!$G84</f>
        <v>-45.638620200342636</v>
      </c>
      <c r="J85">
        <f>E85/[4]Chile!$G84</f>
        <v>433.48651109240342</v>
      </c>
      <c r="K85">
        <f>F85/[4]Chile!$G84</f>
        <v>5897.5059487089102</v>
      </c>
      <c r="L85" s="12">
        <f>[4]Chile!$G84</f>
        <v>11.347</v>
      </c>
      <c r="M85" s="12">
        <f t="shared" si="5"/>
        <v>6.7064782975555251E-2</v>
      </c>
      <c r="N85" s="12">
        <f t="shared" si="5"/>
        <v>-5.3822053873011255E-2</v>
      </c>
      <c r="O85" s="12">
        <f t="shared" si="5"/>
        <v>-7.7386306342486864E-3</v>
      </c>
      <c r="P85" s="12">
        <f t="shared" si="5"/>
        <v>7.3503361397592629E-2</v>
      </c>
    </row>
    <row r="86" spans="1:16">
      <c r="A86">
        <v>1982</v>
      </c>
      <c r="B86">
        <f>[4]Chile!B85</f>
        <v>-2443.1289726909818</v>
      </c>
      <c r="C86">
        <f>[4]Chile!C85</f>
        <v>-8576.7800066138952</v>
      </c>
      <c r="D86">
        <f>[4]Chile!D85</f>
        <v>-6116.7318352991715</v>
      </c>
      <c r="E86">
        <f>[4]Chile!E85</f>
        <v>-2181.0337942662554</v>
      </c>
      <c r="F86">
        <f>[4]Chile!F85</f>
        <v>57826</v>
      </c>
      <c r="G86">
        <f>B86/[4]Chile!$G85</f>
        <v>-211.96676840976764</v>
      </c>
      <c r="H86">
        <f>C86/[4]Chile!$G85</f>
        <v>-744.12458846207664</v>
      </c>
      <c r="I86">
        <f>D86/[4]Chile!$G85</f>
        <v>-530.68990415574979</v>
      </c>
      <c r="J86">
        <f>E86/[4]Chile!$G85</f>
        <v>-189.22729431426822</v>
      </c>
      <c r="K86">
        <f>F86/[4]Chile!$G85</f>
        <v>5017.0050321013359</v>
      </c>
      <c r="L86" s="12">
        <f>[4]Chile!$G85</f>
        <v>11.526</v>
      </c>
      <c r="M86" s="12">
        <f t="shared" si="5"/>
        <v>-4.2249662309185865E-2</v>
      </c>
      <c r="N86" s="12">
        <f t="shared" si="5"/>
        <v>-0.14832047879178736</v>
      </c>
      <c r="O86" s="12">
        <f t="shared" si="5"/>
        <v>-0.10577822839724643</v>
      </c>
      <c r="P86" s="12">
        <f t="shared" si="5"/>
        <v>-3.7717182483074319E-2</v>
      </c>
    </row>
    <row r="87" spans="1:16">
      <c r="A87">
        <v>1983</v>
      </c>
      <c r="B87">
        <f>[4]Chile!B86</f>
        <v>-2363.4244140529745</v>
      </c>
      <c r="C87">
        <f>[4]Chile!C86</f>
        <v>-9256.2114552571784</v>
      </c>
      <c r="D87">
        <f>[4]Chile!D86</f>
        <v>-6470.3650535697989</v>
      </c>
      <c r="E87">
        <f>[4]Chile!E86</f>
        <v>-2809.1329728007931</v>
      </c>
      <c r="F87">
        <f>[4]Chile!F86</f>
        <v>56205</v>
      </c>
      <c r="G87">
        <f>B87/[4]Chile!$G86</f>
        <v>-201.79511732009686</v>
      </c>
      <c r="H87">
        <f>C87/[4]Chile!$G86</f>
        <v>-790.31860102947223</v>
      </c>
      <c r="I87">
        <f>D87/[4]Chile!$G86</f>
        <v>-552.45603257938853</v>
      </c>
      <c r="J87">
        <f>E87/[4]Chile!$G86</f>
        <v>-239.85083442629724</v>
      </c>
      <c r="K87">
        <f>F87/[4]Chile!$G86</f>
        <v>4798.9241803278692</v>
      </c>
      <c r="L87" s="12">
        <f>[4]Chile!$G86</f>
        <v>11.712</v>
      </c>
      <c r="M87" s="12">
        <f t="shared" si="5"/>
        <v>-4.2050074086877935E-2</v>
      </c>
      <c r="N87" s="12">
        <f t="shared" si="5"/>
        <v>-0.16468661961137226</v>
      </c>
      <c r="O87" s="12">
        <f t="shared" si="5"/>
        <v>-0.11512080871043143</v>
      </c>
      <c r="P87" s="12">
        <f t="shared" si="5"/>
        <v>-4.9980125839352248E-2</v>
      </c>
    </row>
    <row r="88" spans="1:16">
      <c r="A88">
        <v>1984</v>
      </c>
      <c r="B88">
        <f>[4]Chile!B87</f>
        <v>-1871.8052073870026</v>
      </c>
      <c r="C88">
        <f>[4]Chile!C87</f>
        <v>-8294.7328254905951</v>
      </c>
      <c r="D88">
        <f>[4]Chile!D87</f>
        <v>-5306.8130849239487</v>
      </c>
      <c r="E88">
        <f>[4]Chile!E87</f>
        <v>-1272.1603053222609</v>
      </c>
      <c r="F88">
        <f>[4]Chile!F87</f>
        <v>59514</v>
      </c>
      <c r="G88">
        <f>B88/[4]Chile!$G87</f>
        <v>-157.24170088936515</v>
      </c>
      <c r="H88">
        <f>C88/[4]Chile!$G87</f>
        <v>-696.80215267898143</v>
      </c>
      <c r="I88">
        <f>D88/[4]Chile!$G87</f>
        <v>-445.80083038675645</v>
      </c>
      <c r="J88">
        <f>E88/[4]Chile!$G87</f>
        <v>-106.86830521860391</v>
      </c>
      <c r="K88">
        <f>F88/[4]Chile!$G87</f>
        <v>4999.4959677419356</v>
      </c>
      <c r="L88" s="12">
        <f>[4]Chile!$G87</f>
        <v>11.904</v>
      </c>
      <c r="M88" s="12">
        <f t="shared" si="5"/>
        <v>-3.1451510693063865E-2</v>
      </c>
      <c r="N88" s="12">
        <f t="shared" si="5"/>
        <v>-0.13937448038260905</v>
      </c>
      <c r="O88" s="12">
        <f t="shared" si="5"/>
        <v>-8.9169154903450426E-2</v>
      </c>
      <c r="P88" s="12">
        <f t="shared" si="5"/>
        <v>-2.1375815863868348E-2</v>
      </c>
    </row>
    <row r="89" spans="1:16">
      <c r="A89">
        <v>1985</v>
      </c>
      <c r="B89">
        <f>[4]Chile!B88</f>
        <v>250.86020215446774</v>
      </c>
      <c r="C89">
        <f>[4]Chile!C88</f>
        <v>-5470.2733660979047</v>
      </c>
      <c r="D89">
        <f>[4]Chile!D88</f>
        <v>-2440.2209707113857</v>
      </c>
      <c r="E89">
        <f>[4]Chile!E88</f>
        <v>1658.5221895174193</v>
      </c>
      <c r="F89">
        <f>[4]Chile!F88</f>
        <v>60685</v>
      </c>
      <c r="G89">
        <f>B89/[4]Chile!$G88</f>
        <v>20.728821860392308</v>
      </c>
      <c r="H89">
        <f>C89/[4]Chile!$G88</f>
        <v>-452.0139948849698</v>
      </c>
      <c r="I89">
        <f>D89/[4]Chile!$G88</f>
        <v>-201.63782603795948</v>
      </c>
      <c r="J89">
        <f>E89/[4]Chile!$G88</f>
        <v>137.04529743161621</v>
      </c>
      <c r="K89">
        <f>F89/[4]Chile!$G88</f>
        <v>5014.460419765328</v>
      </c>
      <c r="L89" s="12">
        <f>[4]Chile!$G88</f>
        <v>12.102</v>
      </c>
      <c r="M89" s="12">
        <f t="shared" si="5"/>
        <v>4.1338090492620532E-3</v>
      </c>
      <c r="N89" s="12">
        <f t="shared" si="5"/>
        <v>-9.0142100454773083E-2</v>
      </c>
      <c r="O89" s="12">
        <f t="shared" si="5"/>
        <v>-4.0211270836473356E-2</v>
      </c>
      <c r="P89" s="12">
        <f t="shared" si="5"/>
        <v>2.7330018777579623E-2</v>
      </c>
    </row>
    <row r="90" spans="1:16">
      <c r="A90">
        <v>1986</v>
      </c>
      <c r="B90">
        <f>[4]Chile!B89</f>
        <v>1162.1916033797988</v>
      </c>
      <c r="C90">
        <f>[4]Chile!C89</f>
        <v>-3385.9700068383627</v>
      </c>
      <c r="D90">
        <f>[4]Chile!D89</f>
        <v>-424.78598501822961</v>
      </c>
      <c r="E90">
        <f>[4]Chile!E89</f>
        <v>4051.7623337028103</v>
      </c>
      <c r="F90">
        <f>[4]Chile!F89</f>
        <v>64081</v>
      </c>
      <c r="G90">
        <f>B90/[4]Chile!$G89</f>
        <v>94.441053419453837</v>
      </c>
      <c r="H90">
        <f>C90/[4]Chile!$G89</f>
        <v>-275.14789589130203</v>
      </c>
      <c r="I90">
        <f>D90/[4]Chile!$G89</f>
        <v>-34.518607591274957</v>
      </c>
      <c r="J90">
        <f>E90/[4]Chile!$G89</f>
        <v>329.25096162057622</v>
      </c>
      <c r="K90">
        <f>F90/[4]Chile!$G89</f>
        <v>5207.2972533723387</v>
      </c>
      <c r="L90" s="12">
        <f>[4]Chile!$G89</f>
        <v>12.305999999999999</v>
      </c>
      <c r="M90" s="12">
        <f t="shared" si="5"/>
        <v>1.8136290060701284E-2</v>
      </c>
      <c r="N90" s="12">
        <f t="shared" si="5"/>
        <v>-5.2838907115031954E-2</v>
      </c>
      <c r="O90" s="12">
        <f t="shared" si="5"/>
        <v>-6.6288913253262222E-3</v>
      </c>
      <c r="P90" s="12">
        <f t="shared" si="5"/>
        <v>6.3228762561489543E-2</v>
      </c>
    </row>
    <row r="91" spans="1:16">
      <c r="A91">
        <v>1987</v>
      </c>
      <c r="B91">
        <f>[4]Chile!B90</f>
        <v>4831.5316545342002</v>
      </c>
      <c r="C91">
        <f>[4]Chile!C90</f>
        <v>-875.02389308533759</v>
      </c>
      <c r="D91">
        <f>[4]Chile!D90</f>
        <v>1912.3593773254727</v>
      </c>
      <c r="E91">
        <f>[4]Chile!E90</f>
        <v>6851.7486675290729</v>
      </c>
      <c r="F91">
        <f>[4]Chile!F90</f>
        <v>68307</v>
      </c>
      <c r="G91">
        <f>B91/[4]Chile!$G90</f>
        <v>386.0592612492369</v>
      </c>
      <c r="H91">
        <f>C91/[4]Chile!$G90</f>
        <v>-69.918009835024975</v>
      </c>
      <c r="I91">
        <f>D91/[4]Chile!$G90</f>
        <v>152.80538372556714</v>
      </c>
      <c r="J91">
        <f>E91/[4]Chile!$G90</f>
        <v>547.48291390563907</v>
      </c>
      <c r="K91">
        <f>F91/[4]Chile!$G90</f>
        <v>5458.0103875349578</v>
      </c>
      <c r="L91" s="12">
        <f>[4]Chile!$G90</f>
        <v>12.515000000000001</v>
      </c>
      <c r="M91" s="12">
        <f t="shared" si="5"/>
        <v>7.0732599214344063E-2</v>
      </c>
      <c r="N91" s="12">
        <f t="shared" si="5"/>
        <v>-1.2810164303590226E-2</v>
      </c>
      <c r="O91" s="12">
        <f t="shared" si="5"/>
        <v>2.7996535894205175E-2</v>
      </c>
      <c r="P91" s="12">
        <f t="shared" si="5"/>
        <v>0.10030814803064216</v>
      </c>
    </row>
    <row r="92" spans="1:16">
      <c r="A92">
        <v>1988</v>
      </c>
      <c r="B92">
        <f>[4]Chile!B91</f>
        <v>6999.2631576193726</v>
      </c>
      <c r="C92">
        <f>[4]Chile!C91</f>
        <v>-981.15510184875302</v>
      </c>
      <c r="D92">
        <f>[4]Chile!D91</f>
        <v>2077.6749614715523</v>
      </c>
      <c r="E92">
        <f>[4]Chile!E91</f>
        <v>7575.9967385677455</v>
      </c>
      <c r="F92">
        <f>[4]Chile!F91</f>
        <v>73301</v>
      </c>
      <c r="G92">
        <f>B92/[4]Chile!$G91</f>
        <v>549.78109791998838</v>
      </c>
      <c r="H92">
        <f>C92/[4]Chile!$G91</f>
        <v>-77.068188033049495</v>
      </c>
      <c r="I92">
        <f>D92/[4]Chile!$G91</f>
        <v>163.19809610176358</v>
      </c>
      <c r="J92">
        <f>E92/[4]Chile!$G91</f>
        <v>595.0826124081176</v>
      </c>
      <c r="K92">
        <f>F92/[4]Chile!$G91</f>
        <v>5757.6781085539233</v>
      </c>
      <c r="L92" s="12">
        <f>[4]Chile!$G91</f>
        <v>12.731</v>
      </c>
      <c r="M92" s="12">
        <f t="shared" si="5"/>
        <v>9.5486598513245008E-2</v>
      </c>
      <c r="N92" s="12">
        <f t="shared" si="5"/>
        <v>-1.3385289448285195E-2</v>
      </c>
      <c r="O92" s="12">
        <f t="shared" si="5"/>
        <v>2.8344428609044247E-2</v>
      </c>
      <c r="P92" s="12">
        <f t="shared" si="5"/>
        <v>0.10335461642498391</v>
      </c>
    </row>
    <row r="93" spans="1:16">
      <c r="A93">
        <v>1989</v>
      </c>
      <c r="B93">
        <f>[4]Chile!B92</f>
        <v>9379.8333498640386</v>
      </c>
      <c r="C93">
        <f>[4]Chile!C92</f>
        <v>137.94655318189322</v>
      </c>
      <c r="D93">
        <f>[4]Chile!D92</f>
        <v>3160.9205437262199</v>
      </c>
      <c r="E93">
        <f>[4]Chile!E92</f>
        <v>9591.3302914985725</v>
      </c>
      <c r="F93">
        <f>[4]Chile!F92</f>
        <v>81041</v>
      </c>
      <c r="G93">
        <f>B93/[4]Chile!$G92</f>
        <v>724.19961008832911</v>
      </c>
      <c r="H93">
        <f>C93/[4]Chile!$G92</f>
        <v>10.650598608855251</v>
      </c>
      <c r="I93">
        <f>D93/[4]Chile!$G92</f>
        <v>244.04883753290764</v>
      </c>
      <c r="J93">
        <f>E93/[4]Chile!$G92</f>
        <v>740.52889835535609</v>
      </c>
      <c r="K93">
        <f>F93/[4]Chile!$G92</f>
        <v>6257.0259419394688</v>
      </c>
      <c r="L93" s="12">
        <f>[4]Chile!$G92</f>
        <v>12.952</v>
      </c>
      <c r="M93" s="12">
        <f t="shared" si="5"/>
        <v>0.11574182635781936</v>
      </c>
      <c r="N93" s="12">
        <f t="shared" si="5"/>
        <v>1.7021822680111699E-3</v>
      </c>
      <c r="O93" s="12">
        <f t="shared" si="5"/>
        <v>3.9003967667306919E-2</v>
      </c>
      <c r="P93" s="12">
        <f t="shared" si="5"/>
        <v>0.11835157872556573</v>
      </c>
    </row>
    <row r="94" spans="1:16">
      <c r="A94">
        <v>1990</v>
      </c>
      <c r="B94">
        <f>[4]Chile!B93</f>
        <v>5936.96306072279</v>
      </c>
      <c r="C94">
        <f>[4]Chile!C93</f>
        <v>-1695.2564795343678</v>
      </c>
      <c r="D94">
        <f>[4]Chile!D93</f>
        <v>711.02882920349191</v>
      </c>
      <c r="E94">
        <f>[4]Chile!E93</f>
        <v>7310.1829448955777</v>
      </c>
      <c r="F94">
        <f>[4]Chile!F93</f>
        <v>84038</v>
      </c>
      <c r="G94">
        <f>B94/[4]Chile!$G93</f>
        <v>450.48661208914103</v>
      </c>
      <c r="H94">
        <f>C94/[4]Chile!$G93</f>
        <v>-128.63316484819543</v>
      </c>
      <c r="I94">
        <f>D94/[4]Chile!$G93</f>
        <v>53.951652568745118</v>
      </c>
      <c r="J94">
        <f>E94/[4]Chile!$G93</f>
        <v>554.6841903707093</v>
      </c>
      <c r="K94">
        <f>F94/[4]Chile!$G93</f>
        <v>6376.6598376204565</v>
      </c>
      <c r="L94" s="12">
        <f>[4]Chile!$G93</f>
        <v>13.179</v>
      </c>
      <c r="M94" s="12">
        <f t="shared" si="5"/>
        <v>7.0646172692386655E-2</v>
      </c>
      <c r="N94" s="12">
        <f t="shared" si="5"/>
        <v>-2.0172499102005852E-2</v>
      </c>
      <c r="O94" s="12">
        <f t="shared" si="5"/>
        <v>8.4608014136877598E-3</v>
      </c>
      <c r="P94" s="12">
        <f t="shared" si="5"/>
        <v>8.698663634184034E-2</v>
      </c>
    </row>
    <row r="95" spans="1:16">
      <c r="A95">
        <v>1991</v>
      </c>
      <c r="B95">
        <f>[4]Chile!B94</f>
        <v>6027.7836895246564</v>
      </c>
      <c r="C95">
        <f>[4]Chile!C94</f>
        <v>-1144.9112611998362</v>
      </c>
      <c r="D95">
        <f>[4]Chile!D94</f>
        <v>1559.8260484237851</v>
      </c>
      <c r="E95">
        <f>[4]Chile!E94</f>
        <v>8983.2135743189574</v>
      </c>
      <c r="F95">
        <f>[4]Chile!F94</f>
        <v>90736</v>
      </c>
      <c r="G95">
        <f>B95/[4]Chile!$G94</f>
        <v>449.29812831877285</v>
      </c>
      <c r="H95">
        <f>C95/[4]Chile!$G94</f>
        <v>-85.339241293965131</v>
      </c>
      <c r="I95">
        <f>D95/[4]Chile!$G94</f>
        <v>116.26610378829645</v>
      </c>
      <c r="J95">
        <f>E95/[4]Chile!$G94</f>
        <v>669.58956278465689</v>
      </c>
      <c r="K95">
        <f>F95/[4]Chile!$G94</f>
        <v>6763.2677400119255</v>
      </c>
      <c r="L95" s="12">
        <f>[4]Chile!$G94</f>
        <v>13.416</v>
      </c>
      <c r="M95" s="12">
        <f t="shared" si="5"/>
        <v>6.6432107317102987E-2</v>
      </c>
      <c r="N95" s="12">
        <f t="shared" si="5"/>
        <v>-1.261804863780458E-2</v>
      </c>
      <c r="O95" s="12">
        <f t="shared" si="5"/>
        <v>1.7190817849847748E-2</v>
      </c>
      <c r="P95" s="12">
        <f t="shared" si="5"/>
        <v>9.9003852652959773E-2</v>
      </c>
    </row>
    <row r="96" spans="1:16">
      <c r="A96">
        <v>1992</v>
      </c>
      <c r="B96">
        <f>[4]Chile!B95</f>
        <v>10352.09594337576</v>
      </c>
      <c r="C96">
        <f>[4]Chile!C95</f>
        <v>2719.2953563756691</v>
      </c>
      <c r="D96">
        <f>[4]Chile!D95</f>
        <v>5945.1937604134782</v>
      </c>
      <c r="E96">
        <f>[4]Chile!E95</f>
        <v>14936.288143078355</v>
      </c>
      <c r="F96">
        <f>[4]Chile!F95</f>
        <v>101876</v>
      </c>
      <c r="G96">
        <f>B96/[4]Chile!$G95</f>
        <v>757.56282059098135</v>
      </c>
      <c r="H96">
        <f>C96/[4]Chile!$G95</f>
        <v>198.99709889320667</v>
      </c>
      <c r="I96">
        <f>D96/[4]Chile!$G95</f>
        <v>435.06723457105591</v>
      </c>
      <c r="J96">
        <f>E96/[4]Chile!$G95</f>
        <v>1093.0324290580575</v>
      </c>
      <c r="K96">
        <f>F96/[4]Chile!$G95</f>
        <v>7455.2506403219913</v>
      </c>
      <c r="L96" s="12">
        <f>[4]Chile!$G95</f>
        <v>13.664999999999999</v>
      </c>
      <c r="M96" s="12">
        <f t="shared" si="5"/>
        <v>0.10161466825725154</v>
      </c>
      <c r="N96" s="12">
        <f t="shared" si="5"/>
        <v>2.6692207746433595E-2</v>
      </c>
      <c r="O96" s="12">
        <f t="shared" si="5"/>
        <v>5.8357157332575661E-2</v>
      </c>
      <c r="P96" s="12">
        <f t="shared" si="5"/>
        <v>0.1466124322026616</v>
      </c>
    </row>
    <row r="97" spans="1:16">
      <c r="A97">
        <v>1993</v>
      </c>
      <c r="B97">
        <f>[4]Chile!B96</f>
        <v>11785.141158272823</v>
      </c>
      <c r="C97">
        <f>[4]Chile!C96</f>
        <v>5652.7737797800564</v>
      </c>
      <c r="D97">
        <f>[4]Chile!D96</f>
        <v>9036.531205374069</v>
      </c>
      <c r="E97">
        <f>[4]Chile!E96</f>
        <v>18825.630290688598</v>
      </c>
      <c r="F97">
        <f>[4]Chile!F96</f>
        <v>108994</v>
      </c>
      <c r="G97">
        <f>B97/[4]Chile!$G96</f>
        <v>846.81620739188213</v>
      </c>
      <c r="H97">
        <f>C97/[4]Chile!$G96</f>
        <v>406.17760866422765</v>
      </c>
      <c r="I97">
        <f>D97/[4]Chile!$G96</f>
        <v>649.31603113990582</v>
      </c>
      <c r="J97">
        <f>E97/[4]Chile!$G96</f>
        <v>1352.7075009476609</v>
      </c>
      <c r="K97">
        <f>F97/[4]Chile!$G96</f>
        <v>7831.7166055902853</v>
      </c>
      <c r="L97" s="12">
        <f>[4]Chile!$G96</f>
        <v>13.917</v>
      </c>
      <c r="M97" s="12">
        <f t="shared" si="5"/>
        <v>0.10812651300321874</v>
      </c>
      <c r="N97" s="12">
        <f t="shared" si="5"/>
        <v>5.1863164759345069E-2</v>
      </c>
      <c r="O97" s="12">
        <f t="shared" si="5"/>
        <v>8.2908519784337387E-2</v>
      </c>
      <c r="P97" s="12">
        <f t="shared" si="5"/>
        <v>0.1727217121189111</v>
      </c>
    </row>
    <row r="98" spans="1:16">
      <c r="A98">
        <v>1994</v>
      </c>
      <c r="B98">
        <f>[4]Chile!B97</f>
        <v>13800.367758120177</v>
      </c>
      <c r="C98">
        <f>[4]Chile!C97</f>
        <v>5898.2036348567772</v>
      </c>
      <c r="D98">
        <f>[4]Chile!D97</f>
        <v>9608.626357736197</v>
      </c>
      <c r="E98">
        <f>[4]Chile!E97</f>
        <v>19996.950899514759</v>
      </c>
      <c r="F98">
        <f>[4]Chile!F97</f>
        <v>115215</v>
      </c>
      <c r="G98">
        <f>B98/[4]Chile!$G97</f>
        <v>974.39580301632259</v>
      </c>
      <c r="H98">
        <f>C98/[4]Chile!$G97</f>
        <v>416.45157345596112</v>
      </c>
      <c r="I98">
        <f>D98/[4]Chile!$G97</f>
        <v>678.43157224713673</v>
      </c>
      <c r="J98">
        <f>E98/[4]Chile!$G97</f>
        <v>1411.9149120606339</v>
      </c>
      <c r="K98">
        <f>F98/[4]Chile!$G97</f>
        <v>8134.9290404575304</v>
      </c>
      <c r="L98" s="12">
        <f>[4]Chile!$G97</f>
        <v>14.163</v>
      </c>
      <c r="M98" s="12">
        <f t="shared" si="5"/>
        <v>0.11977926275328886</v>
      </c>
      <c r="N98" s="12">
        <f t="shared" si="5"/>
        <v>5.119301857272731E-2</v>
      </c>
      <c r="O98" s="12">
        <f t="shared" si="5"/>
        <v>8.3397355880190926E-2</v>
      </c>
      <c r="P98" s="12">
        <f t="shared" si="5"/>
        <v>0.17356204400047526</v>
      </c>
    </row>
    <row r="99" spans="1:16">
      <c r="A99">
        <v>1995</v>
      </c>
      <c r="B99">
        <f>[4]Chile!B98</f>
        <v>19031.32947399866</v>
      </c>
      <c r="C99">
        <f>[4]Chile!C98</f>
        <v>7550.2006308010759</v>
      </c>
      <c r="D99">
        <f>[4]Chile!D98</f>
        <v>12603.741930791019</v>
      </c>
      <c r="E99">
        <f>[4]Chile!E98</f>
        <v>24564.04552404166</v>
      </c>
      <c r="F99">
        <f>[4]Chile!F98</f>
        <v>127460</v>
      </c>
      <c r="G99">
        <f>B99/[4]Chile!$G98</f>
        <v>1322.079157624082</v>
      </c>
      <c r="H99">
        <f>C99/[4]Chile!$G98</f>
        <v>524.50160686356901</v>
      </c>
      <c r="I99">
        <f>D99/[4]Chile!$G98</f>
        <v>875.56387153810488</v>
      </c>
      <c r="J99">
        <f>E99/[4]Chile!$G98</f>
        <v>1706.4290047962252</v>
      </c>
      <c r="K99">
        <f>F99/[4]Chile!$G98</f>
        <v>8854.4633553317126</v>
      </c>
      <c r="L99" s="12">
        <f>[4]Chile!$G98</f>
        <v>14.395</v>
      </c>
      <c r="M99" s="12">
        <f t="shared" si="5"/>
        <v>0.14931217224226156</v>
      </c>
      <c r="N99" s="12">
        <f t="shared" si="5"/>
        <v>5.9235843643504441E-2</v>
      </c>
      <c r="O99" s="12">
        <f t="shared" si="5"/>
        <v>9.8883900288647575E-2</v>
      </c>
      <c r="P99" s="12">
        <f t="shared" si="5"/>
        <v>0.19271964164476432</v>
      </c>
    </row>
    <row r="100" spans="1:16">
      <c r="A100">
        <v>1996</v>
      </c>
      <c r="B100">
        <f>[4]Chile!B99</f>
        <v>22211.816086264087</v>
      </c>
      <c r="C100">
        <f>[4]Chile!C99</f>
        <v>11467.058686482451</v>
      </c>
      <c r="D100">
        <f>[4]Chile!D99</f>
        <v>16413.975631075449</v>
      </c>
      <c r="E100">
        <f>[4]Chile!E99</f>
        <v>29759.108582566219</v>
      </c>
      <c r="F100">
        <f>[4]Chile!F99</f>
        <v>136909</v>
      </c>
      <c r="G100">
        <f>B100/[4]Chile!$G99</f>
        <v>1520.2119010515423</v>
      </c>
      <c r="H100">
        <f>C100/[4]Chile!$G99</f>
        <v>784.82367301912598</v>
      </c>
      <c r="I100">
        <f>D100/[4]Chile!$G99</f>
        <v>1123.3985101002977</v>
      </c>
      <c r="J100">
        <f>E100/[4]Chile!$G99</f>
        <v>2036.7605627654657</v>
      </c>
      <c r="K100">
        <f>F100/[4]Chile!$G99</f>
        <v>9370.2689754294697</v>
      </c>
      <c r="L100" s="12">
        <f>[4]Chile!$G99</f>
        <v>14.611000000000001</v>
      </c>
      <c r="M100" s="12">
        <f t="shared" si="5"/>
        <v>0.16223780822490916</v>
      </c>
      <c r="N100" s="12">
        <f t="shared" si="5"/>
        <v>8.3756792369255859E-2</v>
      </c>
      <c r="O100" s="12">
        <f t="shared" si="5"/>
        <v>0.11988967585093348</v>
      </c>
      <c r="P100" s="12">
        <f t="shared" si="5"/>
        <v>0.21736415124328001</v>
      </c>
    </row>
    <row r="101" spans="1:16">
      <c r="A101">
        <v>1997</v>
      </c>
      <c r="B101">
        <f>[4]Chile!B100</f>
        <v>25983.771739782071</v>
      </c>
      <c r="C101">
        <f>[4]Chile!C100</f>
        <v>15181.220824022523</v>
      </c>
      <c r="D101">
        <f>[4]Chile!D100</f>
        <v>20233.705970223498</v>
      </c>
      <c r="E101">
        <f>[4]Chile!E100</f>
        <v>34479.046166959641</v>
      </c>
      <c r="F101">
        <f>[4]Chile!F100</f>
        <v>145953</v>
      </c>
      <c r="G101">
        <f>B101/[4]Chile!$G100</f>
        <v>1753.5275840047289</v>
      </c>
      <c r="H101">
        <f>C101/[4]Chile!$G100</f>
        <v>1024.5121355123852</v>
      </c>
      <c r="I101">
        <f>D101/[4]Chile!$G100</f>
        <v>1365.481574451579</v>
      </c>
      <c r="J101">
        <f>E101/[4]Chile!$G100</f>
        <v>2326.8353466702415</v>
      </c>
      <c r="K101">
        <f>F101/[4]Chile!$G100</f>
        <v>9849.7098123903361</v>
      </c>
      <c r="L101" s="12">
        <f>[4]Chile!$G100</f>
        <v>14.818</v>
      </c>
      <c r="M101" s="12">
        <f t="shared" si="5"/>
        <v>0.17802834980974747</v>
      </c>
      <c r="N101" s="12">
        <f t="shared" si="5"/>
        <v>0.10401444865143247</v>
      </c>
      <c r="O101" s="12">
        <f t="shared" si="5"/>
        <v>0.13863165519190079</v>
      </c>
      <c r="P101" s="12">
        <f t="shared" si="5"/>
        <v>0.23623389835741396</v>
      </c>
    </row>
    <row r="102" spans="1:16">
      <c r="A102">
        <v>1998</v>
      </c>
      <c r="B102">
        <f>[4]Chile!B101</f>
        <v>22916.771164339574</v>
      </c>
      <c r="C102">
        <f>[4]Chile!C101</f>
        <v>15031.309161636893</v>
      </c>
      <c r="D102">
        <f>[4]Chile!D101</f>
        <v>19992.814442696625</v>
      </c>
      <c r="E102">
        <f>[4]Chile!E101</f>
        <v>34571.594353828921</v>
      </c>
      <c r="F102">
        <f>[4]Chile!F101</f>
        <v>150668</v>
      </c>
      <c r="G102">
        <f>B102/[4]Chile!$G101</f>
        <v>1526.1568436560717</v>
      </c>
      <c r="H102">
        <f>C102/[4]Chile!$G101</f>
        <v>1001.0195232842896</v>
      </c>
      <c r="I102">
        <f>D102/[4]Chile!$G101</f>
        <v>1331.434099806648</v>
      </c>
      <c r="J102">
        <f>E102/[4]Chile!$G101</f>
        <v>2302.3171519598377</v>
      </c>
      <c r="K102">
        <f>F102/[4]Chile!$G101</f>
        <v>10033.830580713906</v>
      </c>
      <c r="L102" s="12">
        <f>[4]Chile!$G101</f>
        <v>15.016</v>
      </c>
      <c r="M102" s="12">
        <f t="shared" si="5"/>
        <v>0.15210111745254182</v>
      </c>
      <c r="N102" s="12">
        <f t="shared" si="5"/>
        <v>9.9764443422869428E-2</v>
      </c>
      <c r="O102" s="12">
        <f t="shared" si="5"/>
        <v>0.13269449679226261</v>
      </c>
      <c r="P102" s="12">
        <f t="shared" si="5"/>
        <v>0.22945545407006743</v>
      </c>
    </row>
    <row r="103" spans="1:16">
      <c r="A103">
        <v>1999</v>
      </c>
      <c r="B103">
        <f>[4]Chile!B102</f>
        <v>20044.10716325658</v>
      </c>
      <c r="C103">
        <f>[4]Chile!C102</f>
        <v>11781.080061437955</v>
      </c>
      <c r="D103">
        <f>[4]Chile!D102</f>
        <v>16165.854721997264</v>
      </c>
      <c r="E103">
        <f>[4]Chile!E102</f>
        <v>30103.874711132768</v>
      </c>
      <c r="F103">
        <f>[4]Chile!F102</f>
        <v>149522</v>
      </c>
      <c r="G103">
        <f>B103/[4]Chile!$G102</f>
        <v>1317.9109187491999</v>
      </c>
      <c r="H103">
        <f>C103/[4]Chile!$G102</f>
        <v>774.61240459188343</v>
      </c>
      <c r="I103">
        <f>D103/[4]Chile!$G102</f>
        <v>1062.9137170094855</v>
      </c>
      <c r="J103">
        <f>E103/[4]Chile!$G102</f>
        <v>1979.3460918622375</v>
      </c>
      <c r="K103">
        <f>F103/[4]Chile!$G102</f>
        <v>9831.1526070090076</v>
      </c>
      <c r="L103" s="12">
        <f>[4]Chile!$G102</f>
        <v>15.209</v>
      </c>
      <c r="M103" s="12">
        <f t="shared" si="5"/>
        <v>0.1340545683127338</v>
      </c>
      <c r="N103" s="12">
        <f t="shared" si="5"/>
        <v>7.8791616360388145E-2</v>
      </c>
      <c r="O103" s="12">
        <f t="shared" si="5"/>
        <v>0.1081168973261277</v>
      </c>
      <c r="P103" s="12">
        <f t="shared" si="5"/>
        <v>0.20133408268437267</v>
      </c>
    </row>
    <row r="104" spans="1:16">
      <c r="A104">
        <v>2000</v>
      </c>
      <c r="B104">
        <f>[4]Chile!B103</f>
        <v>13396.197349449782</v>
      </c>
      <c r="C104">
        <f>[4]Chile!C103</f>
        <v>2966.5439883507088</v>
      </c>
      <c r="D104">
        <f>[4]Chile!D103</f>
        <v>7996.6106888707909</v>
      </c>
      <c r="E104">
        <f>[4]Chile!E103</f>
        <v>22870.361248555069</v>
      </c>
      <c r="F104">
        <f>[4]Chile!F103</f>
        <v>156234</v>
      </c>
      <c r="G104">
        <f>B104/[4]Chile!$G103</f>
        <v>869.99593125404476</v>
      </c>
      <c r="H104">
        <f>C104/[4]Chile!$G103</f>
        <v>192.65774700290356</v>
      </c>
      <c r="I104">
        <f>D104/[4]Chile!$G103</f>
        <v>519.3278795214178</v>
      </c>
      <c r="J104">
        <f>E104/[4]Chile!$G103</f>
        <v>1485.2812864368796</v>
      </c>
      <c r="K104">
        <f>F104/[4]Chile!$G103</f>
        <v>10146.382647097025</v>
      </c>
      <c r="L104" s="12">
        <f>[4]Chile!$G103</f>
        <v>15.398</v>
      </c>
      <c r="M104" s="12">
        <f t="shared" si="5"/>
        <v>8.5744443267469189E-2</v>
      </c>
      <c r="N104" s="12">
        <f t="shared" si="5"/>
        <v>1.8987825878814528E-2</v>
      </c>
      <c r="O104" s="12">
        <f t="shared" si="5"/>
        <v>5.1183549604252539E-2</v>
      </c>
      <c r="P104" s="12">
        <f t="shared" si="5"/>
        <v>0.14638530184566145</v>
      </c>
    </row>
  </sheetData>
  <mergeCells count="6">
    <mergeCell ref="Z1:AC1"/>
    <mergeCell ref="B2:F2"/>
    <mergeCell ref="G2:K2"/>
    <mergeCell ref="M2:P2"/>
    <mergeCell ref="R1:U1"/>
    <mergeCell ref="V1:Y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104"/>
  <sheetViews>
    <sheetView workbookViewId="0">
      <selection activeCell="I4" sqref="I4:I104"/>
    </sheetView>
  </sheetViews>
  <sheetFormatPr baseColWidth="10" defaultColWidth="9.1640625" defaultRowHeight="15"/>
  <cols>
    <col min="12" max="12" width="11.1640625" customWidth="1"/>
    <col min="13" max="16" width="12.1640625" customWidth="1"/>
  </cols>
  <sheetData>
    <row r="1" spans="1:29">
      <c r="R1" s="27" t="s">
        <v>30</v>
      </c>
      <c r="S1" s="27"/>
      <c r="T1" s="27"/>
      <c r="U1" s="27"/>
      <c r="V1" s="27" t="s">
        <v>31</v>
      </c>
      <c r="W1" s="27"/>
      <c r="X1" s="27"/>
      <c r="Y1" s="27"/>
      <c r="Z1" s="27" t="s">
        <v>32</v>
      </c>
      <c r="AA1" s="27"/>
      <c r="AB1" s="27"/>
      <c r="AC1" s="27"/>
    </row>
    <row r="2" spans="1:29" ht="48">
      <c r="B2" s="27" t="s">
        <v>6</v>
      </c>
      <c r="C2" s="27"/>
      <c r="D2" s="27"/>
      <c r="E2" s="27"/>
      <c r="F2" s="27"/>
      <c r="G2" s="27" t="s">
        <v>7</v>
      </c>
      <c r="H2" s="27"/>
      <c r="I2" s="27"/>
      <c r="J2" s="27"/>
      <c r="K2" s="27"/>
      <c r="L2" s="11" t="s">
        <v>21</v>
      </c>
      <c r="M2" s="30" t="s">
        <v>26</v>
      </c>
      <c r="N2" s="30"/>
      <c r="O2" s="30"/>
      <c r="P2" s="30"/>
      <c r="R2" s="15" t="s">
        <v>27</v>
      </c>
      <c r="S2" s="14" t="s">
        <v>28</v>
      </c>
      <c r="T2" s="14" t="s">
        <v>3</v>
      </c>
      <c r="U2" s="14" t="s">
        <v>4</v>
      </c>
      <c r="V2" s="15" t="s">
        <v>27</v>
      </c>
      <c r="W2" s="14" t="s">
        <v>28</v>
      </c>
      <c r="X2" s="14" t="s">
        <v>3</v>
      </c>
      <c r="Y2" s="14" t="s">
        <v>4</v>
      </c>
      <c r="Z2" s="15" t="s">
        <v>27</v>
      </c>
      <c r="AA2" s="14" t="s">
        <v>28</v>
      </c>
      <c r="AB2" s="14" t="s">
        <v>3</v>
      </c>
      <c r="AC2" s="14" t="s">
        <v>4</v>
      </c>
    </row>
    <row r="3" spans="1:29" ht="16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1" t="s">
        <v>22</v>
      </c>
      <c r="M3" s="6" t="s">
        <v>1</v>
      </c>
      <c r="N3" s="6" t="s">
        <v>2</v>
      </c>
      <c r="O3" s="6" t="s">
        <v>3</v>
      </c>
      <c r="P3" s="6" t="s">
        <v>4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</row>
    <row r="4" spans="1:29">
      <c r="A4">
        <v>1900</v>
      </c>
      <c r="B4">
        <f>[4]Colombia!B3</f>
        <v>-165.03569229150222</v>
      </c>
      <c r="C4">
        <f>[4]Colombia!C3</f>
        <v>-337.45130229901019</v>
      </c>
      <c r="D4">
        <f>[4]Colombia!D3</f>
        <v>-325.73998290403955</v>
      </c>
      <c r="E4">
        <f>[4]Colombia!E3</f>
        <v>-249.57404596027104</v>
      </c>
      <c r="F4">
        <f>[4]Colombia!F3</f>
        <v>2912</v>
      </c>
      <c r="G4">
        <f>B4/[4]Colombia!$G3</f>
        <v>-37.33312112050082</v>
      </c>
      <c r="H4">
        <f>C4/[4]Colombia!$G3</f>
        <v>-76.335671187706879</v>
      </c>
      <c r="I4">
        <f>D4/[4]Colombia!$G3</f>
        <v>-73.686425443452677</v>
      </c>
      <c r="J4">
        <f>E4/[4]Colombia!$G3</f>
        <v>-56.456745549992725</v>
      </c>
      <c r="K4">
        <f>F4/[4]Colombia!$G3</f>
        <v>658.73052788409541</v>
      </c>
      <c r="L4" s="12">
        <f>[4]Colombia!$G3</f>
        <v>4.4206240286959506</v>
      </c>
      <c r="M4" s="12">
        <f>G4/$K4</f>
        <v>-5.6674344880323566E-2</v>
      </c>
      <c r="N4" s="12">
        <f t="shared" ref="N4:P19" si="0">H4/$K4</f>
        <v>-0.11588300216312163</v>
      </c>
      <c r="O4" s="12">
        <f t="shared" si="0"/>
        <v>-0.1118612578653982</v>
      </c>
      <c r="P4" s="12">
        <f t="shared" si="0"/>
        <v>-8.5705372925917248E-2</v>
      </c>
      <c r="R4" s="12">
        <f>(SUM(M4:M104)/101)*100</f>
        <v>8.7333585965239156</v>
      </c>
      <c r="S4" s="12">
        <f t="shared" ref="S4:U4" si="1">(SUM(N4:N104)/101)*100</f>
        <v>3.6051729921414157</v>
      </c>
      <c r="T4" s="12">
        <f t="shared" si="1"/>
        <v>4.6932817765344703</v>
      </c>
      <c r="U4" s="12">
        <f t="shared" si="1"/>
        <v>6.9833636765956069</v>
      </c>
      <c r="V4" s="12">
        <f>(SUM(M4:M49)/46)*100</f>
        <v>1.4777818373167018</v>
      </c>
      <c r="W4" s="12">
        <f t="shared" ref="W4:Y4" si="2">(SUM(N4:N49)/46)*100</f>
        <v>-3.3790429939635018</v>
      </c>
      <c r="X4" s="12">
        <f t="shared" si="2"/>
        <v>-3.048040020256078</v>
      </c>
      <c r="Y4" s="12">
        <f t="shared" si="2"/>
        <v>-0.69096914317167235</v>
      </c>
      <c r="Z4" s="12">
        <f>(SUM(M50:M104)/55)*100</f>
        <v>14.801659158769947</v>
      </c>
      <c r="AA4" s="12">
        <f t="shared" ref="AA4:AC4" si="3">(SUM(N50:N104)/55)*100</f>
        <v>9.4465172714291636</v>
      </c>
      <c r="AB4" s="12">
        <f t="shared" si="3"/>
        <v>11.167841824759298</v>
      </c>
      <c r="AC4" s="12">
        <f t="shared" si="3"/>
        <v>13.401896580400969</v>
      </c>
    </row>
    <row r="5" spans="1:29">
      <c r="A5">
        <v>1901</v>
      </c>
      <c r="B5">
        <f>[4]Colombia!B4</f>
        <v>-199.37212132184402</v>
      </c>
      <c r="C5">
        <f>[4]Colombia!C4</f>
        <v>-365.15984398355641</v>
      </c>
      <c r="D5">
        <f>[4]Colombia!D4</f>
        <v>-353.37904860573821</v>
      </c>
      <c r="E5">
        <f>[4]Colombia!E4</f>
        <v>-277.31999750100192</v>
      </c>
      <c r="F5">
        <f>[4]Colombia!F4</f>
        <v>2947</v>
      </c>
      <c r="G5">
        <f>B5/[4]Colombia!$G4</f>
        <v>-44.665227046293111</v>
      </c>
      <c r="H5">
        <f>C5/[4]Colombia!$G4</f>
        <v>-81.806559671327193</v>
      </c>
      <c r="I5">
        <f>D5/[4]Colombia!$G4</f>
        <v>-79.167314540927322</v>
      </c>
      <c r="J5">
        <f>E5/[4]Colombia!$G4</f>
        <v>-62.12784701660577</v>
      </c>
      <c r="K5">
        <f>F5/[4]Colombia!$G4</f>
        <v>660.21479448944433</v>
      </c>
      <c r="L5" s="12">
        <f>[4]Colombia!$G4</f>
        <v>4.4636988213494471</v>
      </c>
      <c r="M5" s="12">
        <f t="shared" ref="M5:P68" si="4">G5/$K5</f>
        <v>-6.7652569162485243E-2</v>
      </c>
      <c r="N5" s="12">
        <f t="shared" si="0"/>
        <v>-0.12390900712031096</v>
      </c>
      <c r="O5" s="12">
        <f t="shared" si="0"/>
        <v>-0.11991145185128545</v>
      </c>
      <c r="P5" s="12">
        <f t="shared" si="0"/>
        <v>-9.4102476247370864E-2</v>
      </c>
    </row>
    <row r="6" spans="1:29">
      <c r="A6">
        <v>1902</v>
      </c>
      <c r="B6">
        <f>[4]Colombia!B5</f>
        <v>-95.824036486761869</v>
      </c>
      <c r="C6">
        <f>[4]Colombia!C5</f>
        <v>-382.66967646812003</v>
      </c>
      <c r="D6">
        <f>[4]Colombia!D5</f>
        <v>-370.84025365873407</v>
      </c>
      <c r="E6">
        <f>[4]Colombia!E5</f>
        <v>-294.87683757668015</v>
      </c>
      <c r="F6">
        <f>[4]Colombia!F5</f>
        <v>2983</v>
      </c>
      <c r="G6">
        <f>B6/[4]Colombia!$G5</f>
        <v>-21.260245416851852</v>
      </c>
      <c r="H6">
        <f>C6/[4]Colombia!$G5</f>
        <v>-84.901988411054603</v>
      </c>
      <c r="I6">
        <f>D6/[4]Colombia!$G5</f>
        <v>-82.277423204995941</v>
      </c>
      <c r="J6">
        <f>E6/[4]Colombia!$G5</f>
        <v>-65.423605229690651</v>
      </c>
      <c r="K6">
        <f>F6/[4]Colombia!$G5</f>
        <v>661.83093933045154</v>
      </c>
      <c r="L6" s="12">
        <f>[4]Colombia!$G5</f>
        <v>4.5071933370443276</v>
      </c>
      <c r="M6" s="12">
        <f t="shared" si="4"/>
        <v>-3.2123377970754902E-2</v>
      </c>
      <c r="N6" s="12">
        <f t="shared" si="0"/>
        <v>-0.12828349864838084</v>
      </c>
      <c r="O6" s="12">
        <f t="shared" si="0"/>
        <v>-0.12431788590638085</v>
      </c>
      <c r="P6" s="12">
        <f t="shared" si="0"/>
        <v>-9.8852443036097942E-2</v>
      </c>
    </row>
    <row r="7" spans="1:29">
      <c r="A7">
        <v>1903</v>
      </c>
      <c r="B7">
        <f>[4]Colombia!B6</f>
        <v>-63.623634442030891</v>
      </c>
      <c r="C7">
        <f>[4]Colombia!C6</f>
        <v>-301.03020105558608</v>
      </c>
      <c r="D7">
        <f>[4]Colombia!D6</f>
        <v>-289.17531714408614</v>
      </c>
      <c r="E7">
        <f>[4]Colombia!E6</f>
        <v>-213.32527298006443</v>
      </c>
      <c r="F7">
        <f>[4]Colombia!F6</f>
        <v>3019</v>
      </c>
      <c r="G7">
        <f>B7/[4]Colombia!$G6</f>
        <v>-13.97980078651123</v>
      </c>
      <c r="H7">
        <f>C7/[4]Colombia!$G6</f>
        <v>-66.144323228105478</v>
      </c>
      <c r="I7">
        <f>D7/[4]Colombia!$G6</f>
        <v>-63.539490654748079</v>
      </c>
      <c r="J7">
        <f>E7/[4]Colombia!$G6</f>
        <v>-46.873223215605933</v>
      </c>
      <c r="K7">
        <f>F7/[4]Colombia!$G6</f>
        <v>663.35441136943325</v>
      </c>
      <c r="L7" s="12">
        <f>[4]Colombia!$G6</f>
        <v>4.5511116655839468</v>
      </c>
      <c r="M7" s="12">
        <f t="shared" si="4"/>
        <v>-2.1074406903620699E-2</v>
      </c>
      <c r="N7" s="12">
        <f t="shared" si="0"/>
        <v>-9.9711891704400812E-2</v>
      </c>
      <c r="O7" s="12">
        <f t="shared" si="0"/>
        <v>-9.5785133204400852E-2</v>
      </c>
      <c r="P7" s="12">
        <f t="shared" si="0"/>
        <v>-7.0660905260041221E-2</v>
      </c>
    </row>
    <row r="8" spans="1:29">
      <c r="A8">
        <v>1904</v>
      </c>
      <c r="B8">
        <f>[4]Colombia!B7</f>
        <v>-98.962162512751974</v>
      </c>
      <c r="C8">
        <f>[4]Colombia!C7</f>
        <v>-311.07888451951709</v>
      </c>
      <c r="D8">
        <f>[4]Colombia!D7</f>
        <v>-299.22007951951707</v>
      </c>
      <c r="E8">
        <f>[4]Colombia!E7</f>
        <v>-223.49447732105415</v>
      </c>
      <c r="F8">
        <f>[4]Colombia!F7</f>
        <v>3055</v>
      </c>
      <c r="G8">
        <f>B8/[4]Colombia!$G7</f>
        <v>-21.534777138114055</v>
      </c>
      <c r="H8">
        <f>C8/[4]Colombia!$G7</f>
        <v>-67.692684561513133</v>
      </c>
      <c r="I8">
        <f>D8/[4]Colombia!$G7</f>
        <v>-65.11213542722713</v>
      </c>
      <c r="J8">
        <f>E8/[4]Colombia!$G7</f>
        <v>-48.633777178100878</v>
      </c>
      <c r="K8">
        <f>F8/[4]Colombia!$G7</f>
        <v>664.78684869544043</v>
      </c>
      <c r="L8" s="12">
        <f>[4]Colombia!$G7</f>
        <v>4.5954579366229167</v>
      </c>
      <c r="M8" s="12">
        <f t="shared" si="4"/>
        <v>-3.2393506550818983E-2</v>
      </c>
      <c r="N8" s="12">
        <f t="shared" si="0"/>
        <v>-0.10182614877889268</v>
      </c>
      <c r="O8" s="12">
        <f t="shared" si="0"/>
        <v>-9.7944379548123447E-2</v>
      </c>
      <c r="P8" s="12">
        <f t="shared" si="0"/>
        <v>-7.3156948386597115E-2</v>
      </c>
    </row>
    <row r="9" spans="1:29">
      <c r="A9">
        <v>1905</v>
      </c>
      <c r="B9">
        <f>[4]Colombia!B8</f>
        <v>-103.57837635333887</v>
      </c>
      <c r="C9">
        <f>[4]Colombia!C8</f>
        <v>-300.96228592276708</v>
      </c>
      <c r="D9">
        <f>[4]Colombia!D8</f>
        <v>-289.1195492363766</v>
      </c>
      <c r="E9">
        <f>[4]Colombia!E8</f>
        <v>-213.53225624214585</v>
      </c>
      <c r="F9">
        <f>[4]Colombia!F8</f>
        <v>3091</v>
      </c>
      <c r="G9">
        <f>B9/[4]Colombia!$G8</f>
        <v>-22.321789066144326</v>
      </c>
      <c r="H9">
        <f>C9/[4]Colombia!$G8</f>
        <v>-64.859258271391781</v>
      </c>
      <c r="I9">
        <f>D9/[4]Colombia!$G8</f>
        <v>-62.307074315758882</v>
      </c>
      <c r="J9">
        <f>E9/[4]Colombia!$G8</f>
        <v>-46.01753908938749</v>
      </c>
      <c r="K9">
        <f>F9/[4]Colombia!$G8</f>
        <v>666.12986641229577</v>
      </c>
      <c r="L9" s="12">
        <f>[4]Colombia!$G8</f>
        <v>4.6402363200554202</v>
      </c>
      <c r="M9" s="12">
        <f t="shared" si="4"/>
        <v>-3.3509665594739196E-2</v>
      </c>
      <c r="N9" s="12">
        <f t="shared" si="0"/>
        <v>-9.7367287584201573E-2</v>
      </c>
      <c r="O9" s="12">
        <f t="shared" si="0"/>
        <v>-9.3535926637456024E-2</v>
      </c>
      <c r="P9" s="12">
        <f t="shared" si="0"/>
        <v>-6.9081933433240331E-2</v>
      </c>
    </row>
    <row r="10" spans="1:29">
      <c r="A10">
        <v>1906</v>
      </c>
      <c r="B10">
        <f>[4]Colombia!B9</f>
        <v>-115.84764081003215</v>
      </c>
      <c r="C10">
        <f>[4]Colombia!C9</f>
        <v>-310.29062466244602</v>
      </c>
      <c r="D10">
        <f>[4]Colombia!D9</f>
        <v>-296.85485107754033</v>
      </c>
      <c r="E10">
        <f>[4]Colombia!E9</f>
        <v>-220.16494668657381</v>
      </c>
      <c r="F10">
        <f>[4]Colombia!F9</f>
        <v>3179</v>
      </c>
      <c r="G10">
        <f>B10/[4]Colombia!$G9</f>
        <v>-24.255425258112922</v>
      </c>
      <c r="H10">
        <f>C10/[4]Colombia!$G9</f>
        <v>-64.966632053687661</v>
      </c>
      <c r="I10">
        <f>D10/[4]Colombia!$G9</f>
        <v>-62.153537201734615</v>
      </c>
      <c r="J10">
        <f>E10/[4]Colombia!$G9</f>
        <v>-46.096704011171873</v>
      </c>
      <c r="K10">
        <f>F10/[4]Colombia!$G9</f>
        <v>665.59833550674773</v>
      </c>
      <c r="L10" s="12">
        <f>[4]Colombia!$G9</f>
        <v>4.7761537708469399</v>
      </c>
      <c r="M10" s="12">
        <f t="shared" si="4"/>
        <v>-3.6441535328729839E-2</v>
      </c>
      <c r="N10" s="12">
        <f t="shared" si="0"/>
        <v>-9.7606361957359555E-2</v>
      </c>
      <c r="O10" s="12">
        <f t="shared" si="0"/>
        <v>-9.3379946863019925E-2</v>
      </c>
      <c r="P10" s="12">
        <f t="shared" si="0"/>
        <v>-6.9256038592819702E-2</v>
      </c>
    </row>
    <row r="11" spans="1:29">
      <c r="A11">
        <v>1907</v>
      </c>
      <c r="B11">
        <f>[4]Colombia!B10</f>
        <v>-100.19488755850003</v>
      </c>
      <c r="C11">
        <f>[4]Colombia!C10</f>
        <v>-284.14743951326079</v>
      </c>
      <c r="D11">
        <f>[4]Colombia!D10</f>
        <v>-268.03824018893647</v>
      </c>
      <c r="E11">
        <f>[4]Colombia!E10</f>
        <v>-187.38962896612119</v>
      </c>
      <c r="F11">
        <f>[4]Colombia!F10</f>
        <v>3389</v>
      </c>
      <c r="G11">
        <f>B11/[4]Colombia!$G10</f>
        <v>-20.38116758073523</v>
      </c>
      <c r="H11">
        <f>C11/[4]Colombia!$G10</f>
        <v>-57.79992096877497</v>
      </c>
      <c r="I11">
        <f>D11/[4]Colombia!$G10</f>
        <v>-54.52306424463498</v>
      </c>
      <c r="J11">
        <f>E11/[4]Colombia!$G10</f>
        <v>-38.117907249712857</v>
      </c>
      <c r="K11">
        <f>F11/[4]Colombia!$G10</f>
        <v>689.37426463783675</v>
      </c>
      <c r="L11" s="12">
        <f>[4]Colombia!$G10</f>
        <v>4.9160523881471168</v>
      </c>
      <c r="M11" s="12">
        <f t="shared" si="4"/>
        <v>-2.9564735189879027E-2</v>
      </c>
      <c r="N11" s="12">
        <f t="shared" si="0"/>
        <v>-8.3844036445341052E-2</v>
      </c>
      <c r="O11" s="12">
        <f t="shared" si="0"/>
        <v>-7.9090658066962666E-2</v>
      </c>
      <c r="P11" s="12">
        <f t="shared" si="0"/>
        <v>-5.5293487449430863E-2</v>
      </c>
    </row>
    <row r="12" spans="1:29">
      <c r="A12">
        <v>1908</v>
      </c>
      <c r="B12">
        <f>[4]Colombia!B11</f>
        <v>-97.883083744359354</v>
      </c>
      <c r="C12">
        <f>[4]Colombia!C11</f>
        <v>-312.30879608043034</v>
      </c>
      <c r="D12">
        <f>[4]Colombia!D11</f>
        <v>-295.29778451973664</v>
      </c>
      <c r="E12">
        <f>[4]Colombia!E11</f>
        <v>-211.31237488225705</v>
      </c>
      <c r="F12">
        <f>[4]Colombia!F11</f>
        <v>3578</v>
      </c>
      <c r="G12">
        <f>B12/[4]Colombia!$G11</f>
        <v>-19.344296450894348</v>
      </c>
      <c r="H12">
        <f>C12/[4]Colombia!$G11</f>
        <v>-61.720510883985085</v>
      </c>
      <c r="I12">
        <f>D12/[4]Colombia!$G11</f>
        <v>-58.358683303858271</v>
      </c>
      <c r="J12">
        <f>E12/[4]Colombia!$G11</f>
        <v>-41.760936283338737</v>
      </c>
      <c r="K12">
        <f>F12/[4]Colombia!$G11</f>
        <v>707.10780712697476</v>
      </c>
      <c r="L12" s="12">
        <f>[4]Colombia!$G11</f>
        <v>5.0600487845518884</v>
      </c>
      <c r="M12" s="12">
        <f t="shared" si="4"/>
        <v>-2.7356926703286572E-2</v>
      </c>
      <c r="N12" s="12">
        <f t="shared" si="0"/>
        <v>-8.7285856925777061E-2</v>
      </c>
      <c r="O12" s="12">
        <f t="shared" si="0"/>
        <v>-8.2531521665661439E-2</v>
      </c>
      <c r="P12" s="12">
        <f t="shared" si="0"/>
        <v>-5.9058796780955013E-2</v>
      </c>
    </row>
    <row r="13" spans="1:29">
      <c r="A13">
        <v>1909</v>
      </c>
      <c r="B13">
        <f>[4]Colombia!B12</f>
        <v>-73.604148793563013</v>
      </c>
      <c r="C13">
        <f>[4]Colombia!C12</f>
        <v>-290.1469880737576</v>
      </c>
      <c r="D13">
        <f>[4]Colombia!D12</f>
        <v>-273.83626642427299</v>
      </c>
      <c r="E13">
        <f>[4]Colombia!E12</f>
        <v>-186.62017580213345</v>
      </c>
      <c r="F13">
        <f>[4]Colombia!F12</f>
        <v>3767</v>
      </c>
      <c r="G13">
        <f>B13/[4]Colombia!$G12</f>
        <v>-14.132187440996216</v>
      </c>
      <c r="H13">
        <f>C13/[4]Colombia!$G12</f>
        <v>-55.708974128608276</v>
      </c>
      <c r="I13">
        <f>D13/[4]Colombia!$G12</f>
        <v>-52.577273274422318</v>
      </c>
      <c r="J13">
        <f>E13/[4]Colombia!$G12</f>
        <v>-35.831557703416621</v>
      </c>
      <c r="K13">
        <f>F13/[4]Colombia!$G12</f>
        <v>723.27376870484841</v>
      </c>
      <c r="L13" s="12">
        <f>[4]Colombia!$G12</f>
        <v>5.208262988363991</v>
      </c>
      <c r="M13" s="12">
        <f t="shared" si="4"/>
        <v>-1.953919532613831E-2</v>
      </c>
      <c r="N13" s="12">
        <f t="shared" si="0"/>
        <v>-7.7023357598555248E-2</v>
      </c>
      <c r="O13" s="12">
        <f t="shared" si="0"/>
        <v>-7.2693460691338724E-2</v>
      </c>
      <c r="P13" s="12">
        <f t="shared" si="0"/>
        <v>-4.9540795275320799E-2</v>
      </c>
    </row>
    <row r="14" spans="1:29">
      <c r="A14">
        <v>1910</v>
      </c>
      <c r="B14">
        <f>[4]Colombia!B13</f>
        <v>-49.284463777207264</v>
      </c>
      <c r="C14">
        <f>[4]Colombia!C13</f>
        <v>-254.69866500292605</v>
      </c>
      <c r="D14">
        <f>[4]Colombia!D13</f>
        <v>-235.29129000292605</v>
      </c>
      <c r="E14">
        <f>[4]Colombia!E13</f>
        <v>-144.38560132800217</v>
      </c>
      <c r="F14">
        <f>[4]Colombia!F13</f>
        <v>3981</v>
      </c>
      <c r="G14">
        <f>B14/[4]Colombia!$G13</f>
        <v>-9.1934586809794752</v>
      </c>
      <c r="H14">
        <f>C14/[4]Colombia!$G13</f>
        <v>-47.511152061837848</v>
      </c>
      <c r="I14">
        <f>D14/[4]Colombia!$G13</f>
        <v>-43.890926000835456</v>
      </c>
      <c r="J14">
        <f>E14/[4]Colombia!$G13</f>
        <v>-26.933499082752547</v>
      </c>
      <c r="K14">
        <f>F14/[4]Colombia!$G13</f>
        <v>742.61047405177226</v>
      </c>
      <c r="L14" s="12">
        <f>[4]Colombia!$G13</f>
        <v>5.3608185436426501</v>
      </c>
      <c r="M14" s="12">
        <f t="shared" si="4"/>
        <v>-1.2379920566995044E-2</v>
      </c>
      <c r="N14" s="12">
        <f t="shared" si="0"/>
        <v>-6.3978564431782486E-2</v>
      </c>
      <c r="O14" s="12">
        <f t="shared" si="0"/>
        <v>-5.9103564431782482E-2</v>
      </c>
      <c r="P14" s="12">
        <f t="shared" si="0"/>
        <v>-3.6268676545592106E-2</v>
      </c>
    </row>
    <row r="15" spans="1:29">
      <c r="A15">
        <v>1911</v>
      </c>
      <c r="B15">
        <f>[4]Colombia!B14</f>
        <v>-19.468053830766149</v>
      </c>
      <c r="C15">
        <f>[4]Colombia!C14</f>
        <v>-306.32271776007946</v>
      </c>
      <c r="D15">
        <f>[4]Colombia!D14</f>
        <v>-287.34531331563505</v>
      </c>
      <c r="E15">
        <f>[4]Colombia!E14</f>
        <v>-193.25492981197851</v>
      </c>
      <c r="F15">
        <f>[4]Colombia!F14</f>
        <v>4178</v>
      </c>
      <c r="G15">
        <f>B15/[4]Colombia!$G14</f>
        <v>-3.5282002760011704</v>
      </c>
      <c r="H15">
        <f>C15/[4]Colombia!$G14</f>
        <v>-55.514942928633161</v>
      </c>
      <c r="I15">
        <f>D15/[4]Colombia!$G14</f>
        <v>-52.075663163911067</v>
      </c>
      <c r="J15">
        <f>E15/[4]Colombia!$G14</f>
        <v>-35.023639374967566</v>
      </c>
      <c r="K15">
        <f>F15/[4]Colombia!$G14</f>
        <v>757.17998734097284</v>
      </c>
      <c r="L15" s="12">
        <f>[4]Colombia!$G14</f>
        <v>5.517842613183813</v>
      </c>
      <c r="M15" s="12">
        <f t="shared" si="4"/>
        <v>-4.6596586478616919E-3</v>
      </c>
      <c r="N15" s="12">
        <f t="shared" si="0"/>
        <v>-7.3318027228357938E-2</v>
      </c>
      <c r="O15" s="12">
        <f t="shared" si="0"/>
        <v>-6.8775805006135726E-2</v>
      </c>
      <c r="P15" s="12">
        <f t="shared" si="0"/>
        <v>-4.6255368552412281E-2</v>
      </c>
    </row>
    <row r="16" spans="1:29">
      <c r="A16">
        <v>1912</v>
      </c>
      <c r="B16">
        <f>[4]Colombia!B15</f>
        <v>9.858952613681538</v>
      </c>
      <c r="C16">
        <f>[4]Colombia!C15</f>
        <v>-271.06519479466272</v>
      </c>
      <c r="D16">
        <f>[4]Colombia!D15</f>
        <v>-254.4191203265776</v>
      </c>
      <c r="E16">
        <f>[4]Colombia!E15</f>
        <v>-156.22179774279218</v>
      </c>
      <c r="F16">
        <f>[4]Colombia!F15</f>
        <v>4383</v>
      </c>
      <c r="G16">
        <f>B16/[4]Colombia!$G15</f>
        <v>1.7358942666386787</v>
      </c>
      <c r="H16">
        <f>C16/[4]Colombia!$G15</f>
        <v>-47.727231884284514</v>
      </c>
      <c r="I16">
        <f>D16/[4]Colombia!$G15</f>
        <v>-44.796309466512682</v>
      </c>
      <c r="J16">
        <f>E16/[4]Colombia!$G15</f>
        <v>-27.506423212681849</v>
      </c>
      <c r="K16">
        <f>F16/[4]Colombia!$G15</f>
        <v>771.72747134608505</v>
      </c>
      <c r="L16" s="12">
        <f>[4]Colombia!$G15</f>
        <v>5.6794660845167995</v>
      </c>
      <c r="M16" s="12">
        <f t="shared" si="4"/>
        <v>2.2493617644721736E-3</v>
      </c>
      <c r="N16" s="12">
        <f t="shared" si="0"/>
        <v>-6.184467141105697E-2</v>
      </c>
      <c r="O16" s="12">
        <f t="shared" si="0"/>
        <v>-5.8046799070631441E-2</v>
      </c>
      <c r="P16" s="12">
        <f t="shared" si="0"/>
        <v>-3.5642664326441288E-2</v>
      </c>
    </row>
    <row r="17" spans="1:16">
      <c r="A17">
        <v>1913</v>
      </c>
      <c r="B17">
        <f>[4]Colombia!B16</f>
        <v>108.43913207888464</v>
      </c>
      <c r="C17">
        <f>[4]Colombia!C16</f>
        <v>-169.74305634904184</v>
      </c>
      <c r="D17">
        <f>[4]Colombia!D16</f>
        <v>-150.33646282386201</v>
      </c>
      <c r="E17">
        <f>[4]Colombia!E16</f>
        <v>-48.387011627699586</v>
      </c>
      <c r="F17">
        <f>[4]Colombia!F16</f>
        <v>4574</v>
      </c>
      <c r="G17">
        <f>B17/[4]Colombia!$G16</f>
        <v>18.641555042210271</v>
      </c>
      <c r="H17">
        <f>C17/[4]Colombia!$G16</f>
        <v>-29.180190465392091</v>
      </c>
      <c r="I17">
        <f>D17/[4]Colombia!$G16</f>
        <v>-25.844041655954275</v>
      </c>
      <c r="J17">
        <f>E17/[4]Colombia!$G16</f>
        <v>-8.3181147183072142</v>
      </c>
      <c r="K17">
        <f>F17/[4]Colombia!$G16</f>
        <v>786.30722257203445</v>
      </c>
      <c r="L17" s="12">
        <f>[4]Colombia!$G16</f>
        <v>5.8170647155424939</v>
      </c>
      <c r="M17" s="12">
        <f t="shared" si="4"/>
        <v>2.3707724547198213E-2</v>
      </c>
      <c r="N17" s="12">
        <f t="shared" si="0"/>
        <v>-3.7110418965684705E-2</v>
      </c>
      <c r="O17" s="12">
        <f t="shared" si="0"/>
        <v>-3.2867613210289026E-2</v>
      </c>
      <c r="P17" s="12">
        <f t="shared" si="0"/>
        <v>-1.0578708270157321E-2</v>
      </c>
    </row>
    <row r="18" spans="1:16">
      <c r="A18">
        <v>1914</v>
      </c>
      <c r="B18">
        <f>[4]Colombia!B17</f>
        <v>66.755107688689463</v>
      </c>
      <c r="C18">
        <f>[4]Colombia!C17</f>
        <v>-213.35962330242069</v>
      </c>
      <c r="D18">
        <f>[4]Colombia!D17</f>
        <v>-190.76166118120855</v>
      </c>
      <c r="E18">
        <f>[4]Colombia!E17</f>
        <v>-85.475965362207845</v>
      </c>
      <c r="F18">
        <f>[4]Colombia!F17</f>
        <v>4748</v>
      </c>
      <c r="G18">
        <f>B18/[4]Colombia!$G17</f>
        <v>11.204286887974867</v>
      </c>
      <c r="H18">
        <f>C18/[4]Colombia!$G17</f>
        <v>-35.810629516752414</v>
      </c>
      <c r="I18">
        <f>D18/[4]Colombia!$G17</f>
        <v>-32.017750447926502</v>
      </c>
      <c r="J18">
        <f>E18/[4]Colombia!$G17</f>
        <v>-14.346426380000358</v>
      </c>
      <c r="K18">
        <f>F18/[4]Colombia!$G17</f>
        <v>796.91211633110981</v>
      </c>
      <c r="L18" s="12">
        <f>[4]Colombia!$G17</f>
        <v>5.9579970020524176</v>
      </c>
      <c r="M18" s="12">
        <f t="shared" si="4"/>
        <v>1.4059626724660799E-2</v>
      </c>
      <c r="N18" s="12">
        <f t="shared" si="0"/>
        <v>-4.4936736163104611E-2</v>
      </c>
      <c r="O18" s="12">
        <f t="shared" si="0"/>
        <v>-4.0177266466134912E-2</v>
      </c>
      <c r="P18" s="12">
        <f t="shared" si="0"/>
        <v>-1.8002520084711007E-2</v>
      </c>
    </row>
    <row r="19" spans="1:16">
      <c r="A19">
        <v>1915</v>
      </c>
      <c r="B19">
        <f>[4]Colombia!B18</f>
        <v>-102.28687531068326</v>
      </c>
      <c r="C19">
        <f>[4]Colombia!C18</f>
        <v>-381.05754343801044</v>
      </c>
      <c r="D19">
        <f>[4]Colombia!D18</f>
        <v>-360.0928978683902</v>
      </c>
      <c r="E19">
        <f>[4]Colombia!E18</f>
        <v>-250.49057886690852</v>
      </c>
      <c r="F19">
        <f>[4]Colombia!F18</f>
        <v>4968</v>
      </c>
      <c r="G19">
        <f>B19/[4]Colombia!$G18</f>
        <v>-16.761900046075663</v>
      </c>
      <c r="H19">
        <f>C19/[4]Colombia!$G18</f>
        <v>-62.444457663904771</v>
      </c>
      <c r="I19">
        <f>D19/[4]Colombia!$G18</f>
        <v>-59.008950493781299</v>
      </c>
      <c r="J19">
        <f>E19/[4]Colombia!$G18</f>
        <v>-41.048257977357771</v>
      </c>
      <c r="K19">
        <f>F19/[4]Colombia!$G18</f>
        <v>814.11343513986992</v>
      </c>
      <c r="L19" s="12">
        <f>[4]Colombia!$G18</f>
        <v>6.1023437098129518</v>
      </c>
      <c r="M19" s="12">
        <f t="shared" si="4"/>
        <v>-2.0589145593937853E-2</v>
      </c>
      <c r="N19" s="12">
        <f t="shared" si="0"/>
        <v>-7.6702404073673611E-2</v>
      </c>
      <c r="O19" s="12">
        <f t="shared" si="0"/>
        <v>-7.2482467364812841E-2</v>
      </c>
      <c r="P19" s="12">
        <f t="shared" si="0"/>
        <v>-5.0420808950665967E-2</v>
      </c>
    </row>
    <row r="20" spans="1:16">
      <c r="A20">
        <v>1916</v>
      </c>
      <c r="B20">
        <f>[4]Colombia!B19</f>
        <v>-133.02720350405355</v>
      </c>
      <c r="C20">
        <f>[4]Colombia!C19</f>
        <v>-380.15435899057411</v>
      </c>
      <c r="D20">
        <f>[4]Colombia!D19</f>
        <v>-358.86567544627036</v>
      </c>
      <c r="E20">
        <f>[4]Colombia!E19</f>
        <v>-244.22270368619982</v>
      </c>
      <c r="F20">
        <f>[4]Colombia!F19</f>
        <v>5223</v>
      </c>
      <c r="G20">
        <f>B20/[4]Colombia!$G19</f>
        <v>-21.283713840366673</v>
      </c>
      <c r="H20">
        <f>C20/[4]Colombia!$G19</f>
        <v>-60.822872155444912</v>
      </c>
      <c r="I20">
        <f>D20/[4]Colombia!$G19</f>
        <v>-57.41678500439631</v>
      </c>
      <c r="J20">
        <f>E20/[4]Colombia!$G19</f>
        <v>-39.07445997253749</v>
      </c>
      <c r="K20">
        <f>F20/[4]Colombia!$G19</f>
        <v>835.65492215167671</v>
      </c>
      <c r="L20" s="12">
        <f>[4]Colombia!$G19</f>
        <v>6.2501875613340694</v>
      </c>
      <c r="M20" s="12">
        <f t="shared" si="4"/>
        <v>-2.5469500958080329E-2</v>
      </c>
      <c r="N20" s="12">
        <f t="shared" si="4"/>
        <v>-7.2784675280600064E-2</v>
      </c>
      <c r="O20" s="12">
        <f t="shared" si="4"/>
        <v>-6.8708725913511459E-2</v>
      </c>
      <c r="P20" s="12">
        <f t="shared" si="4"/>
        <v>-4.6759085522917826E-2</v>
      </c>
    </row>
    <row r="21" spans="1:16">
      <c r="A21">
        <v>1917</v>
      </c>
      <c r="B21">
        <f>[4]Colombia!B20</f>
        <v>-157.60508462803867</v>
      </c>
      <c r="C21">
        <f>[4]Colombia!C20</f>
        <v>-376.45291018097163</v>
      </c>
      <c r="D21">
        <f>[4]Colombia!D20</f>
        <v>-356.16186540485228</v>
      </c>
      <c r="E21">
        <f>[4]Colombia!E20</f>
        <v>-237.40306010741674</v>
      </c>
      <c r="F21">
        <f>[4]Colombia!F20</f>
        <v>5438</v>
      </c>
      <c r="G21">
        <f>B21/[4]Colombia!$G20</f>
        <v>-24.619588477762864</v>
      </c>
      <c r="H21">
        <f>C21/[4]Colombia!$G20</f>
        <v>-58.805943677421858</v>
      </c>
      <c r="I21">
        <f>D21/[4]Colombia!$G20</f>
        <v>-55.636266929042101</v>
      </c>
      <c r="J21">
        <f>E21/[4]Colombia!$G20</f>
        <v>-37.084879951686482</v>
      </c>
      <c r="K21">
        <f>F21/[4]Colombia!$G20</f>
        <v>849.4733685657776</v>
      </c>
      <c r="L21" s="12">
        <f>[4]Colombia!$G20</f>
        <v>6.4016132832761281</v>
      </c>
      <c r="M21" s="12">
        <f t="shared" si="4"/>
        <v>-2.8982178122110822E-2</v>
      </c>
      <c r="N21" s="12">
        <f t="shared" si="4"/>
        <v>-6.9226353472043325E-2</v>
      </c>
      <c r="O21" s="12">
        <f t="shared" si="4"/>
        <v>-6.5495010188461253E-2</v>
      </c>
      <c r="P21" s="12">
        <f t="shared" si="4"/>
        <v>-4.3656318519201313E-2</v>
      </c>
    </row>
    <row r="22" spans="1:16">
      <c r="A22">
        <v>1918</v>
      </c>
      <c r="B22">
        <f>[4]Colombia!B21</f>
        <v>-294.35767026186926</v>
      </c>
      <c r="C22">
        <f>[4]Colombia!C21</f>
        <v>-487.86032400108905</v>
      </c>
      <c r="D22">
        <f>[4]Colombia!D21</f>
        <v>-467.99605433816765</v>
      </c>
      <c r="E22">
        <f>[4]Colombia!E21</f>
        <v>-343.27267566898894</v>
      </c>
      <c r="F22">
        <f>[4]Colombia!F21</f>
        <v>5740</v>
      </c>
      <c r="G22">
        <f>B22/[4]Colombia!$G21</f>
        <v>-44.894127624733329</v>
      </c>
      <c r="H22">
        <f>C22/[4]Colombia!$G21</f>
        <v>-74.406294999087066</v>
      </c>
      <c r="I22">
        <f>D22/[4]Colombia!$G21</f>
        <v>-71.376684604950071</v>
      </c>
      <c r="J22">
        <f>E22/[4]Colombia!$G21</f>
        <v>-52.354427516216127</v>
      </c>
      <c r="K22">
        <f>F22/[4]Colombia!$G21</f>
        <v>875.43936713698895</v>
      </c>
      <c r="L22" s="12">
        <f>[4]Colombia!$G21</f>
        <v>6.5567076550051961</v>
      </c>
      <c r="M22" s="12">
        <f t="shared" si="4"/>
        <v>-5.1281824087433668E-2</v>
      </c>
      <c r="N22" s="12">
        <f t="shared" si="4"/>
        <v>-8.4993087805067771E-2</v>
      </c>
      <c r="O22" s="12">
        <f t="shared" si="4"/>
        <v>-8.153241364776441E-2</v>
      </c>
      <c r="P22" s="12">
        <f t="shared" si="4"/>
        <v>-5.980360203292491E-2</v>
      </c>
    </row>
    <row r="23" spans="1:16">
      <c r="A23">
        <v>1919</v>
      </c>
      <c r="B23">
        <f>[4]Colombia!B22</f>
        <v>-191.18682032916246</v>
      </c>
      <c r="C23">
        <f>[4]Colombia!C22</f>
        <v>-368.87652081395754</v>
      </c>
      <c r="D23">
        <f>[4]Colombia!D22</f>
        <v>-343.12451848295524</v>
      </c>
      <c r="E23">
        <f>[4]Colombia!E22</f>
        <v>-208.71298098084014</v>
      </c>
      <c r="F23">
        <f>[4]Colombia!F22</f>
        <v>6217</v>
      </c>
      <c r="G23">
        <f>B23/[4]Colombia!$G22</f>
        <v>-28.586930202060728</v>
      </c>
      <c r="H23">
        <f>C23/[4]Colombia!$G22</f>
        <v>-55.155723263415396</v>
      </c>
      <c r="I23">
        <f>D23/[4]Colombia!$G22</f>
        <v>-51.305192709414769</v>
      </c>
      <c r="J23">
        <f>E23/[4]Colombia!$G22</f>
        <v>-31.207503787609244</v>
      </c>
      <c r="K23">
        <f>F23/[4]Colombia!$G22</f>
        <v>929.58784899621287</v>
      </c>
      <c r="L23" s="12">
        <f>[4]Colombia!$G22</f>
        <v>6.6879101385772612</v>
      </c>
      <c r="M23" s="12">
        <f t="shared" si="4"/>
        <v>-3.0752263202374529E-2</v>
      </c>
      <c r="N23" s="12">
        <f t="shared" si="4"/>
        <v>-5.9333524338741762E-2</v>
      </c>
      <c r="O23" s="12">
        <f t="shared" si="4"/>
        <v>-5.5191333196550618E-2</v>
      </c>
      <c r="P23" s="12">
        <f t="shared" si="4"/>
        <v>-3.3571333598333621E-2</v>
      </c>
    </row>
    <row r="24" spans="1:16">
      <c r="A24">
        <v>1920</v>
      </c>
      <c r="B24">
        <f>[4]Colombia!B23</f>
        <v>274.10858931465805</v>
      </c>
      <c r="C24">
        <f>[4]Colombia!C23</f>
        <v>123.02671658850376</v>
      </c>
      <c r="D24">
        <f>[4]Colombia!D23</f>
        <v>141.36712636293984</v>
      </c>
      <c r="E24">
        <f>[4]Colombia!E23</f>
        <v>284.25152404947255</v>
      </c>
      <c r="F24">
        <f>[4]Colombia!F23</f>
        <v>6642</v>
      </c>
      <c r="G24">
        <f>B24/[4]Colombia!$G23</f>
        <v>40.181635199395814</v>
      </c>
      <c r="H24">
        <f>C24/[4]Colombia!$G23</f>
        <v>18.034512008903199</v>
      </c>
      <c r="I24">
        <f>D24/[4]Colombia!$G23</f>
        <v>20.723036497706641</v>
      </c>
      <c r="J24">
        <f>E24/[4]Colombia!$G23</f>
        <v>41.668490114758377</v>
      </c>
      <c r="K24">
        <f>F24/[4]Colombia!$G23</f>
        <v>973.65216340601251</v>
      </c>
      <c r="L24" s="12">
        <f>[4]Colombia!$G23</f>
        <v>6.8217380391423106</v>
      </c>
      <c r="M24" s="12">
        <f t="shared" si="4"/>
        <v>4.1268983636654329E-2</v>
      </c>
      <c r="N24" s="12">
        <f t="shared" si="4"/>
        <v>1.8522540889566962E-2</v>
      </c>
      <c r="O24" s="12">
        <f t="shared" si="4"/>
        <v>2.128381908505568E-2</v>
      </c>
      <c r="P24" s="12">
        <f t="shared" si="4"/>
        <v>4.2796074081522514E-2</v>
      </c>
    </row>
    <row r="25" spans="1:16">
      <c r="A25">
        <v>1921</v>
      </c>
      <c r="B25">
        <f>[4]Colombia!B24</f>
        <v>201.09050114155596</v>
      </c>
      <c r="C25">
        <f>[4]Colombia!C24</f>
        <v>32.64916653685362</v>
      </c>
      <c r="D25">
        <f>[4]Colombia!D24</f>
        <v>57.006364188517018</v>
      </c>
      <c r="E25">
        <f>[4]Colombia!E24</f>
        <v>207.35913839098328</v>
      </c>
      <c r="F25">
        <f>[4]Colombia!F24</f>
        <v>7024</v>
      </c>
      <c r="G25">
        <f>B25/[4]Colombia!$G24</f>
        <v>28.899605166350579</v>
      </c>
      <c r="H25">
        <f>C25/[4]Colombia!$G24</f>
        <v>4.6921561017011575</v>
      </c>
      <c r="I25">
        <f>D25/[4]Colombia!$G24</f>
        <v>8.1926366867901557</v>
      </c>
      <c r="J25">
        <f>E25/[4]Colombia!$G24</f>
        <v>29.800498746162191</v>
      </c>
      <c r="K25">
        <f>F25/[4]Colombia!$G24</f>
        <v>1009.4501010047849</v>
      </c>
      <c r="L25" s="12">
        <f>[4]Colombia!$G24</f>
        <v>6.9582438924008843</v>
      </c>
      <c r="M25" s="12">
        <f t="shared" si="4"/>
        <v>2.8629057679606485E-2</v>
      </c>
      <c r="N25" s="12">
        <f t="shared" si="4"/>
        <v>4.6482298600304135E-3</v>
      </c>
      <c r="O25" s="12">
        <f t="shared" si="4"/>
        <v>8.1159402318503725E-3</v>
      </c>
      <c r="P25" s="12">
        <f t="shared" si="4"/>
        <v>2.9521517424684406E-2</v>
      </c>
    </row>
    <row r="26" spans="1:16">
      <c r="A26">
        <v>1922</v>
      </c>
      <c r="B26">
        <f>[4]Colombia!B25</f>
        <v>57.954094005547809</v>
      </c>
      <c r="C26">
        <f>[4]Colombia!C25</f>
        <v>-107.51669967996894</v>
      </c>
      <c r="D26">
        <f>[4]Colombia!D25</f>
        <v>-91.490821676272077</v>
      </c>
      <c r="E26">
        <f>[4]Colombia!E25</f>
        <v>68.988262164401903</v>
      </c>
      <c r="F26">
        <f>[4]Colombia!F25</f>
        <v>7500</v>
      </c>
      <c r="G26">
        <f>B26/[4]Colombia!$G25</f>
        <v>8.165445131282997</v>
      </c>
      <c r="H26">
        <f>C26/[4]Colombia!$G25</f>
        <v>-15.14857107160328</v>
      </c>
      <c r="I26">
        <f>D26/[4]Colombia!$G25</f>
        <v>-12.890604145102884</v>
      </c>
      <c r="J26">
        <f>E26/[4]Colombia!$G25</f>
        <v>9.7201048359424842</v>
      </c>
      <c r="K26">
        <f>F26/[4]Colombia!$G25</f>
        <v>1056.7128955334897</v>
      </c>
      <c r="L26" s="12">
        <f>[4]Colombia!$G25</f>
        <v>7.0974812853150304</v>
      </c>
      <c r="M26" s="12">
        <f t="shared" si="4"/>
        <v>7.7272125340730408E-3</v>
      </c>
      <c r="N26" s="12">
        <f t="shared" si="4"/>
        <v>-1.4335559957329191E-2</v>
      </c>
      <c r="O26" s="12">
        <f t="shared" si="4"/>
        <v>-1.2198776223502943E-2</v>
      </c>
      <c r="P26" s="12">
        <f t="shared" si="4"/>
        <v>9.1984349552535882E-3</v>
      </c>
    </row>
    <row r="27" spans="1:16">
      <c r="A27">
        <v>1923</v>
      </c>
      <c r="B27">
        <f>[4]Colombia!B26</f>
        <v>221.64862256400542</v>
      </c>
      <c r="C27">
        <f>[4]Colombia!C26</f>
        <v>37.671815205143162</v>
      </c>
      <c r="D27">
        <f>[4]Colombia!D26</f>
        <v>53.446790893960006</v>
      </c>
      <c r="E27">
        <f>[4]Colombia!E26</f>
        <v>224.08699863018185</v>
      </c>
      <c r="F27">
        <f>[4]Colombia!F26</f>
        <v>7978</v>
      </c>
      <c r="G27">
        <f>B27/[4]Colombia!$G26</f>
        <v>30.616544408135145</v>
      </c>
      <c r="H27">
        <f>C27/[4]Colombia!$G26</f>
        <v>5.2036452553647825</v>
      </c>
      <c r="I27">
        <f>D27/[4]Colombia!$G26</f>
        <v>7.3826583172413329</v>
      </c>
      <c r="J27">
        <f>E27/[4]Colombia!$G26</f>
        <v>30.953359716302767</v>
      </c>
      <c r="K27">
        <f>F27/[4]Colombia!$G26</f>
        <v>1102.0090648998626</v>
      </c>
      <c r="L27" s="12">
        <f>[4]Colombia!$G26</f>
        <v>7.2395048771444959</v>
      </c>
      <c r="M27" s="12">
        <f t="shared" si="4"/>
        <v>2.7782479639509326E-2</v>
      </c>
      <c r="N27" s="12">
        <f t="shared" si="4"/>
        <v>4.721962296959533E-3</v>
      </c>
      <c r="O27" s="12">
        <f t="shared" si="4"/>
        <v>6.6992718593582362E-3</v>
      </c>
      <c r="P27" s="12">
        <f t="shared" si="4"/>
        <v>2.808811715093781E-2</v>
      </c>
    </row>
    <row r="28" spans="1:16">
      <c r="A28">
        <v>1924</v>
      </c>
      <c r="B28">
        <f>[4]Colombia!B27</f>
        <v>360.955215582145</v>
      </c>
      <c r="C28">
        <f>[4]Colombia!C27</f>
        <v>187.27015835437544</v>
      </c>
      <c r="D28">
        <f>[4]Colombia!D27</f>
        <v>203.19330769705164</v>
      </c>
      <c r="E28">
        <f>[4]Colombia!E27</f>
        <v>383.45213062541308</v>
      </c>
      <c r="F28">
        <f>[4]Colombia!F27</f>
        <v>8431</v>
      </c>
      <c r="G28">
        <f>B28/[4]Colombia!$G27</f>
        <v>48.880973598012424</v>
      </c>
      <c r="H28">
        <f>C28/[4]Colombia!$G27</f>
        <v>25.360341868041541</v>
      </c>
      <c r="I28">
        <f>D28/[4]Colombia!$G27</f>
        <v>27.516673205050388</v>
      </c>
      <c r="J28">
        <f>E28/[4]Colombia!$G27</f>
        <v>51.927531904402812</v>
      </c>
      <c r="K28">
        <f>F28/[4]Colombia!$G27</f>
        <v>1141.7357905195718</v>
      </c>
      <c r="L28" s="12">
        <f>[4]Colombia!$G27</f>
        <v>7.3843704209038501</v>
      </c>
      <c r="M28" s="12">
        <f t="shared" si="4"/>
        <v>4.2812859160496382E-2</v>
      </c>
      <c r="N28" s="12">
        <f t="shared" si="4"/>
        <v>2.2212093269407596E-2</v>
      </c>
      <c r="O28" s="12">
        <f t="shared" si="4"/>
        <v>2.4100736294277267E-2</v>
      </c>
      <c r="P28" s="12">
        <f t="shared" si="4"/>
        <v>4.5481215825573844E-2</v>
      </c>
    </row>
    <row r="29" spans="1:16">
      <c r="A29">
        <v>1925</v>
      </c>
      <c r="B29">
        <f>[4]Colombia!B28</f>
        <v>723.25785449750447</v>
      </c>
      <c r="C29">
        <f>[4]Colombia!C28</f>
        <v>543.10499769580804</v>
      </c>
      <c r="D29">
        <f>[4]Colombia!D28</f>
        <v>558.95229996525575</v>
      </c>
      <c r="E29">
        <f>[4]Colombia!E28</f>
        <v>748.86490406205905</v>
      </c>
      <c r="F29">
        <f>[4]Colombia!F28</f>
        <v>8886</v>
      </c>
      <c r="G29">
        <f>B29/[4]Colombia!$G28</f>
        <v>96.022956986104546</v>
      </c>
      <c r="H29">
        <f>C29/[4]Colombia!$G28</f>
        <v>72.105055629040422</v>
      </c>
      <c r="I29">
        <f>D29/[4]Colombia!$G28</f>
        <v>74.209014562500201</v>
      </c>
      <c r="J29">
        <f>E29/[4]Colombia!$G28</f>
        <v>99.422663748482691</v>
      </c>
      <c r="K29">
        <f>F29/[4]Colombia!$G28</f>
        <v>1179.7452187661918</v>
      </c>
      <c r="L29" s="12">
        <f>[4]Colombia!$G28</f>
        <v>7.5321347852489788</v>
      </c>
      <c r="M29" s="12">
        <f t="shared" si="4"/>
        <v>8.1392961343405873E-2</v>
      </c>
      <c r="N29" s="12">
        <f t="shared" si="4"/>
        <v>6.1119175972969626E-2</v>
      </c>
      <c r="O29" s="12">
        <f t="shared" si="4"/>
        <v>6.2902577083643468E-2</v>
      </c>
      <c r="P29" s="12">
        <f t="shared" si="4"/>
        <v>8.427469098155066E-2</v>
      </c>
    </row>
    <row r="30" spans="1:16">
      <c r="A30">
        <v>1926</v>
      </c>
      <c r="B30">
        <f>[4]Colombia!B29</f>
        <v>1415.9024909651141</v>
      </c>
      <c r="C30">
        <f>[4]Colombia!C29</f>
        <v>1130.2110841222707</v>
      </c>
      <c r="D30">
        <f>[4]Colombia!D29</f>
        <v>1145.4517886232491</v>
      </c>
      <c r="E30">
        <f>[4]Colombia!E29</f>
        <v>1353.4278792136274</v>
      </c>
      <c r="F30">
        <f>[4]Colombia!F29</f>
        <v>9735</v>
      </c>
      <c r="G30">
        <f>B30/[4]Colombia!$G29</f>
        <v>184.29376982211366</v>
      </c>
      <c r="H30">
        <f>C30/[4]Colombia!$G29</f>
        <v>147.10819616233255</v>
      </c>
      <c r="I30">
        <f>D30/[4]Colombia!$G29</f>
        <v>149.09192520098662</v>
      </c>
      <c r="J30">
        <f>E30/[4]Colombia!$G29</f>
        <v>176.16207869837928</v>
      </c>
      <c r="K30">
        <f>F30/[4]Colombia!$G29</f>
        <v>1267.1069234403094</v>
      </c>
      <c r="L30" s="12">
        <f>[4]Colombia!$G29</f>
        <v>7.6828559768015454</v>
      </c>
      <c r="M30" s="12">
        <f t="shared" si="4"/>
        <v>0.14544452911814221</v>
      </c>
      <c r="N30" s="12">
        <f t="shared" si="4"/>
        <v>0.11609769739314545</v>
      </c>
      <c r="O30" s="12">
        <f t="shared" si="4"/>
        <v>0.1176632551230867</v>
      </c>
      <c r="P30" s="12">
        <f t="shared" si="4"/>
        <v>0.13902700351449693</v>
      </c>
    </row>
    <row r="31" spans="1:16">
      <c r="A31">
        <v>1927</v>
      </c>
      <c r="B31">
        <f>[4]Colombia!B30</f>
        <v>1810.7482218992197</v>
      </c>
      <c r="C31">
        <f>[4]Colombia!C30</f>
        <v>1306.0186393754466</v>
      </c>
      <c r="D31">
        <f>[4]Colombia!D30</f>
        <v>1318.3103786678114</v>
      </c>
      <c r="E31">
        <f>[4]Colombia!E30</f>
        <v>1544.9337031890618</v>
      </c>
      <c r="F31">
        <f>[4]Colombia!F30</f>
        <v>10612</v>
      </c>
      <c r="G31">
        <f>B31/[4]Colombia!$G30</f>
        <v>231.06319088593332</v>
      </c>
      <c r="H31">
        <f>C31/[4]Colombia!$G30</f>
        <v>166.65642993374226</v>
      </c>
      <c r="I31">
        <f>D31/[4]Colombia!$G30</f>
        <v>168.22493541014299</v>
      </c>
      <c r="J31">
        <f>E31/[4]Colombia!$G30</f>
        <v>197.14353815113353</v>
      </c>
      <c r="K31">
        <f>F31/[4]Colombia!$G30</f>
        <v>1354.1598727125504</v>
      </c>
      <c r="L31" s="12">
        <f>[4]Colombia!$G30</f>
        <v>7.8365931629201553</v>
      </c>
      <c r="M31" s="12">
        <f t="shared" si="4"/>
        <v>0.17063213549747641</v>
      </c>
      <c r="N31" s="12">
        <f t="shared" si="4"/>
        <v>0.12306998109455772</v>
      </c>
      <c r="O31" s="12">
        <f t="shared" si="4"/>
        <v>0.12422826787295621</v>
      </c>
      <c r="P31" s="12">
        <f t="shared" si="4"/>
        <v>0.14558365088475894</v>
      </c>
    </row>
    <row r="32" spans="1:16">
      <c r="A32">
        <v>1928</v>
      </c>
      <c r="B32">
        <f>[4]Colombia!B31</f>
        <v>2189.164946446494</v>
      </c>
      <c r="C32">
        <f>[4]Colombia!C31</f>
        <v>1460.3280727798717</v>
      </c>
      <c r="D32">
        <f>[4]Colombia!D31</f>
        <v>1471.2546000215266</v>
      </c>
      <c r="E32">
        <f>[4]Colombia!E31</f>
        <v>1714.4303903104335</v>
      </c>
      <c r="F32">
        <f>[4]Colombia!F31</f>
        <v>11391</v>
      </c>
      <c r="G32">
        <f>B32/[4]Colombia!$G31</f>
        <v>273.87133296192576</v>
      </c>
      <c r="H32">
        <f>C32/[4]Colombia!$G31</f>
        <v>182.6915767599601</v>
      </c>
      <c r="I32">
        <f>D32/[4]Colombia!$G31</f>
        <v>184.05851924877268</v>
      </c>
      <c r="J32">
        <f>E32/[4]Colombia!$G31</f>
        <v>214.48056576408786</v>
      </c>
      <c r="K32">
        <f>F32/[4]Colombia!$G31</f>
        <v>1425.049473240113</v>
      </c>
      <c r="L32" s="12">
        <f>[4]Colombia!$G31</f>
        <v>7.9934066949272005</v>
      </c>
      <c r="M32" s="12">
        <f t="shared" si="4"/>
        <v>0.19218373684895917</v>
      </c>
      <c r="N32" s="12">
        <f t="shared" si="4"/>
        <v>0.12820016440873247</v>
      </c>
      <c r="O32" s="12">
        <f t="shared" si="4"/>
        <v>0.12915938899319873</v>
      </c>
      <c r="P32" s="12">
        <f t="shared" si="4"/>
        <v>0.15050745240193431</v>
      </c>
    </row>
    <row r="33" spans="1:16">
      <c r="A33">
        <v>1929</v>
      </c>
      <c r="B33">
        <f>[4]Colombia!B32</f>
        <v>1855.5386637497693</v>
      </c>
      <c r="C33">
        <f>[4]Colombia!C32</f>
        <v>913.22160231060184</v>
      </c>
      <c r="D33">
        <f>[4]Colombia!D32</f>
        <v>925.25655741200069</v>
      </c>
      <c r="E33">
        <f>[4]Colombia!E32</f>
        <v>1177.0863366613792</v>
      </c>
      <c r="F33">
        <f>[4]Colombia!F32</f>
        <v>11801</v>
      </c>
      <c r="G33">
        <f>B33/[4]Colombia!$G32</f>
        <v>227.57968358002444</v>
      </c>
      <c r="H33">
        <f>C33/[4]Colombia!$G32</f>
        <v>112.00557948617174</v>
      </c>
      <c r="I33">
        <f>D33/[4]Colombia!$G32</f>
        <v>113.48165289136892</v>
      </c>
      <c r="J33">
        <f>E33/[4]Colombia!$G32</f>
        <v>144.36828575828164</v>
      </c>
      <c r="K33">
        <f>F33/[4]Colombia!$G32</f>
        <v>1447.3790810160381</v>
      </c>
      <c r="L33" s="12">
        <f>[4]Colombia!$G32</f>
        <v>8.1533581318004664</v>
      </c>
      <c r="M33" s="12">
        <f t="shared" si="4"/>
        <v>0.15723571424029906</v>
      </c>
      <c r="N33" s="12">
        <f t="shared" si="4"/>
        <v>7.7385103153173623E-2</v>
      </c>
      <c r="O33" s="12">
        <f t="shared" si="4"/>
        <v>7.8404928176595265E-2</v>
      </c>
      <c r="P33" s="12">
        <f t="shared" si="4"/>
        <v>9.9744626443638601E-2</v>
      </c>
    </row>
    <row r="34" spans="1:16">
      <c r="A34">
        <v>1930</v>
      </c>
      <c r="B34">
        <f>[4]Colombia!B33</f>
        <v>364.55616230686343</v>
      </c>
      <c r="C34">
        <f>[4]Colombia!C33</f>
        <v>-128.33731823903341</v>
      </c>
      <c r="D34">
        <f>[4]Colombia!D33</f>
        <v>-113.37653579871973</v>
      </c>
      <c r="E34">
        <f>[4]Colombia!E33</f>
        <v>136.17873191919344</v>
      </c>
      <c r="F34">
        <f>[4]Colombia!F33</f>
        <v>11699</v>
      </c>
      <c r="G34">
        <f>B34/[4]Colombia!$G33</f>
        <v>43.835232654023052</v>
      </c>
      <c r="H34">
        <f>C34/[4]Colombia!$G33</f>
        <v>-15.431631075998718</v>
      </c>
      <c r="I34">
        <f>D34/[4]Colombia!$G33</f>
        <v>-13.632705569411481</v>
      </c>
      <c r="J34">
        <f>E34/[4]Colombia!$G33</f>
        <v>16.374504159891128</v>
      </c>
      <c r="K34">
        <f>F34/[4]Colombia!$G33</f>
        <v>1406.7198413937242</v>
      </c>
      <c r="L34" s="12">
        <f>[4]Colombia!$G33</f>
        <v>8.3165102643388309</v>
      </c>
      <c r="M34" s="12">
        <f t="shared" si="4"/>
        <v>3.1161309710818312E-2</v>
      </c>
      <c r="N34" s="12">
        <f t="shared" si="4"/>
        <v>-1.0969939160529397E-2</v>
      </c>
      <c r="O34" s="12">
        <f t="shared" si="4"/>
        <v>-9.6911305067714955E-3</v>
      </c>
      <c r="P34" s="12">
        <f t="shared" si="4"/>
        <v>1.1640202745464866E-2</v>
      </c>
    </row>
    <row r="35" spans="1:16">
      <c r="A35">
        <v>1931</v>
      </c>
      <c r="B35">
        <f>[4]Colombia!B34</f>
        <v>-302.43032113249467</v>
      </c>
      <c r="C35">
        <f>[4]Colombia!C34</f>
        <v>-586.76398634740974</v>
      </c>
      <c r="D35">
        <f>[4]Colombia!D34</f>
        <v>-568.11934165993966</v>
      </c>
      <c r="E35">
        <f>[4]Colombia!E34</f>
        <v>-322.61596884216488</v>
      </c>
      <c r="F35">
        <f>[4]Colombia!F34</f>
        <v>11513</v>
      </c>
      <c r="G35">
        <f>B35/[4]Colombia!$G34</f>
        <v>-35.651646671954587</v>
      </c>
      <c r="H35">
        <f>C35/[4]Colombia!$G34</f>
        <v>-69.169990107971955</v>
      </c>
      <c r="I35">
        <f>D35/[4]Colombia!$G34</f>
        <v>-66.972087853222149</v>
      </c>
      <c r="J35">
        <f>E35/[4]Colombia!$G34</f>
        <v>-38.031208275747723</v>
      </c>
      <c r="K35">
        <f>F35/[4]Colombia!$G34</f>
        <v>1357.1966150655637</v>
      </c>
      <c r="L35" s="12">
        <f>[4]Colombia!$G34</f>
        <v>8.4829271398115207</v>
      </c>
      <c r="M35" s="12">
        <f t="shared" si="4"/>
        <v>-2.6268593861938215E-2</v>
      </c>
      <c r="N35" s="12">
        <f t="shared" si="4"/>
        <v>-5.096534233886995E-2</v>
      </c>
      <c r="O35" s="12">
        <f t="shared" si="4"/>
        <v>-4.9345899562228755E-2</v>
      </c>
      <c r="P35" s="12">
        <f t="shared" si="4"/>
        <v>-2.8021885593864749E-2</v>
      </c>
    </row>
    <row r="36" spans="1:16">
      <c r="A36">
        <v>1932</v>
      </c>
      <c r="B36">
        <f>[4]Colombia!B35</f>
        <v>-460.11018718506483</v>
      </c>
      <c r="C36">
        <f>[4]Colombia!C35</f>
        <v>-657.26010385366465</v>
      </c>
      <c r="D36">
        <f>[4]Colombia!D35</f>
        <v>-635.45195994541109</v>
      </c>
      <c r="E36">
        <f>[4]Colombia!E35</f>
        <v>-365.41988143010479</v>
      </c>
      <c r="F36">
        <f>[4]Colombia!F35</f>
        <v>12276</v>
      </c>
      <c r="G36">
        <f>B36/[4]Colombia!$G35</f>
        <v>-53.175490322811996</v>
      </c>
      <c r="H36">
        <f>C36/[4]Colombia!$G35</f>
        <v>-75.960344425026534</v>
      </c>
      <c r="I36">
        <f>D36/[4]Colombia!$G35</f>
        <v>-73.439950880935342</v>
      </c>
      <c r="J36">
        <f>E36/[4]Colombia!$G35</f>
        <v>-42.23201726445145</v>
      </c>
      <c r="K36">
        <f>F36/[4]Colombia!$G35</f>
        <v>1418.7521541232013</v>
      </c>
      <c r="L36" s="12">
        <f>[4]Colombia!$G35</f>
        <v>8.652674087100614</v>
      </c>
      <c r="M36" s="12">
        <f t="shared" si="4"/>
        <v>-3.7480464905919254E-2</v>
      </c>
      <c r="N36" s="12">
        <f t="shared" si="4"/>
        <v>-5.3540249580780762E-2</v>
      </c>
      <c r="O36" s="12">
        <f t="shared" si="4"/>
        <v>-5.1763763436413417E-2</v>
      </c>
      <c r="P36" s="12">
        <f t="shared" si="4"/>
        <v>-2.9767015430930664E-2</v>
      </c>
    </row>
    <row r="37" spans="1:16">
      <c r="A37">
        <v>1933</v>
      </c>
      <c r="B37">
        <f>[4]Colombia!B36</f>
        <v>-241.15591375586678</v>
      </c>
      <c r="C37">
        <f>[4]Colombia!C36</f>
        <v>-527.91307989184213</v>
      </c>
      <c r="D37">
        <f>[4]Colombia!D36</f>
        <v>-505.4871101531902</v>
      </c>
      <c r="E37">
        <f>[4]Colombia!E36</f>
        <v>-211.74790792121362</v>
      </c>
      <c r="F37">
        <f>[4]Colombia!F36</f>
        <v>12960</v>
      </c>
      <c r="G37">
        <f>B37/[4]Colombia!$G36</f>
        <v>-27.323917261376302</v>
      </c>
      <c r="H37">
        <f>C37/[4]Colombia!$G36</f>
        <v>-59.814636479393045</v>
      </c>
      <c r="I37">
        <f>D37/[4]Colombia!$G36</f>
        <v>-57.273685556392316</v>
      </c>
      <c r="J37">
        <f>E37/[4]Colombia!$G36</f>
        <v>-23.991874079297855</v>
      </c>
      <c r="K37">
        <f>F37/[4]Colombia!$G36</f>
        <v>1468.4191741029697</v>
      </c>
      <c r="L37" s="12">
        <f>[4]Colombia!$G36</f>
        <v>8.8258177423466471</v>
      </c>
      <c r="M37" s="12">
        <f t="shared" si="4"/>
        <v>-1.8607709394742808E-2</v>
      </c>
      <c r="N37" s="12">
        <f t="shared" si="4"/>
        <v>-4.073403394227177E-2</v>
      </c>
      <c r="O37" s="12">
        <f t="shared" si="4"/>
        <v>-3.9003635042684427E-2</v>
      </c>
      <c r="P37" s="12">
        <f t="shared" si="4"/>
        <v>-1.6338573142068952E-2</v>
      </c>
    </row>
    <row r="38" spans="1:16">
      <c r="A38">
        <v>1934</v>
      </c>
      <c r="B38">
        <f>[4]Colombia!B37</f>
        <v>2.7527521771259607</v>
      </c>
      <c r="C38">
        <f>[4]Colombia!C37</f>
        <v>-804.78435112977468</v>
      </c>
      <c r="D38">
        <f>[4]Colombia!D37</f>
        <v>-784.96550117637287</v>
      </c>
      <c r="E38">
        <f>[4]Colombia!E37</f>
        <v>-463.46054642518152</v>
      </c>
      <c r="F38">
        <f>[4]Colombia!F37</f>
        <v>13782</v>
      </c>
      <c r="G38">
        <f>B38/[4]Colombia!$G37</f>
        <v>0.30577892605389856</v>
      </c>
      <c r="H38">
        <f>C38/[4]Colombia!$G37</f>
        <v>-89.396385420490276</v>
      </c>
      <c r="I38">
        <f>D38/[4]Colombia!$G37</f>
        <v>-87.194884426419037</v>
      </c>
      <c r="J38">
        <f>E38/[4]Colombia!$G37</f>
        <v>-51.481738651172563</v>
      </c>
      <c r="K38">
        <f>F38/[4]Colombia!$G37</f>
        <v>1530.9206523904218</v>
      </c>
      <c r="L38" s="12">
        <f>[4]Colombia!$G37</f>
        <v>9.0024260751074223</v>
      </c>
      <c r="M38" s="12">
        <f t="shared" si="4"/>
        <v>1.9973531977405027E-4</v>
      </c>
      <c r="N38" s="12">
        <f t="shared" si="4"/>
        <v>-5.8393872524290721E-2</v>
      </c>
      <c r="O38" s="12">
        <f t="shared" si="4"/>
        <v>-5.6955848293163032E-2</v>
      </c>
      <c r="P38" s="12">
        <f t="shared" si="4"/>
        <v>-3.3627960123725258E-2</v>
      </c>
    </row>
    <row r="39" spans="1:16">
      <c r="A39">
        <v>1935</v>
      </c>
      <c r="B39">
        <f>[4]Colombia!B38</f>
        <v>71.187637716886059</v>
      </c>
      <c r="C39">
        <f>[4]Colombia!C38</f>
        <v>-674.42095517132327</v>
      </c>
      <c r="D39">
        <f>[4]Colombia!D38</f>
        <v>-643.03438098343918</v>
      </c>
      <c r="E39">
        <f>[4]Colombia!E38</f>
        <v>-304.40210435639062</v>
      </c>
      <c r="F39">
        <f>[4]Colombia!F38</f>
        <v>14119</v>
      </c>
      <c r="G39">
        <f>B39/[4]Colombia!$G38</f>
        <v>7.7524756145880716</v>
      </c>
      <c r="H39">
        <f>C39/[4]Colombia!$G38</f>
        <v>-73.445786046819038</v>
      </c>
      <c r="I39">
        <f>D39/[4]Colombia!$G38</f>
        <v>-70.027725568611686</v>
      </c>
      <c r="J39">
        <f>E39/[4]Colombia!$G38</f>
        <v>-33.149995796144239</v>
      </c>
      <c r="K39">
        <f>F39/[4]Colombia!$G38</f>
        <v>1537.5872372346637</v>
      </c>
      <c r="L39" s="12">
        <f>[4]Colombia!$G38</f>
        <v>9.1825684150402349</v>
      </c>
      <c r="M39" s="12">
        <f t="shared" si="4"/>
        <v>5.0419744823915333E-3</v>
      </c>
      <c r="N39" s="12">
        <f t="shared" si="4"/>
        <v>-4.776690666274689E-2</v>
      </c>
      <c r="O39" s="12">
        <f t="shared" si="4"/>
        <v>-4.554390402885751E-2</v>
      </c>
      <c r="P39" s="12">
        <f t="shared" si="4"/>
        <v>-2.1559749582576008E-2</v>
      </c>
    </row>
    <row r="40" spans="1:16">
      <c r="A40">
        <v>1936</v>
      </c>
      <c r="B40">
        <f>[4]Colombia!B39</f>
        <v>395.16524872070437</v>
      </c>
      <c r="C40">
        <f>[4]Colombia!C39</f>
        <v>-505.58156318900251</v>
      </c>
      <c r="D40">
        <f>[4]Colombia!D39</f>
        <v>-443.31553322054833</v>
      </c>
      <c r="E40">
        <f>[4]Colombia!E39</f>
        <v>-77.077660442371908</v>
      </c>
      <c r="F40">
        <f>[4]Colombia!F39</f>
        <v>14866</v>
      </c>
      <c r="G40">
        <f>B40/[4]Colombia!$G39</f>
        <v>42.190042562810859</v>
      </c>
      <c r="H40">
        <f>C40/[4]Colombia!$G39</f>
        <v>-53.978703185493117</v>
      </c>
      <c r="I40">
        <f>D40/[4]Colombia!$G39</f>
        <v>-47.330835076921005</v>
      </c>
      <c r="J40">
        <f>E40/[4]Colombia!$G39</f>
        <v>-8.2292402614682967</v>
      </c>
      <c r="K40">
        <f>F40/[4]Colombia!$G39</f>
        <v>1587.1769462755512</v>
      </c>
      <c r="L40" s="12">
        <f>[4]Colombia!$G39</f>
        <v>9.3663154791180414</v>
      </c>
      <c r="M40" s="12">
        <f t="shared" si="4"/>
        <v>2.6581814120859974E-2</v>
      </c>
      <c r="N40" s="12">
        <f t="shared" si="4"/>
        <v>-3.4009253544262243E-2</v>
      </c>
      <c r="O40" s="12">
        <f t="shared" si="4"/>
        <v>-2.9820767739845849E-2</v>
      </c>
      <c r="P40" s="12">
        <f t="shared" si="4"/>
        <v>-5.1848284974015816E-3</v>
      </c>
    </row>
    <row r="41" spans="1:16">
      <c r="A41">
        <v>1937</v>
      </c>
      <c r="B41">
        <f>[4]Colombia!B40</f>
        <v>865.04907337470945</v>
      </c>
      <c r="C41">
        <f>[4]Colombia!C40</f>
        <v>-107.90060696737156</v>
      </c>
      <c r="D41">
        <f>[4]Colombia!D40</f>
        <v>-37.504867148367026</v>
      </c>
      <c r="E41">
        <f>[4]Colombia!E40</f>
        <v>344.19597884678069</v>
      </c>
      <c r="F41">
        <f>[4]Colombia!F40</f>
        <v>15097</v>
      </c>
      <c r="G41">
        <f>B41/[4]Colombia!$G40</f>
        <v>90.545600755021766</v>
      </c>
      <c r="H41">
        <f>C41/[4]Colombia!$G40</f>
        <v>-11.294070568248733</v>
      </c>
      <c r="I41">
        <f>D41/[4]Colombia!$G40</f>
        <v>-3.9256740822091896</v>
      </c>
      <c r="J41">
        <f>E41/[4]Colombia!$G40</f>
        <v>36.027356876486394</v>
      </c>
      <c r="K41">
        <f>F41/[4]Colombia!$G40</f>
        <v>1580.2189455747102</v>
      </c>
      <c r="L41" s="12">
        <f>[4]Colombia!$G40</f>
        <v>9.5537393993902331</v>
      </c>
      <c r="M41" s="12">
        <f t="shared" si="4"/>
        <v>5.7299402091455884E-2</v>
      </c>
      <c r="N41" s="12">
        <f t="shared" si="4"/>
        <v>-7.1471555254270097E-3</v>
      </c>
      <c r="O41" s="12">
        <f t="shared" si="4"/>
        <v>-2.484259597825199E-3</v>
      </c>
      <c r="P41" s="12">
        <f t="shared" si="4"/>
        <v>2.2798965280968451E-2</v>
      </c>
    </row>
    <row r="42" spans="1:16">
      <c r="A42">
        <v>1938</v>
      </c>
      <c r="B42">
        <f>[4]Colombia!B41</f>
        <v>1272.3377654383526</v>
      </c>
      <c r="C42">
        <f>[4]Colombia!C41</f>
        <v>432.71603565277178</v>
      </c>
      <c r="D42">
        <f>[4]Colombia!D41</f>
        <v>509.81289765655254</v>
      </c>
      <c r="E42">
        <f>[4]Colombia!E41</f>
        <v>926.66897058156803</v>
      </c>
      <c r="F42">
        <f>[4]Colombia!F41</f>
        <v>16080</v>
      </c>
      <c r="G42">
        <f>B42/[4]Colombia!$G41</f>
        <v>130.56429209224754</v>
      </c>
      <c r="H42">
        <f>C42/[4]Colombia!$G41</f>
        <v>44.404296097037687</v>
      </c>
      <c r="I42">
        <f>D42/[4]Colombia!$G41</f>
        <v>52.315793722504544</v>
      </c>
      <c r="J42">
        <f>E42/[4]Colombia!$G41</f>
        <v>95.092577957198429</v>
      </c>
      <c r="K42">
        <f>F42/[4]Colombia!$G41</f>
        <v>1650.0915667782749</v>
      </c>
      <c r="L42" s="12">
        <f>[4]Colombia!$G41</f>
        <v>9.7449137512989257</v>
      </c>
      <c r="M42" s="12">
        <f t="shared" si="4"/>
        <v>7.912548292527069E-2</v>
      </c>
      <c r="N42" s="12">
        <f t="shared" si="4"/>
        <v>2.6910201222187298E-2</v>
      </c>
      <c r="O42" s="12">
        <f t="shared" si="4"/>
        <v>3.1704782192571675E-2</v>
      </c>
      <c r="P42" s="12">
        <f t="shared" si="4"/>
        <v>5.7628667324724381E-2</v>
      </c>
    </row>
    <row r="43" spans="1:16">
      <c r="A43">
        <v>1939</v>
      </c>
      <c r="B43">
        <f>[4]Colombia!B42</f>
        <v>974.06406283241915</v>
      </c>
      <c r="C43">
        <f>[4]Colombia!C42</f>
        <v>41.326327652635335</v>
      </c>
      <c r="D43">
        <f>[4]Colombia!D42</f>
        <v>118.55903447994459</v>
      </c>
      <c r="E43">
        <f>[4]Colombia!E42</f>
        <v>571.8321031274719</v>
      </c>
      <c r="F43">
        <f>[4]Colombia!F42</f>
        <v>17066</v>
      </c>
      <c r="G43">
        <f>B43/[4]Colombia!$G42</f>
        <v>97.804000986408113</v>
      </c>
      <c r="H43">
        <f>C43/[4]Colombia!$G42</f>
        <v>4.1495013980393072</v>
      </c>
      <c r="I43">
        <f>D43/[4]Colombia!$G42</f>
        <v>11.90429702488575</v>
      </c>
      <c r="J43">
        <f>E43/[4]Colombia!$G42</f>
        <v>57.4166214650309</v>
      </c>
      <c r="K43">
        <f>F43/[4]Colombia!$G42</f>
        <v>1713.5660215001708</v>
      </c>
      <c r="L43" s="12">
        <f>[4]Colombia!$G42</f>
        <v>9.9593478079468909</v>
      </c>
      <c r="M43" s="12">
        <f t="shared" si="4"/>
        <v>5.7076295724388791E-2</v>
      </c>
      <c r="N43" s="12">
        <f t="shared" si="4"/>
        <v>2.4215591030490643E-3</v>
      </c>
      <c r="O43" s="12">
        <f t="shared" si="4"/>
        <v>6.9470897972544578E-3</v>
      </c>
      <c r="P43" s="12">
        <f t="shared" si="4"/>
        <v>3.3507096163569193E-2</v>
      </c>
    </row>
    <row r="44" spans="1:16">
      <c r="A44">
        <v>1940</v>
      </c>
      <c r="B44">
        <f>[4]Colombia!B43</f>
        <v>590.76756005020093</v>
      </c>
      <c r="C44">
        <f>[4]Colombia!C43</f>
        <v>-508.1912515884369</v>
      </c>
      <c r="D44">
        <f>[4]Colombia!D43</f>
        <v>-433.51926707516253</v>
      </c>
      <c r="E44">
        <f>[4]Colombia!E43</f>
        <v>40.574544772968594</v>
      </c>
      <c r="F44">
        <f>[4]Colombia!F43</f>
        <v>17436</v>
      </c>
      <c r="G44">
        <f>B44/[4]Colombia!$G43</f>
        <v>58.040726568755737</v>
      </c>
      <c r="H44">
        <f>C44/[4]Colombia!$G43</f>
        <v>-49.927909845916041</v>
      </c>
      <c r="I44">
        <f>D44/[4]Colombia!$G43</f>
        <v>-42.591663700117117</v>
      </c>
      <c r="J44">
        <f>E44/[4]Colombia!$G43</f>
        <v>3.9862988729772022</v>
      </c>
      <c r="K44">
        <f>F44/[4]Colombia!$G43</f>
        <v>1713.0224759917924</v>
      </c>
      <c r="L44" s="12">
        <f>[4]Colombia!$G43</f>
        <v>10.178500425048446</v>
      </c>
      <c r="M44" s="12">
        <f t="shared" si="4"/>
        <v>3.3882057814303791E-2</v>
      </c>
      <c r="N44" s="12">
        <f t="shared" si="4"/>
        <v>-2.9146091511151464E-2</v>
      </c>
      <c r="O44" s="12">
        <f t="shared" si="4"/>
        <v>-2.4863458767788629E-2</v>
      </c>
      <c r="P44" s="12">
        <f t="shared" si="4"/>
        <v>2.327055791062663E-3</v>
      </c>
    </row>
    <row r="45" spans="1:16">
      <c r="A45">
        <v>1941</v>
      </c>
      <c r="B45">
        <f>[4]Colombia!B44</f>
        <v>343.29451386884136</v>
      </c>
      <c r="C45">
        <f>[4]Colombia!C44</f>
        <v>-775.04294731882396</v>
      </c>
      <c r="D45">
        <f>[4]Colombia!D44</f>
        <v>-700.08542976502986</v>
      </c>
      <c r="E45">
        <f>[4]Colombia!E44</f>
        <v>-206.95545952262248</v>
      </c>
      <c r="F45">
        <f>[4]Colombia!F44</f>
        <v>17728</v>
      </c>
      <c r="G45">
        <f>B45/[4]Colombia!$G44</f>
        <v>33.00123283864712</v>
      </c>
      <c r="H45">
        <f>C45/[4]Colombia!$G44</f>
        <v>-74.505626309518831</v>
      </c>
      <c r="I45">
        <f>D45/[4]Colombia!$G44</f>
        <v>-67.299887825900555</v>
      </c>
      <c r="J45">
        <f>E45/[4]Colombia!$G44</f>
        <v>-19.89482800049829</v>
      </c>
      <c r="K45">
        <f>F45/[4]Colombia!$G44</f>
        <v>1704.2097444850458</v>
      </c>
      <c r="L45" s="12">
        <f>[4]Colombia!$G44</f>
        <v>10.402475433184897</v>
      </c>
      <c r="M45" s="12">
        <f t="shared" si="4"/>
        <v>1.9364537109027604E-2</v>
      </c>
      <c r="N45" s="12">
        <f t="shared" si="4"/>
        <v>-4.371857780453655E-2</v>
      </c>
      <c r="O45" s="12">
        <f t="shared" si="4"/>
        <v>-3.949037848403824E-2</v>
      </c>
      <c r="P45" s="12">
        <f t="shared" si="4"/>
        <v>-1.1673931606646122E-2</v>
      </c>
    </row>
    <row r="46" spans="1:16">
      <c r="A46">
        <v>1942</v>
      </c>
      <c r="B46">
        <f>[4]Colombia!B45</f>
        <v>-749.12070219673524</v>
      </c>
      <c r="C46">
        <f>[4]Colombia!C45</f>
        <v>-1240.305828403375</v>
      </c>
      <c r="D46">
        <f>[4]Colombia!D45</f>
        <v>-1181.022148651309</v>
      </c>
      <c r="E46">
        <f>[4]Colombia!E45</f>
        <v>-688.11223891828558</v>
      </c>
      <c r="F46">
        <f>[4]Colombia!F45</f>
        <v>17764</v>
      </c>
      <c r="G46">
        <f>B46/[4]Colombia!$G45</f>
        <v>-70.463173769081223</v>
      </c>
      <c r="H46">
        <f>C46/[4]Colombia!$G45</f>
        <v>-116.66462408168665</v>
      </c>
      <c r="I46">
        <f>D46/[4]Colombia!$G45</f>
        <v>-111.08833148185494</v>
      </c>
      <c r="J46">
        <f>E46/[4]Colombia!$G45</f>
        <v>-64.724646003438139</v>
      </c>
      <c r="K46">
        <f>F46/[4]Colombia!$G45</f>
        <v>1670.9027199000482</v>
      </c>
      <c r="L46" s="12">
        <f>[4]Colombia!$G45</f>
        <v>10.631378947699975</v>
      </c>
      <c r="M46" s="12">
        <f t="shared" si="4"/>
        <v>-4.2170721807967528E-2</v>
      </c>
      <c r="N46" s="12">
        <f t="shared" si="4"/>
        <v>-6.9821314366323745E-2</v>
      </c>
      <c r="O46" s="12">
        <f t="shared" si="4"/>
        <v>-6.6484020977893993E-2</v>
      </c>
      <c r="P46" s="12">
        <f t="shared" si="4"/>
        <v>-3.8736334098079576E-2</v>
      </c>
    </row>
    <row r="47" spans="1:16">
      <c r="A47">
        <v>1943</v>
      </c>
      <c r="B47">
        <f>[4]Colombia!B46</f>
        <v>-238.79754938880927</v>
      </c>
      <c r="C47">
        <f>[4]Colombia!C46</f>
        <v>-765.27325940636842</v>
      </c>
      <c r="D47">
        <f>[4]Colombia!D46</f>
        <v>-707.9544476672379</v>
      </c>
      <c r="E47">
        <f>[4]Colombia!E46</f>
        <v>-214.22641248198337</v>
      </c>
      <c r="F47">
        <f>[4]Colombia!F46</f>
        <v>17837</v>
      </c>
      <c r="G47">
        <f>B47/[4]Colombia!$G46</f>
        <v>-21.977959430421251</v>
      </c>
      <c r="H47">
        <f>C47/[4]Colombia!$G46</f>
        <v>-70.432651806801147</v>
      </c>
      <c r="I47">
        <f>D47/[4]Colombia!$G46</f>
        <v>-65.157260487975492</v>
      </c>
      <c r="J47">
        <f>E47/[4]Colombia!$G46</f>
        <v>-19.716531490814209</v>
      </c>
      <c r="K47">
        <f>F47/[4]Colombia!$G46</f>
        <v>1641.6452487212798</v>
      </c>
      <c r="L47" s="12">
        <f>[4]Colombia!$G46</f>
        <v>10.865319418975387</v>
      </c>
      <c r="M47" s="12">
        <f t="shared" si="4"/>
        <v>-1.3387764163750027E-2</v>
      </c>
      <c r="N47" s="12">
        <f t="shared" si="4"/>
        <v>-4.2903697897985558E-2</v>
      </c>
      <c r="O47" s="12">
        <f t="shared" si="4"/>
        <v>-3.9690219637115984E-2</v>
      </c>
      <c r="P47" s="12">
        <f t="shared" si="4"/>
        <v>-1.2010226634634935E-2</v>
      </c>
    </row>
    <row r="48" spans="1:16">
      <c r="A48">
        <v>1944</v>
      </c>
      <c r="B48">
        <f>[4]Colombia!B47</f>
        <v>808.29486686953669</v>
      </c>
      <c r="C48">
        <f>[4]Colombia!C47</f>
        <v>-10.131318457832908</v>
      </c>
      <c r="D48">
        <f>[4]Colombia!D47</f>
        <v>52.36722741535165</v>
      </c>
      <c r="E48">
        <f>[4]Colombia!E47</f>
        <v>578.18839598029331</v>
      </c>
      <c r="F48">
        <f>[4]Colombia!F47</f>
        <v>19043</v>
      </c>
      <c r="G48">
        <f>B48/[4]Colombia!$G47</f>
        <v>72.790453114200915</v>
      </c>
      <c r="H48">
        <f>C48/[4]Colombia!$G47</f>
        <v>-0.91236910119949488</v>
      </c>
      <c r="I48">
        <f>D48/[4]Colombia!$G47</f>
        <v>4.7158956070830795</v>
      </c>
      <c r="J48">
        <f>E48/[4]Colombia!$G47</f>
        <v>52.06836892553418</v>
      </c>
      <c r="K48">
        <f>F48/[4]Colombia!$G47</f>
        <v>1714.9046164578206</v>
      </c>
      <c r="L48" s="12">
        <f>[4]Colombia!$G47</f>
        <v>11.104407683812646</v>
      </c>
      <c r="M48" s="12">
        <f t="shared" si="4"/>
        <v>4.2445773610751282E-2</v>
      </c>
      <c r="N48" s="12">
        <f t="shared" si="4"/>
        <v>-5.3202323467063531E-4</v>
      </c>
      <c r="O48" s="12">
        <f t="shared" si="4"/>
        <v>2.749946301284023E-3</v>
      </c>
      <c r="P48" s="12">
        <f t="shared" si="4"/>
        <v>3.0362253635472E-2</v>
      </c>
    </row>
    <row r="49" spans="1:16">
      <c r="A49">
        <v>1945</v>
      </c>
      <c r="B49">
        <f>[4]Colombia!B48</f>
        <v>1212.8043360509898</v>
      </c>
      <c r="C49">
        <f>[4]Colombia!C48</f>
        <v>424.3266807801237</v>
      </c>
      <c r="D49">
        <f>[4]Colombia!D48</f>
        <v>492.623957977072</v>
      </c>
      <c r="E49">
        <f>[4]Colombia!E48</f>
        <v>1041.7747794155475</v>
      </c>
      <c r="F49">
        <f>[4]Colombia!F48</f>
        <v>19936</v>
      </c>
      <c r="G49">
        <f>B49/[4]Colombia!$G48</f>
        <v>106.86671096519244</v>
      </c>
      <c r="H49">
        <f>C49/[4]Colombia!$G48</f>
        <v>37.389705331530465</v>
      </c>
      <c r="I49">
        <f>D49/[4]Colombia!$G48</f>
        <v>43.407745641050802</v>
      </c>
      <c r="J49">
        <f>E49/[4]Colombia!$G48</f>
        <v>91.796377151101936</v>
      </c>
      <c r="K49">
        <f>F49/[4]Colombia!$G48</f>
        <v>1756.6681503952871</v>
      </c>
      <c r="L49" s="12">
        <f>[4]Colombia!$G48</f>
        <v>11.348757017945582</v>
      </c>
      <c r="M49" s="12">
        <f t="shared" si="4"/>
        <v>6.083488844557533E-2</v>
      </c>
      <c r="N49" s="12">
        <f t="shared" si="4"/>
        <v>2.1284444260640235E-2</v>
      </c>
      <c r="O49" s="12">
        <f t="shared" si="4"/>
        <v>2.4710270765302571E-2</v>
      </c>
      <c r="P49" s="12">
        <f t="shared" si="4"/>
        <v>5.225595803649416E-2</v>
      </c>
    </row>
    <row r="50" spans="1:16">
      <c r="A50">
        <v>1946</v>
      </c>
      <c r="B50">
        <f>[4]Colombia!B49</f>
        <v>1745.5796092192641</v>
      </c>
      <c r="C50">
        <f>[4]Colombia!C49</f>
        <v>1051.243527713355</v>
      </c>
      <c r="D50">
        <f>[4]Colombia!D49</f>
        <v>1135.4038183116456</v>
      </c>
      <c r="E50">
        <f>[4]Colombia!E49</f>
        <v>1735.8996722564925</v>
      </c>
      <c r="F50">
        <f>[4]Colombia!F49</f>
        <v>21852</v>
      </c>
      <c r="G50">
        <f>B50/[4]Colombia!$G49</f>
        <v>150.50068018964461</v>
      </c>
      <c r="H50">
        <f>C50/[4]Colombia!$G49</f>
        <v>90.636293601404105</v>
      </c>
      <c r="I50">
        <f>D50/[4]Colombia!$G49</f>
        <v>97.892439876890222</v>
      </c>
      <c r="J50">
        <f>E50/[4]Colombia!$G49</f>
        <v>149.66609373515368</v>
      </c>
      <c r="K50">
        <f>F50/[4]Colombia!$G49</f>
        <v>1884.0394595208704</v>
      </c>
      <c r="L50" s="12">
        <f>[4]Colombia!$G49</f>
        <v>11.59848318970834</v>
      </c>
      <c r="M50" s="12">
        <f t="shared" si="4"/>
        <v>7.9881915120779051E-2</v>
      </c>
      <c r="N50" s="12">
        <f t="shared" si="4"/>
        <v>4.8107428506011123E-2</v>
      </c>
      <c r="O50" s="12">
        <f t="shared" si="4"/>
        <v>5.1958805524054803E-2</v>
      </c>
      <c r="P50" s="12">
        <f t="shared" si="4"/>
        <v>7.9438937957921132E-2</v>
      </c>
    </row>
    <row r="51" spans="1:16">
      <c r="A51">
        <v>1947</v>
      </c>
      <c r="B51">
        <f>[4]Colombia!B50</f>
        <v>3353.0136098157382</v>
      </c>
      <c r="C51">
        <f>[4]Colombia!C50</f>
        <v>2832.0505709621762</v>
      </c>
      <c r="D51">
        <f>[4]Colombia!D50</f>
        <v>2920.8640399276937</v>
      </c>
      <c r="E51">
        <f>[4]Colombia!E50</f>
        <v>3543.2025407758601</v>
      </c>
      <c r="F51">
        <f>[4]Colombia!F50</f>
        <v>22701</v>
      </c>
      <c r="G51">
        <f>B51/[4]Colombia!$G50</f>
        <v>282.86630610755134</v>
      </c>
      <c r="H51">
        <f>C51/[4]Colombia!$G50</f>
        <v>238.91691980393594</v>
      </c>
      <c r="I51">
        <f>D51/[4]Colombia!$G50</f>
        <v>246.4093850373992</v>
      </c>
      <c r="J51">
        <f>E51/[4]Colombia!$G50</f>
        <v>298.91098907744549</v>
      </c>
      <c r="K51">
        <f>F51/[4]Colombia!$G50</f>
        <v>1915.0975099383513</v>
      </c>
      <c r="L51" s="12">
        <f>[4]Colombia!$G50</f>
        <v>11.853704514884344</v>
      </c>
      <c r="M51" s="12">
        <f t="shared" si="4"/>
        <v>0.14770334389743792</v>
      </c>
      <c r="N51" s="12">
        <f t="shared" si="4"/>
        <v>0.12475444125642818</v>
      </c>
      <c r="O51" s="12">
        <f t="shared" si="4"/>
        <v>0.12866675652736415</v>
      </c>
      <c r="P51" s="12">
        <f t="shared" si="4"/>
        <v>0.15608134182528791</v>
      </c>
    </row>
    <row r="52" spans="1:16">
      <c r="A52">
        <v>1948</v>
      </c>
      <c r="B52">
        <f>[4]Colombia!B51</f>
        <v>1787.0878142209438</v>
      </c>
      <c r="C52">
        <f>[4]Colombia!C51</f>
        <v>1315.1833788289339</v>
      </c>
      <c r="D52">
        <f>[4]Colombia!D51</f>
        <v>1396.8413821919744</v>
      </c>
      <c r="E52">
        <f>[4]Colombia!E51</f>
        <v>2035.3322068978855</v>
      </c>
      <c r="F52">
        <f>[4]Colombia!F51</f>
        <v>23346</v>
      </c>
      <c r="G52">
        <f>B52/[4]Colombia!$G51</f>
        <v>147.51592153379863</v>
      </c>
      <c r="H52">
        <f>C52/[4]Colombia!$G51</f>
        <v>108.56236977837675</v>
      </c>
      <c r="I52">
        <f>D52/[4]Colombia!$G51</f>
        <v>115.30286429736611</v>
      </c>
      <c r="J52">
        <f>E52/[4]Colombia!$G51</f>
        <v>168.0073602084567</v>
      </c>
      <c r="K52">
        <f>F52/[4]Colombia!$G51</f>
        <v>1927.1054711037723</v>
      </c>
      <c r="L52" s="12">
        <f>[4]Colombia!$G51</f>
        <v>12.114541912762203</v>
      </c>
      <c r="M52" s="12">
        <f t="shared" si="4"/>
        <v>7.6547923165464923E-2</v>
      </c>
      <c r="N52" s="12">
        <f t="shared" si="4"/>
        <v>5.6334420407304631E-2</v>
      </c>
      <c r="O52" s="12">
        <f t="shared" si="4"/>
        <v>5.983215035517752E-2</v>
      </c>
      <c r="P52" s="12">
        <f t="shared" si="4"/>
        <v>8.7181196217676921E-2</v>
      </c>
    </row>
    <row r="53" spans="1:16">
      <c r="A53">
        <v>1949</v>
      </c>
      <c r="B53">
        <f>[4]Colombia!B52</f>
        <v>1875.7306353128281</v>
      </c>
      <c r="C53">
        <f>[4]Colombia!C52</f>
        <v>1147.1969926695494</v>
      </c>
      <c r="D53">
        <f>[4]Colombia!D52</f>
        <v>1234.0216451681135</v>
      </c>
      <c r="E53">
        <f>[4]Colombia!E52</f>
        <v>1926.6400246327887</v>
      </c>
      <c r="F53">
        <f>[4]Colombia!F52</f>
        <v>25384</v>
      </c>
      <c r="G53">
        <f>B53/[4]Colombia!$G52</f>
        <v>151.49928216132176</v>
      </c>
      <c r="H53">
        <f>C53/[4]Colombia!$G52</f>
        <v>92.656971963396089</v>
      </c>
      <c r="I53">
        <f>D53/[4]Colombia!$G52</f>
        <v>99.669638003925357</v>
      </c>
      <c r="J53">
        <f>E53/[4]Colombia!$G52</f>
        <v>155.61113905166837</v>
      </c>
      <c r="K53">
        <f>F53/[4]Colombia!$G52</f>
        <v>2050.2185686921007</v>
      </c>
      <c r="L53" s="12">
        <f>[4]Colombia!$G52</f>
        <v>12.381118963425083</v>
      </c>
      <c r="M53" s="12">
        <f t="shared" si="4"/>
        <v>7.3894210341665156E-2</v>
      </c>
      <c r="N53" s="12">
        <f t="shared" si="4"/>
        <v>4.5193704407089093E-2</v>
      </c>
      <c r="O53" s="12">
        <f t="shared" si="4"/>
        <v>4.8614152425469334E-2</v>
      </c>
      <c r="P53" s="12">
        <f t="shared" si="4"/>
        <v>7.589978035899736E-2</v>
      </c>
    </row>
    <row r="54" spans="1:16">
      <c r="A54">
        <v>1950</v>
      </c>
      <c r="B54">
        <f>[4]Colombia!B53</f>
        <v>2441.7219243898376</v>
      </c>
      <c r="C54">
        <f>[4]Colombia!C53</f>
        <v>1588.2424093523762</v>
      </c>
      <c r="D54">
        <f>[4]Colombia!D53</f>
        <v>1699.6264814244482</v>
      </c>
      <c r="E54">
        <f>[4]Colombia!E53</f>
        <v>2398.2303427120355</v>
      </c>
      <c r="F54">
        <f>[4]Colombia!F53</f>
        <v>25664</v>
      </c>
      <c r="G54">
        <f>B54/[4]Colombia!$G53</f>
        <v>194.28181009031749</v>
      </c>
      <c r="H54">
        <f>C54/[4]Colombia!$G53</f>
        <v>126.37254351897357</v>
      </c>
      <c r="I54">
        <f>D54/[4]Colombia!$G53</f>
        <v>135.23510027502192</v>
      </c>
      <c r="J54">
        <f>E54/[4]Colombia!$G53</f>
        <v>190.82129186846234</v>
      </c>
      <c r="K54">
        <f>F54/[4]Colombia!$G53</f>
        <v>2042.0213802207934</v>
      </c>
      <c r="L54" s="12">
        <f>[4]Colombia!$G53</f>
        <v>12.567938929819178</v>
      </c>
      <c r="M54" s="12">
        <f t="shared" si="4"/>
        <v>9.5141907901723721E-2</v>
      </c>
      <c r="N54" s="12">
        <f t="shared" si="4"/>
        <v>6.1886004105064535E-2</v>
      </c>
      <c r="O54" s="12">
        <f t="shared" si="4"/>
        <v>6.6226094195154628E-2</v>
      </c>
      <c r="P54" s="12">
        <f t="shared" si="4"/>
        <v>9.3447254625624837E-2</v>
      </c>
    </row>
    <row r="55" spans="1:16">
      <c r="A55">
        <v>1951</v>
      </c>
      <c r="B55">
        <f>[4]Colombia!B54</f>
        <v>1736.9012364075688</v>
      </c>
      <c r="C55">
        <f>[4]Colombia!C54</f>
        <v>499.0204479202468</v>
      </c>
      <c r="D55">
        <f>[4]Colombia!D54</f>
        <v>611.20277047250204</v>
      </c>
      <c r="E55">
        <f>[4]Colombia!E54</f>
        <v>1329.9336163681937</v>
      </c>
      <c r="F55">
        <f>[4]Colombia!F54</f>
        <v>26464</v>
      </c>
      <c r="G55">
        <f>B55/[4]Colombia!$G54</f>
        <v>134.31033377726328</v>
      </c>
      <c r="H55">
        <f>C55/[4]Colombia!$G54</f>
        <v>38.588033399338599</v>
      </c>
      <c r="I55">
        <f>D55/[4]Colombia!$G54</f>
        <v>47.262818626082741</v>
      </c>
      <c r="J55">
        <f>E55/[4]Colombia!$G54</f>
        <v>102.8405209069126</v>
      </c>
      <c r="K55">
        <f>F55/[4]Colombia!$G54</f>
        <v>2046.3965357253323</v>
      </c>
      <c r="L55" s="12">
        <f>[4]Colombia!$G54</f>
        <v>12.932</v>
      </c>
      <c r="M55" s="12">
        <f t="shared" si="4"/>
        <v>6.5632604156876093E-2</v>
      </c>
      <c r="N55" s="12">
        <f t="shared" si="4"/>
        <v>1.8856576780541371E-2</v>
      </c>
      <c r="O55" s="12">
        <f t="shared" si="4"/>
        <v>2.3095630685931911E-2</v>
      </c>
      <c r="P55" s="12">
        <f t="shared" si="4"/>
        <v>5.0254444391180243E-2</v>
      </c>
    </row>
    <row r="56" spans="1:16">
      <c r="A56">
        <v>1952</v>
      </c>
      <c r="B56">
        <f>[4]Colombia!B55</f>
        <v>2170.6703191123329</v>
      </c>
      <c r="C56">
        <f>[4]Colombia!C55</f>
        <v>790.69326412751707</v>
      </c>
      <c r="D56">
        <f>[4]Colombia!D55</f>
        <v>923.09211665503437</v>
      </c>
      <c r="E56">
        <f>[4]Colombia!E55</f>
        <v>1679.8101325617456</v>
      </c>
      <c r="F56">
        <f>[4]Colombia!F55</f>
        <v>28133</v>
      </c>
      <c r="G56">
        <f>B56/[4]Colombia!$G55</f>
        <v>163.09792765138877</v>
      </c>
      <c r="H56">
        <f>C56/[4]Colombia!$G55</f>
        <v>59.410418823917432</v>
      </c>
      <c r="I56">
        <f>D56/[4]Colombia!$G55</f>
        <v>69.358487989708806</v>
      </c>
      <c r="J56">
        <f>E56/[4]Colombia!$G55</f>
        <v>126.21610433253781</v>
      </c>
      <c r="K56">
        <f>F56/[4]Colombia!$G55</f>
        <v>2113.8327447591855</v>
      </c>
      <c r="L56" s="12">
        <f>[4]Colombia!$G55</f>
        <v>13.308999999999999</v>
      </c>
      <c r="M56" s="12">
        <f t="shared" si="4"/>
        <v>7.7157442118235997E-2</v>
      </c>
      <c r="N56" s="12">
        <f t="shared" si="4"/>
        <v>2.8105543814293431E-2</v>
      </c>
      <c r="O56" s="12">
        <f t="shared" si="4"/>
        <v>3.2811719925178062E-2</v>
      </c>
      <c r="P56" s="12">
        <f t="shared" si="4"/>
        <v>5.9709598427531575E-2</v>
      </c>
    </row>
    <row r="57" spans="1:16">
      <c r="A57">
        <v>1953</v>
      </c>
      <c r="B57">
        <f>[4]Colombia!B56</f>
        <v>3351.884051044507</v>
      </c>
      <c r="C57">
        <f>[4]Colombia!C56</f>
        <v>2054.4987336555118</v>
      </c>
      <c r="D57">
        <f>[4]Colombia!D56</f>
        <v>2208.2142014949836</v>
      </c>
      <c r="E57">
        <f>[4]Colombia!E56</f>
        <v>3003.9269332700846</v>
      </c>
      <c r="F57">
        <f>[4]Colombia!F56</f>
        <v>29844</v>
      </c>
      <c r="G57">
        <f>B57/[4]Colombia!$G56</f>
        <v>244.6809293411568</v>
      </c>
      <c r="H57">
        <f>C57/[4]Colombia!$G56</f>
        <v>149.97435824917963</v>
      </c>
      <c r="I57">
        <f>D57/[4]Colombia!$G56</f>
        <v>161.19528443645402</v>
      </c>
      <c r="J57">
        <f>E57/[4]Colombia!$G56</f>
        <v>219.28074554858637</v>
      </c>
      <c r="K57">
        <f>F57/[4]Colombia!$G56</f>
        <v>2178.5531790641653</v>
      </c>
      <c r="L57" s="12">
        <f>[4]Colombia!$G56</f>
        <v>13.699</v>
      </c>
      <c r="M57" s="12">
        <f t="shared" si="4"/>
        <v>0.11231349856066569</v>
      </c>
      <c r="N57" s="12">
        <f t="shared" si="4"/>
        <v>6.8841265703508639E-2</v>
      </c>
      <c r="O57" s="12">
        <f t="shared" si="4"/>
        <v>7.3991897919011645E-2</v>
      </c>
      <c r="P57" s="12">
        <f t="shared" si="4"/>
        <v>0.10065430013637866</v>
      </c>
    </row>
    <row r="58" spans="1:16">
      <c r="A58">
        <v>1954</v>
      </c>
      <c r="B58">
        <f>[4]Colombia!B57</f>
        <v>3781.6536556420701</v>
      </c>
      <c r="C58">
        <f>[4]Colombia!C57</f>
        <v>2484.1168631127412</v>
      </c>
      <c r="D58">
        <f>[4]Colombia!D57</f>
        <v>2648.4755319379028</v>
      </c>
      <c r="E58">
        <f>[4]Colombia!E57</f>
        <v>3492.2814893592013</v>
      </c>
      <c r="F58">
        <f>[4]Colombia!F57</f>
        <v>31908</v>
      </c>
      <c r="G58">
        <f>B58/[4]Colombia!$G57</f>
        <v>268.14533472609162</v>
      </c>
      <c r="H58">
        <f>C58/[4]Colombia!$G57</f>
        <v>176.14102411633988</v>
      </c>
      <c r="I58">
        <f>D58/[4]Colombia!$G57</f>
        <v>187.79518768615918</v>
      </c>
      <c r="J58">
        <f>E58/[4]Colombia!$G57</f>
        <v>247.62685168823663</v>
      </c>
      <c r="K58">
        <f>F58/[4]Colombia!$G57</f>
        <v>2262.4973409912786</v>
      </c>
      <c r="L58" s="12">
        <f>[4]Colombia!$G57</f>
        <v>14.103</v>
      </c>
      <c r="M58" s="12">
        <f t="shared" si="4"/>
        <v>0.11851741430494139</v>
      </c>
      <c r="N58" s="12">
        <f t="shared" si="4"/>
        <v>7.7852477846080639E-2</v>
      </c>
      <c r="O58" s="12">
        <f t="shared" si="4"/>
        <v>8.3003495422398862E-2</v>
      </c>
      <c r="P58" s="12">
        <f t="shared" si="4"/>
        <v>0.109448460867469</v>
      </c>
    </row>
    <row r="59" spans="1:16">
      <c r="A59">
        <v>1955</v>
      </c>
      <c r="B59">
        <f>[4]Colombia!B58</f>
        <v>4369.3843197258439</v>
      </c>
      <c r="C59">
        <f>[4]Colombia!C58</f>
        <v>3061.6439576044304</v>
      </c>
      <c r="D59">
        <f>[4]Colombia!D58</f>
        <v>3233.4833863773492</v>
      </c>
      <c r="E59">
        <f>[4]Colombia!E58</f>
        <v>4102.7451390831029</v>
      </c>
      <c r="F59">
        <f>[4]Colombia!F58</f>
        <v>33155</v>
      </c>
      <c r="G59">
        <f>B59/[4]Colombia!$G58</f>
        <v>300.85962402574148</v>
      </c>
      <c r="H59">
        <f>C59/[4]Colombia!$G58</f>
        <v>210.81346537247336</v>
      </c>
      <c r="I59">
        <f>D59/[4]Colombia!$G58</f>
        <v>222.64569210062311</v>
      </c>
      <c r="J59">
        <f>E59/[4]Colombia!$G58</f>
        <v>282.49983743600518</v>
      </c>
      <c r="K59">
        <f>F59/[4]Colombia!$G58</f>
        <v>2282.9305239964197</v>
      </c>
      <c r="L59" s="12">
        <f>[4]Colombia!$G58</f>
        <v>14.523</v>
      </c>
      <c r="M59" s="12">
        <f t="shared" si="4"/>
        <v>0.13178658783670166</v>
      </c>
      <c r="N59" s="12">
        <f t="shared" si="4"/>
        <v>9.2343355681026404E-2</v>
      </c>
      <c r="O59" s="12">
        <f t="shared" si="4"/>
        <v>9.7526267120414692E-2</v>
      </c>
      <c r="P59" s="12">
        <f t="shared" si="4"/>
        <v>0.12374438664102255</v>
      </c>
    </row>
    <row r="60" spans="1:16">
      <c r="A60">
        <v>1956</v>
      </c>
      <c r="B60">
        <f>[4]Colombia!B59</f>
        <v>4072.2902884542145</v>
      </c>
      <c r="C60">
        <f>[4]Colombia!C59</f>
        <v>2620.24699549154</v>
      </c>
      <c r="D60">
        <f>[4]Colombia!D59</f>
        <v>2805.4958539390277</v>
      </c>
      <c r="E60">
        <f>[4]Colombia!E59</f>
        <v>3701.5067999727216</v>
      </c>
      <c r="F60">
        <f>[4]Colombia!F59</f>
        <v>34500</v>
      </c>
      <c r="G60">
        <f>B60/[4]Colombia!$G59</f>
        <v>272.266516577804</v>
      </c>
      <c r="H60">
        <f>C60/[4]Colombia!$G59</f>
        <v>175.18533098158321</v>
      </c>
      <c r="I60">
        <f>D60/[4]Colombia!$G59</f>
        <v>187.57075977395385</v>
      </c>
      <c r="J60">
        <f>E60/[4]Colombia!$G59</f>
        <v>247.47655278282554</v>
      </c>
      <c r="K60">
        <f>F60/[4]Colombia!$G59</f>
        <v>2306.61228856054</v>
      </c>
      <c r="L60" s="12">
        <f>[4]Colombia!$G59</f>
        <v>14.957000000000001</v>
      </c>
      <c r="M60" s="12">
        <f t="shared" si="4"/>
        <v>0.11803739966533956</v>
      </c>
      <c r="N60" s="12">
        <f t="shared" si="4"/>
        <v>7.594918827511711E-2</v>
      </c>
      <c r="O60" s="12">
        <f t="shared" si="4"/>
        <v>8.1318720404029793E-2</v>
      </c>
      <c r="P60" s="12">
        <f t="shared" si="4"/>
        <v>0.10729005217312237</v>
      </c>
    </row>
    <row r="61" spans="1:16">
      <c r="A61">
        <v>1957</v>
      </c>
      <c r="B61">
        <f>[4]Colombia!B60</f>
        <v>3116.3020769029526</v>
      </c>
      <c r="C61">
        <f>[4]Colombia!C60</f>
        <v>1528.7887539599985</v>
      </c>
      <c r="D61">
        <f>[4]Colombia!D60</f>
        <v>1689.1138994757926</v>
      </c>
      <c r="E61">
        <f>[4]Colombia!E60</f>
        <v>2595.8763052507743</v>
      </c>
      <c r="F61">
        <f>[4]Colombia!F60</f>
        <v>35269</v>
      </c>
      <c r="G61">
        <f>B61/[4]Colombia!$G60</f>
        <v>202.29159863050651</v>
      </c>
      <c r="H61">
        <f>C61/[4]Colombia!$G60</f>
        <v>99.23977630379737</v>
      </c>
      <c r="I61">
        <f>D61/[4]Colombia!$G60</f>
        <v>109.64712103056102</v>
      </c>
      <c r="J61">
        <f>E61/[4]Colombia!$G60</f>
        <v>168.50868583257218</v>
      </c>
      <c r="K61">
        <f>F61/[4]Colombia!$G60</f>
        <v>2289.4514767932492</v>
      </c>
      <c r="L61" s="12">
        <f>[4]Colombia!$G60</f>
        <v>15.404999999999999</v>
      </c>
      <c r="M61" s="12">
        <f t="shared" si="4"/>
        <v>8.835810703175459E-2</v>
      </c>
      <c r="N61" s="12">
        <f t="shared" si="4"/>
        <v>4.3346529642462168E-2</v>
      </c>
      <c r="O61" s="12">
        <f t="shared" si="4"/>
        <v>4.7892310512795723E-2</v>
      </c>
      <c r="P61" s="12">
        <f t="shared" si="4"/>
        <v>7.3602208887430159E-2</v>
      </c>
    </row>
    <row r="62" spans="1:16">
      <c r="A62">
        <v>1958</v>
      </c>
      <c r="B62">
        <f>[4]Colombia!B61</f>
        <v>3779.9905729611219</v>
      </c>
      <c r="C62">
        <f>[4]Colombia!C61</f>
        <v>2234.0334864619526</v>
      </c>
      <c r="D62">
        <f>[4]Colombia!D61</f>
        <v>2477.6262504320866</v>
      </c>
      <c r="E62">
        <f>[4]Colombia!E61</f>
        <v>3397.3125535207851</v>
      </c>
      <c r="F62">
        <f>[4]Colombia!F61</f>
        <v>36136</v>
      </c>
      <c r="G62">
        <f>B62/[4]Colombia!$G61</f>
        <v>238.21468193604247</v>
      </c>
      <c r="H62">
        <f>C62/[4]Colombia!$G61</f>
        <v>140.78859884433783</v>
      </c>
      <c r="I62">
        <f>D62/[4]Colombia!$G61</f>
        <v>156.13979395211032</v>
      </c>
      <c r="J62">
        <f>E62/[4]Colombia!$G61</f>
        <v>214.09834594912937</v>
      </c>
      <c r="K62">
        <f>F62/[4]Colombia!$G61</f>
        <v>2277.2876228888326</v>
      </c>
      <c r="L62" s="12">
        <f>[4]Colombia!$G61</f>
        <v>15.868</v>
      </c>
      <c r="M62" s="12">
        <f t="shared" si="4"/>
        <v>0.10460456533543065</v>
      </c>
      <c r="N62" s="12">
        <f t="shared" si="4"/>
        <v>6.1822932434745209E-2</v>
      </c>
      <c r="O62" s="12">
        <f t="shared" si="4"/>
        <v>6.8563932101839906E-2</v>
      </c>
      <c r="P62" s="12">
        <f t="shared" si="4"/>
        <v>9.4014626785498809E-2</v>
      </c>
    </row>
    <row r="63" spans="1:16">
      <c r="A63">
        <v>1959</v>
      </c>
      <c r="B63">
        <f>[4]Colombia!B62</f>
        <v>4248.8679048384038</v>
      </c>
      <c r="C63">
        <f>[4]Colombia!C62</f>
        <v>2571.2322386163078</v>
      </c>
      <c r="D63">
        <f>[4]Colombia!D62</f>
        <v>2827.8007778169062</v>
      </c>
      <c r="E63">
        <f>[4]Colombia!E62</f>
        <v>3803.9001609071574</v>
      </c>
      <c r="F63">
        <f>[4]Colombia!F62</f>
        <v>38747</v>
      </c>
      <c r="G63">
        <f>B63/[4]Colombia!$G62</f>
        <v>259.93318884365618</v>
      </c>
      <c r="H63">
        <f>C63/[4]Colombia!$G62</f>
        <v>157.30039389552843</v>
      </c>
      <c r="I63">
        <f>D63/[4]Colombia!$G62</f>
        <v>172.99649931585137</v>
      </c>
      <c r="J63">
        <f>E63/[4]Colombia!$G62</f>
        <v>232.7113765390406</v>
      </c>
      <c r="K63">
        <f>F63/[4]Colombia!$G62</f>
        <v>2370.4270157836781</v>
      </c>
      <c r="L63" s="12">
        <f>[4]Colombia!$G62</f>
        <v>16.346</v>
      </c>
      <c r="M63" s="12">
        <f t="shared" si="4"/>
        <v>0.10965669354629787</v>
      </c>
      <c r="N63" s="12">
        <f t="shared" si="4"/>
        <v>6.6359517862448897E-2</v>
      </c>
      <c r="O63" s="12">
        <f t="shared" si="4"/>
        <v>7.2981154097527715E-2</v>
      </c>
      <c r="P63" s="12">
        <f t="shared" si="4"/>
        <v>9.8172765914965224E-2</v>
      </c>
    </row>
    <row r="64" spans="1:16">
      <c r="A64">
        <v>1960</v>
      </c>
      <c r="B64">
        <f>[4]Colombia!B63</f>
        <v>5292.5036178768187</v>
      </c>
      <c r="C64">
        <f>[4]Colombia!C63</f>
        <v>2460.8008332799918</v>
      </c>
      <c r="D64">
        <f>[4]Colombia!D63</f>
        <v>2781.4801493539817</v>
      </c>
      <c r="E64">
        <f>[4]Colombia!E63</f>
        <v>3790.6976066679413</v>
      </c>
      <c r="F64">
        <f>[4]Colombia!F63</f>
        <v>40401</v>
      </c>
      <c r="G64">
        <f>B64/[4]Colombia!$G63</f>
        <v>314.26302582250571</v>
      </c>
      <c r="H64">
        <f>C64/[4]Colombia!$G63</f>
        <v>146.11963857728114</v>
      </c>
      <c r="I64">
        <f>D64/[4]Colombia!$G63</f>
        <v>165.16122257312401</v>
      </c>
      <c r="J64">
        <f>E64/[4]Colombia!$G63</f>
        <v>225.08744175927444</v>
      </c>
      <c r="K64">
        <f>F64/[4]Colombia!$G63</f>
        <v>2398.9668071967221</v>
      </c>
      <c r="L64" s="12">
        <f>[4]Colombia!$G63</f>
        <v>16.841000000000001</v>
      </c>
      <c r="M64" s="12">
        <f t="shared" si="4"/>
        <v>0.13099932224144994</v>
      </c>
      <c r="N64" s="12">
        <f t="shared" si="4"/>
        <v>6.0909404056335034E-2</v>
      </c>
      <c r="O64" s="12">
        <f t="shared" si="4"/>
        <v>6.884681441929609E-2</v>
      </c>
      <c r="P64" s="12">
        <f t="shared" si="4"/>
        <v>9.3826826233705626E-2</v>
      </c>
    </row>
    <row r="65" spans="1:16">
      <c r="A65">
        <v>1961</v>
      </c>
      <c r="B65">
        <f>[4]Colombia!B64</f>
        <v>5702.7681258595539</v>
      </c>
      <c r="C65">
        <f>[4]Colombia!C64</f>
        <v>3184.0137520658268</v>
      </c>
      <c r="D65">
        <f>[4]Colombia!D64</f>
        <v>3700.0705703629355</v>
      </c>
      <c r="E65">
        <f>[4]Colombia!E64</f>
        <v>4751.7557937792253</v>
      </c>
      <c r="F65">
        <f>[4]Colombia!F64</f>
        <v>42457</v>
      </c>
      <c r="G65">
        <f>B65/[4]Colombia!$G64</f>
        <v>328.5951095280642</v>
      </c>
      <c r="H65">
        <f>C65/[4]Colombia!$G64</f>
        <v>183.46377136651262</v>
      </c>
      <c r="I65">
        <f>D65/[4]Colombia!$G64</f>
        <v>213.19911093995594</v>
      </c>
      <c r="J65">
        <f>E65/[4]Colombia!$G64</f>
        <v>273.79751044536016</v>
      </c>
      <c r="K65">
        <f>F65/[4]Colombia!$G64</f>
        <v>2446.3843272832037</v>
      </c>
      <c r="L65" s="12">
        <f>[4]Colombia!$G64</f>
        <v>17.355</v>
      </c>
      <c r="M65" s="12">
        <f t="shared" si="4"/>
        <v>0.13431867833006464</v>
      </c>
      <c r="N65" s="12">
        <f t="shared" si="4"/>
        <v>7.4993846764157296E-2</v>
      </c>
      <c r="O65" s="12">
        <f t="shared" si="4"/>
        <v>8.7148657944813232E-2</v>
      </c>
      <c r="P65" s="12">
        <f t="shared" si="4"/>
        <v>0.11191925462890043</v>
      </c>
    </row>
    <row r="66" spans="1:16">
      <c r="A66">
        <v>1962</v>
      </c>
      <c r="B66">
        <f>[4]Colombia!B65</f>
        <v>5791.958242331757</v>
      </c>
      <c r="C66">
        <f>[4]Colombia!C65</f>
        <v>3276.1704958439182</v>
      </c>
      <c r="D66">
        <f>[4]Colombia!D65</f>
        <v>3956.7113958435202</v>
      </c>
      <c r="E66">
        <f>[4]Colombia!E65</f>
        <v>5055.5269779505898</v>
      </c>
      <c r="F66">
        <f>[4]Colombia!F65</f>
        <v>44755</v>
      </c>
      <c r="G66">
        <f>B66/[4]Colombia!$G65</f>
        <v>323.80825416960681</v>
      </c>
      <c r="H66">
        <f>C66/[4]Colombia!$G65</f>
        <v>183.15930540861621</v>
      </c>
      <c r="I66">
        <f>D66/[4]Colombia!$G65</f>
        <v>221.20598176572483</v>
      </c>
      <c r="J66">
        <f>E66/[4]Colombia!$G65</f>
        <v>282.63694179854588</v>
      </c>
      <c r="K66">
        <f>F66/[4]Colombia!$G65</f>
        <v>2502.096494660927</v>
      </c>
      <c r="L66" s="12">
        <f>[4]Colombia!$G65</f>
        <v>17.887</v>
      </c>
      <c r="M66" s="12">
        <f t="shared" si="4"/>
        <v>0.12941477471414942</v>
      </c>
      <c r="N66" s="12">
        <f t="shared" si="4"/>
        <v>7.3202334841781208E-2</v>
      </c>
      <c r="O66" s="12">
        <f t="shared" si="4"/>
        <v>8.8408253733516254E-2</v>
      </c>
      <c r="P66" s="12">
        <f t="shared" si="4"/>
        <v>0.11296004866384962</v>
      </c>
    </row>
    <row r="67" spans="1:16">
      <c r="A67">
        <v>1963</v>
      </c>
      <c r="B67">
        <f>[4]Colombia!B66</f>
        <v>5158.6633353971965</v>
      </c>
      <c r="C67">
        <f>[4]Colombia!C66</f>
        <v>2533.0916834642294</v>
      </c>
      <c r="D67">
        <f>[4]Colombia!D66</f>
        <v>3230.7756126984314</v>
      </c>
      <c r="E67">
        <f>[4]Colombia!E66</f>
        <v>4355.4021515445575</v>
      </c>
      <c r="F67">
        <f>[4]Colombia!F66</f>
        <v>46226</v>
      </c>
      <c r="G67">
        <f>B67/[4]Colombia!$G66</f>
        <v>279.86021458239009</v>
      </c>
      <c r="H67">
        <f>C67/[4]Colombia!$G66</f>
        <v>137.42156368818041</v>
      </c>
      <c r="I67">
        <f>D67/[4]Colombia!$G66</f>
        <v>175.27128588392728</v>
      </c>
      <c r="J67">
        <f>E67/[4]Colombia!$G66</f>
        <v>236.28287047927941</v>
      </c>
      <c r="K67">
        <f>F67/[4]Colombia!$G66</f>
        <v>2507.7849509032712</v>
      </c>
      <c r="L67" s="12">
        <f>[4]Colombia!$G66</f>
        <v>18.433</v>
      </c>
      <c r="M67" s="12">
        <f t="shared" si="4"/>
        <v>0.11159657628601213</v>
      </c>
      <c r="N67" s="12">
        <f t="shared" si="4"/>
        <v>5.4797985624199144E-2</v>
      </c>
      <c r="O67" s="12">
        <f t="shared" si="4"/>
        <v>6.9890875539705605E-2</v>
      </c>
      <c r="P67" s="12">
        <f t="shared" si="4"/>
        <v>9.4219749741369735E-2</v>
      </c>
    </row>
    <row r="68" spans="1:16">
      <c r="A68">
        <v>1964</v>
      </c>
      <c r="B68">
        <f>[4]Colombia!B67</f>
        <v>5568.7651038023041</v>
      </c>
      <c r="C68">
        <f>[4]Colombia!C67</f>
        <v>2944.0209076810047</v>
      </c>
      <c r="D68">
        <f>[4]Colombia!D67</f>
        <v>3651.3996132660691</v>
      </c>
      <c r="E68">
        <f>[4]Colombia!E67</f>
        <v>4833.9877252786928</v>
      </c>
      <c r="F68">
        <f>[4]Colombia!F67</f>
        <v>49077</v>
      </c>
      <c r="G68">
        <f>B68/[4]Colombia!$G67</f>
        <v>293.2472408532019</v>
      </c>
      <c r="H68">
        <f>C68/[4]Colombia!$G67</f>
        <v>155.03006359562954</v>
      </c>
      <c r="I68">
        <f>D68/[4]Colombia!$G67</f>
        <v>192.28012708088832</v>
      </c>
      <c r="J68">
        <f>E68/[4]Colombia!$G67</f>
        <v>254.55438258444934</v>
      </c>
      <c r="K68">
        <f>F68/[4]Colombia!$G67</f>
        <v>2584.36018957346</v>
      </c>
      <c r="L68" s="12">
        <f>[4]Colombia!$G67</f>
        <v>18.989999999999998</v>
      </c>
      <c r="M68" s="12">
        <f t="shared" si="4"/>
        <v>0.11346995749133613</v>
      </c>
      <c r="N68" s="12">
        <f t="shared" si="4"/>
        <v>5.998779280887187E-2</v>
      </c>
      <c r="O68" s="12">
        <f t="shared" si="4"/>
        <v>7.440144290127898E-2</v>
      </c>
      <c r="P68" s="12">
        <f t="shared" si="4"/>
        <v>9.8498028104380714E-2</v>
      </c>
    </row>
    <row r="69" spans="1:16">
      <c r="A69">
        <v>1965</v>
      </c>
      <c r="B69">
        <f>[4]Colombia!B68</f>
        <v>4982.9157607655152</v>
      </c>
      <c r="C69">
        <f>[4]Colombia!C68</f>
        <v>2119.9496363355083</v>
      </c>
      <c r="D69">
        <f>[4]Colombia!D68</f>
        <v>2884.5845454135374</v>
      </c>
      <c r="E69">
        <f>[4]Colombia!E68</f>
        <v>4100.0582473570539</v>
      </c>
      <c r="F69">
        <f>[4]Colombia!F68</f>
        <v>50843</v>
      </c>
      <c r="G69">
        <f>B69/[4]Colombia!$G68</f>
        <v>254.82846275777413</v>
      </c>
      <c r="H69">
        <f>C69/[4]Colombia!$G68</f>
        <v>108.41513942597466</v>
      </c>
      <c r="I69">
        <f>D69/[4]Colombia!$G68</f>
        <v>147.51889871195345</v>
      </c>
      <c r="J69">
        <f>E69/[4]Colombia!$G68</f>
        <v>209.67874845847675</v>
      </c>
      <c r="K69">
        <f>F69/[4]Colombia!$G68</f>
        <v>2600.1329651222259</v>
      </c>
      <c r="L69" s="12">
        <f>[4]Colombia!$G68</f>
        <v>19.553999999999998</v>
      </c>
      <c r="M69" s="12">
        <f t="shared" ref="M69:P104" si="5">G69/$K69</f>
        <v>9.8005935148703163E-2</v>
      </c>
      <c r="N69" s="12">
        <f t="shared" si="5"/>
        <v>4.169599819710694E-2</v>
      </c>
      <c r="O69" s="12">
        <f t="shared" si="5"/>
        <v>5.6735136506766669E-2</v>
      </c>
      <c r="P69" s="12">
        <f t="shared" si="5"/>
        <v>8.0641548440435334E-2</v>
      </c>
    </row>
    <row r="70" spans="1:16">
      <c r="A70">
        <v>1966</v>
      </c>
      <c r="B70">
        <f>[4]Colombia!B69</f>
        <v>6824.7053238398903</v>
      </c>
      <c r="C70">
        <f>[4]Colombia!C69</f>
        <v>4009.033063594562</v>
      </c>
      <c r="D70">
        <f>[4]Colombia!D69</f>
        <v>4788.8035801770748</v>
      </c>
      <c r="E70">
        <f>[4]Colombia!E69</f>
        <v>6054.6217301426459</v>
      </c>
      <c r="F70">
        <f>[4]Colombia!F69</f>
        <v>53506</v>
      </c>
      <c r="G70">
        <f>B70/[4]Colombia!$G69</f>
        <v>339.01471977745217</v>
      </c>
      <c r="H70">
        <f>C70/[4]Colombia!$G69</f>
        <v>199.14723876581203</v>
      </c>
      <c r="I70">
        <f>D70/[4]Colombia!$G69</f>
        <v>237.88205157106327</v>
      </c>
      <c r="J70">
        <f>E70/[4]Colombia!$G69</f>
        <v>300.76110129365884</v>
      </c>
      <c r="K70">
        <f>F70/[4]Colombia!$G69</f>
        <v>2657.8908151606975</v>
      </c>
      <c r="L70" s="12">
        <f>[4]Colombia!$G69</f>
        <v>20.131</v>
      </c>
      <c r="M70" s="12">
        <f t="shared" si="5"/>
        <v>0.12755028078794695</v>
      </c>
      <c r="N70" s="12">
        <f t="shared" si="5"/>
        <v>7.4926794445381112E-2</v>
      </c>
      <c r="O70" s="12">
        <f t="shared" si="5"/>
        <v>8.9500309875099521E-2</v>
      </c>
      <c r="P70" s="12">
        <f t="shared" si="5"/>
        <v>0.11315780903342888</v>
      </c>
    </row>
    <row r="71" spans="1:16">
      <c r="A71">
        <v>1967</v>
      </c>
      <c r="B71">
        <f>[4]Colombia!B70</f>
        <v>7821.2833946002002</v>
      </c>
      <c r="C71">
        <f>[4]Colombia!C70</f>
        <v>5132.8518299144098</v>
      </c>
      <c r="D71">
        <f>[4]Colombia!D70</f>
        <v>5971.2201294085917</v>
      </c>
      <c r="E71">
        <f>[4]Colombia!E70</f>
        <v>7277.5528160610365</v>
      </c>
      <c r="F71">
        <f>[4]Colombia!F70</f>
        <v>55718</v>
      </c>
      <c r="G71">
        <f>B71/[4]Colombia!$G70</f>
        <v>377.42042149303677</v>
      </c>
      <c r="H71">
        <f>C71/[4]Colombia!$G70</f>
        <v>247.68864690992666</v>
      </c>
      <c r="I71">
        <f>D71/[4]Colombia!$G70</f>
        <v>288.14457990679881</v>
      </c>
      <c r="J71">
        <f>E71/[4]Colombia!$G70</f>
        <v>351.18239714621615</v>
      </c>
      <c r="K71">
        <f>F71/[4]Colombia!$G70</f>
        <v>2688.7033730637459</v>
      </c>
      <c r="L71" s="12">
        <f>[4]Colombia!$G70</f>
        <v>20.722999999999999</v>
      </c>
      <c r="M71" s="12">
        <f t="shared" si="5"/>
        <v>0.1403726514699056</v>
      </c>
      <c r="N71" s="12">
        <f t="shared" si="5"/>
        <v>9.2121968303140997E-2</v>
      </c>
      <c r="O71" s="12">
        <f t="shared" si="5"/>
        <v>0.10716860133903928</v>
      </c>
      <c r="P71" s="12">
        <f t="shared" si="5"/>
        <v>0.13061403525002757</v>
      </c>
    </row>
    <row r="72" spans="1:16">
      <c r="A72">
        <v>1968</v>
      </c>
      <c r="B72">
        <f>[4]Colombia!B71</f>
        <v>9389.624217623892</v>
      </c>
      <c r="C72">
        <f>[4]Colombia!C71</f>
        <v>6889.0908964500704</v>
      </c>
      <c r="D72">
        <f>[4]Colombia!D71</f>
        <v>7787.7759474075665</v>
      </c>
      <c r="E72">
        <f>[4]Colombia!E71</f>
        <v>9158.6735881901132</v>
      </c>
      <c r="F72">
        <f>[4]Colombia!F71</f>
        <v>59024</v>
      </c>
      <c r="G72">
        <f>B72/[4]Colombia!$G71</f>
        <v>440.39323754157363</v>
      </c>
      <c r="H72">
        <f>C72/[4]Colombia!$G71</f>
        <v>323.11293543689646</v>
      </c>
      <c r="I72">
        <f>D72/[4]Colombia!$G71</f>
        <v>365.26316530216997</v>
      </c>
      <c r="J72">
        <f>E72/[4]Colombia!$G71</f>
        <v>429.56116449463497</v>
      </c>
      <c r="K72">
        <f>F72/[4]Colombia!$G71</f>
        <v>2768.3504526054121</v>
      </c>
      <c r="L72" s="12">
        <f>[4]Colombia!$G71</f>
        <v>21.321000000000002</v>
      </c>
      <c r="M72" s="12">
        <f t="shared" si="5"/>
        <v>0.15908146207684828</v>
      </c>
      <c r="N72" s="12">
        <f t="shared" si="5"/>
        <v>0.11671677447224978</v>
      </c>
      <c r="O72" s="12">
        <f t="shared" si="5"/>
        <v>0.13194253096041555</v>
      </c>
      <c r="P72" s="12">
        <f t="shared" si="5"/>
        <v>0.15516863628676664</v>
      </c>
    </row>
    <row r="73" spans="1:16">
      <c r="A73">
        <v>1969</v>
      </c>
      <c r="B73">
        <f>[4]Colombia!B72</f>
        <v>10619.753355971092</v>
      </c>
      <c r="C73">
        <f>[4]Colombia!C72</f>
        <v>7877.064872626067</v>
      </c>
      <c r="D73">
        <f>[4]Colombia!D72</f>
        <v>9470.7810864371841</v>
      </c>
      <c r="E73">
        <f>[4]Colombia!E72</f>
        <v>10912.594169787624</v>
      </c>
      <c r="F73">
        <f>[4]Colombia!F72</f>
        <v>62626</v>
      </c>
      <c r="G73">
        <f>B73/[4]Colombia!$G72</f>
        <v>484.54411443040067</v>
      </c>
      <c r="H73">
        <f>C73/[4]Colombia!$G72</f>
        <v>359.40433784852246</v>
      </c>
      <c r="I73">
        <f>D73/[4]Colombia!$G72</f>
        <v>432.120321505552</v>
      </c>
      <c r="J73">
        <f>E73/[4]Colombia!$G72</f>
        <v>497.90546926073932</v>
      </c>
      <c r="K73">
        <f>F73/[4]Colombia!$G72</f>
        <v>2857.4166172377604</v>
      </c>
      <c r="L73" s="12">
        <f>[4]Colombia!$G72</f>
        <v>21.917000000000002</v>
      </c>
      <c r="M73" s="12">
        <f t="shared" si="5"/>
        <v>0.16957419212421507</v>
      </c>
      <c r="N73" s="12">
        <f t="shared" si="5"/>
        <v>0.1257794665574373</v>
      </c>
      <c r="O73" s="12">
        <f t="shared" si="5"/>
        <v>0.15122762249604291</v>
      </c>
      <c r="P73" s="12">
        <f t="shared" si="5"/>
        <v>0.17425021827655646</v>
      </c>
    </row>
    <row r="74" spans="1:16">
      <c r="A74">
        <v>1970</v>
      </c>
      <c r="B74">
        <f>[4]Colombia!B73</f>
        <v>14393.841013447884</v>
      </c>
      <c r="C74">
        <f>[4]Colombia!C73</f>
        <v>11655.45892262316</v>
      </c>
      <c r="D74">
        <f>[4]Colombia!D73</f>
        <v>12777.245049188648</v>
      </c>
      <c r="E74">
        <f>[4]Colombia!E73</f>
        <v>14295.108464366462</v>
      </c>
      <c r="F74">
        <f>[4]Colombia!F73</f>
        <v>66514</v>
      </c>
      <c r="G74">
        <f>B74/[4]Colombia!$G73</f>
        <v>639.72626726435033</v>
      </c>
      <c r="H74">
        <f>C74/[4]Colombia!$G73</f>
        <v>518.02039656102932</v>
      </c>
      <c r="I74">
        <f>D74/[4]Colombia!$G73</f>
        <v>567.87755774171774</v>
      </c>
      <c r="J74">
        <f>E74/[4]Colombia!$G73</f>
        <v>635.33815397184276</v>
      </c>
      <c r="K74">
        <f>F74/[4]Colombia!$G73</f>
        <v>2956.1777777777779</v>
      </c>
      <c r="L74" s="12">
        <f>[4]Colombia!$G73</f>
        <v>22.5</v>
      </c>
      <c r="M74" s="12">
        <f t="shared" si="5"/>
        <v>0.21640317848043844</v>
      </c>
      <c r="N74" s="12">
        <f t="shared" si="5"/>
        <v>0.17523316779359471</v>
      </c>
      <c r="O74" s="12">
        <f t="shared" si="5"/>
        <v>0.19209858148944053</v>
      </c>
      <c r="P74" s="12">
        <f t="shared" si="5"/>
        <v>0.21491879099687977</v>
      </c>
    </row>
    <row r="75" spans="1:16">
      <c r="A75">
        <v>1971</v>
      </c>
      <c r="B75">
        <f>[4]Colombia!B74</f>
        <v>14568.761370278504</v>
      </c>
      <c r="C75">
        <f>[4]Colombia!C74</f>
        <v>8393.034606529136</v>
      </c>
      <c r="D75">
        <f>[4]Colombia!D74</f>
        <v>9587.2211001224059</v>
      </c>
      <c r="E75">
        <f>[4]Colombia!E74</f>
        <v>11181.211399033271</v>
      </c>
      <c r="F75">
        <f>[4]Colombia!F74</f>
        <v>70478</v>
      </c>
      <c r="G75">
        <f>B75/[4]Colombia!$G74</f>
        <v>631.61195570443533</v>
      </c>
      <c r="H75">
        <f>C75/[4]Colombia!$G74</f>
        <v>363.8703982714444</v>
      </c>
      <c r="I75">
        <f>D75/[4]Colombia!$G74</f>
        <v>415.64298535170406</v>
      </c>
      <c r="J75">
        <f>E75/[4]Colombia!$G74</f>
        <v>484.74860829937012</v>
      </c>
      <c r="K75">
        <f>F75/[4]Colombia!$G74</f>
        <v>3055.4929333217724</v>
      </c>
      <c r="L75" s="12">
        <f>[4]Colombia!$G74</f>
        <v>23.065999999999999</v>
      </c>
      <c r="M75" s="12">
        <f t="shared" si="5"/>
        <v>0.20671360382358331</v>
      </c>
      <c r="N75" s="12">
        <f t="shared" si="5"/>
        <v>0.11908729825660683</v>
      </c>
      <c r="O75" s="12">
        <f t="shared" si="5"/>
        <v>0.13603140129008209</v>
      </c>
      <c r="P75" s="12">
        <f t="shared" si="5"/>
        <v>0.15864825050417536</v>
      </c>
    </row>
    <row r="76" spans="1:16">
      <c r="A76">
        <v>1972</v>
      </c>
      <c r="B76">
        <f>[4]Colombia!B75</f>
        <v>13580.550948875347</v>
      </c>
      <c r="C76">
        <f>[4]Colombia!C75</f>
        <v>7676.3677654236953</v>
      </c>
      <c r="D76">
        <f>[4]Colombia!D75</f>
        <v>8961.6115295397831</v>
      </c>
      <c r="E76">
        <f>[4]Colombia!E75</f>
        <v>10662.658485731621</v>
      </c>
      <c r="F76">
        <f>[4]Colombia!F75</f>
        <v>75883</v>
      </c>
      <c r="G76">
        <f>B76/[4]Colombia!$G75</f>
        <v>574.98416312609959</v>
      </c>
      <c r="H76">
        <f>C76/[4]Colombia!$G75</f>
        <v>325.00816145576425</v>
      </c>
      <c r="I76">
        <f>D76/[4]Colombia!$G75</f>
        <v>379.42383375840564</v>
      </c>
      <c r="J76">
        <f>E76/[4]Colombia!$G75</f>
        <v>451.44411218644399</v>
      </c>
      <c r="K76">
        <f>F76/[4]Colombia!$G75</f>
        <v>3212.7947838604514</v>
      </c>
      <c r="L76" s="12">
        <f>[4]Colombia!$G75</f>
        <v>23.619</v>
      </c>
      <c r="M76" s="12">
        <f t="shared" si="5"/>
        <v>0.17896697480167292</v>
      </c>
      <c r="N76" s="12">
        <f t="shared" si="5"/>
        <v>0.10116057305883658</v>
      </c>
      <c r="O76" s="12">
        <f t="shared" si="5"/>
        <v>0.11809774955576061</v>
      </c>
      <c r="P76" s="12">
        <f t="shared" si="5"/>
        <v>0.14051445627784379</v>
      </c>
    </row>
    <row r="77" spans="1:16">
      <c r="A77">
        <v>1973</v>
      </c>
      <c r="B77">
        <f>[4]Colombia!B76</f>
        <v>13913.390554737947</v>
      </c>
      <c r="C77">
        <f>[4]Colombia!C76</f>
        <v>8201.5494628324814</v>
      </c>
      <c r="D77">
        <f>[4]Colombia!D76</f>
        <v>9585.1764917017827</v>
      </c>
      <c r="E77">
        <f>[4]Colombia!E76</f>
        <v>11386.256791404128</v>
      </c>
      <c r="F77">
        <f>[4]Colombia!F76</f>
        <v>80985</v>
      </c>
      <c r="G77">
        <f>B77/[4]Colombia!$G76</f>
        <v>575.64710611245118</v>
      </c>
      <c r="H77">
        <f>C77/[4]Colombia!$G76</f>
        <v>339.32765671627971</v>
      </c>
      <c r="I77">
        <f>D77/[4]Colombia!$G76</f>
        <v>396.57329299552265</v>
      </c>
      <c r="J77">
        <f>E77/[4]Colombia!$G76</f>
        <v>471.09047544079965</v>
      </c>
      <c r="K77">
        <f>F77/[4]Colombia!$G76</f>
        <v>3350.6412908564334</v>
      </c>
      <c r="L77" s="12">
        <f>[4]Colombia!$G76</f>
        <v>24.17</v>
      </c>
      <c r="M77" s="12">
        <f t="shared" si="5"/>
        <v>0.17180206896015243</v>
      </c>
      <c r="N77" s="12">
        <f t="shared" si="5"/>
        <v>0.10127245122964106</v>
      </c>
      <c r="O77" s="12">
        <f t="shared" si="5"/>
        <v>0.11835743028587742</v>
      </c>
      <c r="P77" s="12">
        <f t="shared" si="5"/>
        <v>0.14059710800029793</v>
      </c>
    </row>
    <row r="78" spans="1:16">
      <c r="A78">
        <v>1974</v>
      </c>
      <c r="B78">
        <f>[4]Colombia!B77</f>
        <v>15377.332025202148</v>
      </c>
      <c r="C78">
        <f>[4]Colombia!C77</f>
        <v>8031.7840799557371</v>
      </c>
      <c r="D78">
        <f>[4]Colombia!D77</f>
        <v>9498.1112239795657</v>
      </c>
      <c r="E78">
        <f>[4]Colombia!E77</f>
        <v>11386.799888349429</v>
      </c>
      <c r="F78">
        <f>[4]Colombia!F77</f>
        <v>85638</v>
      </c>
      <c r="G78">
        <f>B78/[4]Colombia!$G77</f>
        <v>621.85910810426026</v>
      </c>
      <c r="H78">
        <f>C78/[4]Colombia!$G77</f>
        <v>324.80524425573185</v>
      </c>
      <c r="I78">
        <f>D78/[4]Colombia!$G77</f>
        <v>384.10349498461522</v>
      </c>
      <c r="J78">
        <f>E78/[4]Colombia!$G77</f>
        <v>460.48204013059802</v>
      </c>
      <c r="K78">
        <f>F78/[4]Colombia!$G77</f>
        <v>3463.1996117761241</v>
      </c>
      <c r="L78" s="12">
        <f>[4]Colombia!$G77</f>
        <v>24.728000000000002</v>
      </c>
      <c r="M78" s="12">
        <f t="shared" si="5"/>
        <v>0.17956201715596054</v>
      </c>
      <c r="N78" s="12">
        <f t="shared" si="5"/>
        <v>9.3787618580019827E-2</v>
      </c>
      <c r="O78" s="12">
        <f t="shared" si="5"/>
        <v>0.11091000751978754</v>
      </c>
      <c r="P78" s="12">
        <f t="shared" si="5"/>
        <v>0.132964336957302</v>
      </c>
    </row>
    <row r="79" spans="1:16">
      <c r="A79">
        <v>1975</v>
      </c>
      <c r="B79">
        <f>[4]Colombia!B78</f>
        <v>14683.467628554632</v>
      </c>
      <c r="C79">
        <f>[4]Colombia!C78</f>
        <v>7750.0934210778723</v>
      </c>
      <c r="D79">
        <f>[4]Colombia!D78</f>
        <v>9236.7258090932119</v>
      </c>
      <c r="E79">
        <f>[4]Colombia!E78</f>
        <v>11152.240913244701</v>
      </c>
      <c r="F79">
        <f>[4]Colombia!F78</f>
        <v>87628</v>
      </c>
      <c r="G79">
        <f>B79/[4]Colombia!$G78</f>
        <v>580.32833880936812</v>
      </c>
      <c r="H79">
        <f>C79/[4]Colombia!$G78</f>
        <v>306.30358948217031</v>
      </c>
      <c r="I79">
        <f>D79/[4]Colombia!$G78</f>
        <v>365.05911821568304</v>
      </c>
      <c r="J79">
        <f>E79/[4]Colombia!$G78</f>
        <v>440.76519299836775</v>
      </c>
      <c r="K79">
        <f>F79/[4]Colombia!$G78</f>
        <v>3463.2835348984272</v>
      </c>
      <c r="L79" s="12">
        <f>[4]Colombia!$G78</f>
        <v>25.302</v>
      </c>
      <c r="M79" s="12">
        <f t="shared" si="5"/>
        <v>0.16756593358920244</v>
      </c>
      <c r="N79" s="12">
        <f t="shared" si="5"/>
        <v>8.8443116596040913E-2</v>
      </c>
      <c r="O79" s="12">
        <f t="shared" si="5"/>
        <v>0.10540838326896895</v>
      </c>
      <c r="P79" s="12">
        <f t="shared" si="5"/>
        <v>0.12726800695262588</v>
      </c>
    </row>
    <row r="80" spans="1:16">
      <c r="A80">
        <v>1976</v>
      </c>
      <c r="B80">
        <f>[4]Colombia!B79</f>
        <v>15855.346025659366</v>
      </c>
      <c r="C80">
        <f>[4]Colombia!C79</f>
        <v>9169.7524749599979</v>
      </c>
      <c r="D80">
        <f>[4]Colombia!D79</f>
        <v>10730.186548059843</v>
      </c>
      <c r="E80">
        <f>[4]Colombia!E79</f>
        <v>12715.331627143425</v>
      </c>
      <c r="F80">
        <f>[4]Colombia!F79</f>
        <v>91771</v>
      </c>
      <c r="G80">
        <f>B80/[4]Colombia!$G79</f>
        <v>612.31737181043354</v>
      </c>
      <c r="H80">
        <f>C80/[4]Colombia!$G79</f>
        <v>354.12653413763803</v>
      </c>
      <c r="I80">
        <f>D80/[4]Colombia!$G79</f>
        <v>414.38891434540216</v>
      </c>
      <c r="J80">
        <f>E80/[4]Colombia!$G79</f>
        <v>491.05320256211576</v>
      </c>
      <c r="K80">
        <f>F80/[4]Colombia!$G79</f>
        <v>3544.1028809762884</v>
      </c>
      <c r="L80" s="12">
        <f>[4]Colombia!$G79</f>
        <v>25.893999999999998</v>
      </c>
      <c r="M80" s="12">
        <f t="shared" si="5"/>
        <v>0.17277076664370405</v>
      </c>
      <c r="N80" s="12">
        <f t="shared" si="5"/>
        <v>9.9919936308419846E-2</v>
      </c>
      <c r="O80" s="12">
        <f t="shared" si="5"/>
        <v>0.1169235003221044</v>
      </c>
      <c r="P80" s="12">
        <f t="shared" si="5"/>
        <v>0.13855500786897193</v>
      </c>
    </row>
    <row r="81" spans="1:16">
      <c r="A81">
        <v>1977</v>
      </c>
      <c r="B81">
        <f>[4]Colombia!B80</f>
        <v>14291.168872197308</v>
      </c>
      <c r="C81">
        <f>[4]Colombia!C80</f>
        <v>7767.9970342052284</v>
      </c>
      <c r="D81">
        <f>[4]Colombia!D80</f>
        <v>9404.8554519525715</v>
      </c>
      <c r="E81">
        <f>[4]Colombia!E80</f>
        <v>11452.371252318017</v>
      </c>
      <c r="F81">
        <f>[4]Colombia!F80</f>
        <v>95588</v>
      </c>
      <c r="G81">
        <f>B81/[4]Colombia!$G80</f>
        <v>539.33009556182753</v>
      </c>
      <c r="H81">
        <f>C81/[4]Colombia!$G80</f>
        <v>293.154088391774</v>
      </c>
      <c r="I81">
        <f>D81/[4]Colombia!$G80</f>
        <v>354.92699267690284</v>
      </c>
      <c r="J81">
        <f>E81/[4]Colombia!$G80</f>
        <v>432.19757160231023</v>
      </c>
      <c r="K81">
        <f>F81/[4]Colombia!$G80</f>
        <v>3607.3665937051851</v>
      </c>
      <c r="L81" s="12">
        <f>[4]Colombia!$G80</f>
        <v>26.498000000000001</v>
      </c>
      <c r="M81" s="12">
        <f t="shared" si="5"/>
        <v>0.14950798083647851</v>
      </c>
      <c r="N81" s="12">
        <f t="shared" si="5"/>
        <v>8.1265399780361847E-2</v>
      </c>
      <c r="O81" s="12">
        <f t="shared" si="5"/>
        <v>9.8389499225348079E-2</v>
      </c>
      <c r="P81" s="12">
        <f t="shared" si="5"/>
        <v>0.11980971724816941</v>
      </c>
    </row>
    <row r="82" spans="1:16">
      <c r="A82">
        <v>1978</v>
      </c>
      <c r="B82">
        <f>[4]Colombia!B81</f>
        <v>16758.039352563799</v>
      </c>
      <c r="C82">
        <f>[4]Colombia!C81</f>
        <v>10544.764500540887</v>
      </c>
      <c r="D82">
        <f>[4]Colombia!D81</f>
        <v>12210.116461839796</v>
      </c>
      <c r="E82">
        <f>[4]Colombia!E81</f>
        <v>14407.959116696025</v>
      </c>
      <c r="F82">
        <f>[4]Colombia!F81</f>
        <v>103684</v>
      </c>
      <c r="G82">
        <f>B82/[4]Colombia!$G81</f>
        <v>618.12693565577808</v>
      </c>
      <c r="H82">
        <f>C82/[4]Colombia!$G81</f>
        <v>388.94782562579348</v>
      </c>
      <c r="I82">
        <f>D82/[4]Colombia!$G81</f>
        <v>450.37499398177107</v>
      </c>
      <c r="J82">
        <f>E82/[4]Colombia!$G81</f>
        <v>531.44329300638208</v>
      </c>
      <c r="K82">
        <f>F82/[4]Colombia!$G81</f>
        <v>3824.4255099406146</v>
      </c>
      <c r="L82" s="12">
        <f>[4]Colombia!$G81</f>
        <v>27.111000000000001</v>
      </c>
      <c r="M82" s="12">
        <f t="shared" si="5"/>
        <v>0.16162608842795223</v>
      </c>
      <c r="N82" s="12">
        <f t="shared" si="5"/>
        <v>0.10170098087015246</v>
      </c>
      <c r="O82" s="12">
        <f t="shared" si="5"/>
        <v>0.11776278366806639</v>
      </c>
      <c r="P82" s="12">
        <f t="shared" si="5"/>
        <v>0.13896029393827422</v>
      </c>
    </row>
    <row r="83" spans="1:16">
      <c r="A83">
        <v>1979</v>
      </c>
      <c r="B83">
        <f>[4]Colombia!B82</f>
        <v>17425.025505004793</v>
      </c>
      <c r="C83">
        <f>[4]Colombia!C82</f>
        <v>10107.185771292558</v>
      </c>
      <c r="D83">
        <f>[4]Colombia!D82</f>
        <v>11922.409571768851</v>
      </c>
      <c r="E83">
        <f>[4]Colombia!E82</f>
        <v>14218.714329228656</v>
      </c>
      <c r="F83">
        <f>[4]Colombia!F82</f>
        <v>109261</v>
      </c>
      <c r="G83">
        <f>B83/[4]Colombia!$G82</f>
        <v>628.3590748622405</v>
      </c>
      <c r="H83">
        <f>C83/[4]Colombia!$G82</f>
        <v>364.47245938814166</v>
      </c>
      <c r="I83">
        <f>D83/[4]Colombia!$G82</f>
        <v>429.93074796324873</v>
      </c>
      <c r="J83">
        <f>E83/[4]Colombia!$G82</f>
        <v>512.73716523849328</v>
      </c>
      <c r="K83">
        <f>F83/[4]Colombia!$G82</f>
        <v>3940.031012224586</v>
      </c>
      <c r="L83" s="12">
        <f>[4]Colombia!$G82</f>
        <v>27.731000000000002</v>
      </c>
      <c r="M83" s="12">
        <f t="shared" si="5"/>
        <v>0.15948074340345406</v>
      </c>
      <c r="N83" s="12">
        <f t="shared" si="5"/>
        <v>9.2504972234306454E-2</v>
      </c>
      <c r="O83" s="12">
        <f t="shared" si="5"/>
        <v>0.10911862029240856</v>
      </c>
      <c r="P83" s="12">
        <f t="shared" si="5"/>
        <v>0.13013531204390091</v>
      </c>
    </row>
    <row r="84" spans="1:16">
      <c r="A84">
        <v>1980</v>
      </c>
      <c r="B84">
        <f>[4]Colombia!B83</f>
        <v>20087.333805495735</v>
      </c>
      <c r="C84">
        <f>[4]Colombia!C83</f>
        <v>10933.474611313746</v>
      </c>
      <c r="D84">
        <f>[4]Colombia!D83</f>
        <v>12815.680720503104</v>
      </c>
      <c r="E84">
        <f>[4]Colombia!E83</f>
        <v>15182.675092525757</v>
      </c>
      <c r="F84">
        <f>[4]Colombia!F83</f>
        <v>113727</v>
      </c>
      <c r="G84">
        <f>B84/[4]Colombia!$G83</f>
        <v>708.39800414359343</v>
      </c>
      <c r="H84">
        <f>C84/[4]Colombia!$G83</f>
        <v>385.57887612194054</v>
      </c>
      <c r="I84">
        <f>D84/[4]Colombia!$G83</f>
        <v>451.95657781432863</v>
      </c>
      <c r="J84">
        <f>E84/[4]Colombia!$G83</f>
        <v>535.43077629164043</v>
      </c>
      <c r="K84">
        <f>F84/[4]Colombia!$G83</f>
        <v>4010.6855691917053</v>
      </c>
      <c r="L84" s="12">
        <f>[4]Colombia!$G83</f>
        <v>28.356000000000002</v>
      </c>
      <c r="M84" s="12">
        <f t="shared" si="5"/>
        <v>0.17662765926733084</v>
      </c>
      <c r="N84" s="12">
        <f t="shared" si="5"/>
        <v>9.6137896992919414E-2</v>
      </c>
      <c r="O84" s="12">
        <f t="shared" si="5"/>
        <v>0.11268811030364911</v>
      </c>
      <c r="P84" s="12">
        <f t="shared" si="5"/>
        <v>0.13350106036847675</v>
      </c>
    </row>
    <row r="85" spans="1:16">
      <c r="A85">
        <v>1981</v>
      </c>
      <c r="B85">
        <f>[4]Colombia!B84</f>
        <v>22314.405644462702</v>
      </c>
      <c r="C85">
        <f>[4]Colombia!C84</f>
        <v>13740.073210556364</v>
      </c>
      <c r="D85">
        <f>[4]Colombia!D84</f>
        <v>16598.46692781867</v>
      </c>
      <c r="E85">
        <f>[4]Colombia!E84</f>
        <v>18994.441752266739</v>
      </c>
      <c r="F85">
        <f>[4]Colombia!F84</f>
        <v>116316</v>
      </c>
      <c r="G85">
        <f>B85/[4]Colombia!$G84</f>
        <v>769.83390755753476</v>
      </c>
      <c r="H85">
        <f>C85/[4]Colombia!$G84</f>
        <v>474.02446734824963</v>
      </c>
      <c r="I85">
        <f>D85/[4]Colombia!$G84</f>
        <v>572.63737417438313</v>
      </c>
      <c r="J85">
        <f>E85/[4]Colombia!$G84</f>
        <v>655.29710040249563</v>
      </c>
      <c r="K85">
        <f>F85/[4]Colombia!$G84</f>
        <v>4012.8337818257087</v>
      </c>
      <c r="L85" s="12">
        <f>[4]Colombia!$G84</f>
        <v>28.986000000000001</v>
      </c>
      <c r="M85" s="12">
        <f t="shared" si="5"/>
        <v>0.19184295921853145</v>
      </c>
      <c r="N85" s="12">
        <f t="shared" si="5"/>
        <v>0.11812711243987384</v>
      </c>
      <c r="O85" s="12">
        <f t="shared" si="5"/>
        <v>0.14270149358487802</v>
      </c>
      <c r="P85" s="12">
        <f t="shared" si="5"/>
        <v>0.16330033488313508</v>
      </c>
    </row>
    <row r="86" spans="1:16">
      <c r="A86">
        <v>1982</v>
      </c>
      <c r="B86">
        <f>[4]Colombia!B85</f>
        <v>22296.333569063321</v>
      </c>
      <c r="C86">
        <f>[4]Colombia!C85</f>
        <v>14397.231007296732</v>
      </c>
      <c r="D86">
        <f>[4]Colombia!D85</f>
        <v>17493.166929067065</v>
      </c>
      <c r="E86">
        <f>[4]Colombia!E85</f>
        <v>19886.609044182438</v>
      </c>
      <c r="F86">
        <f>[4]Colombia!F85</f>
        <v>117419</v>
      </c>
      <c r="G86">
        <f>B86/[4]Colombia!$G85</f>
        <v>752.66966779405595</v>
      </c>
      <c r="H86">
        <f>C86/[4]Colombia!$G85</f>
        <v>486.01529241794321</v>
      </c>
      <c r="I86">
        <f>D86/[4]Colombia!$G85</f>
        <v>590.52651416355752</v>
      </c>
      <c r="J86">
        <f>E86/[4]Colombia!$G85</f>
        <v>671.32326382143731</v>
      </c>
      <c r="K86">
        <f>F86/[4]Colombia!$G85</f>
        <v>3963.7781453600242</v>
      </c>
      <c r="L86" s="12">
        <f>[4]Colombia!$G85</f>
        <v>29.623000000000001</v>
      </c>
      <c r="M86" s="12">
        <f t="shared" si="5"/>
        <v>0.18988693115307848</v>
      </c>
      <c r="N86" s="12">
        <f t="shared" si="5"/>
        <v>0.12261415109391778</v>
      </c>
      <c r="O86" s="12">
        <f t="shared" si="5"/>
        <v>0.1489807180189498</v>
      </c>
      <c r="P86" s="12">
        <f t="shared" si="5"/>
        <v>0.16936448993929806</v>
      </c>
    </row>
    <row r="87" spans="1:16">
      <c r="A87">
        <v>1983</v>
      </c>
      <c r="B87">
        <f>[4]Colombia!B86</f>
        <v>22917.95339079533</v>
      </c>
      <c r="C87">
        <f>[4]Colombia!C86</f>
        <v>15085.1731490329</v>
      </c>
      <c r="D87">
        <f>[4]Colombia!D86</f>
        <v>18457.219042502351</v>
      </c>
      <c r="E87">
        <f>[4]Colombia!E86</f>
        <v>20862.58542935054</v>
      </c>
      <c r="F87">
        <f>[4]Colombia!F86</f>
        <v>119268</v>
      </c>
      <c r="G87">
        <f>B87/[4]Colombia!$G86</f>
        <v>757.21778202588155</v>
      </c>
      <c r="H87">
        <f>C87/[4]Colombia!$G86</f>
        <v>498.41978289278069</v>
      </c>
      <c r="I87">
        <f>D87/[4]Colombia!$G86</f>
        <v>609.83344487221143</v>
      </c>
      <c r="J87">
        <f>E87/[4]Colombia!$G86</f>
        <v>689.30765312068138</v>
      </c>
      <c r="K87">
        <f>F87/[4]Colombia!$G86</f>
        <v>3940.6594858917601</v>
      </c>
      <c r="L87" s="12">
        <f>[4]Colombia!$G86</f>
        <v>30.265999999999998</v>
      </c>
      <c r="M87" s="12">
        <f t="shared" si="5"/>
        <v>0.19215509097826181</v>
      </c>
      <c r="N87" s="12">
        <f t="shared" si="5"/>
        <v>0.12648131224664536</v>
      </c>
      <c r="O87" s="12">
        <f t="shared" si="5"/>
        <v>0.15475415905777198</v>
      </c>
      <c r="P87" s="12">
        <f t="shared" si="5"/>
        <v>0.17492190218122666</v>
      </c>
    </row>
    <row r="88" spans="1:16">
      <c r="A88">
        <v>1984</v>
      </c>
      <c r="B88">
        <f>[4]Colombia!B87</f>
        <v>23204.491897998658</v>
      </c>
      <c r="C88">
        <f>[4]Colombia!C87</f>
        <v>15101.410077325922</v>
      </c>
      <c r="D88">
        <f>[4]Colombia!D87</f>
        <v>18543.60353638605</v>
      </c>
      <c r="E88">
        <f>[4]Colombia!E87</f>
        <v>21004.870599913396</v>
      </c>
      <c r="F88">
        <f>[4]Colombia!F87</f>
        <v>123264</v>
      </c>
      <c r="G88">
        <f>B88/[4]Colombia!$G87</f>
        <v>750.6386276970419</v>
      </c>
      <c r="H88">
        <f>C88/[4]Colombia!$G87</f>
        <v>488.51324935547899</v>
      </c>
      <c r="I88">
        <f>D88/[4]Colombia!$G87</f>
        <v>599.86424922802871</v>
      </c>
      <c r="J88">
        <f>E88/[4]Colombia!$G87</f>
        <v>679.48340827203424</v>
      </c>
      <c r="K88">
        <f>F88/[4]Colombia!$G87</f>
        <v>3987.4486462006275</v>
      </c>
      <c r="L88" s="12">
        <f>[4]Colombia!$G87</f>
        <v>30.913</v>
      </c>
      <c r="M88" s="12">
        <f t="shared" si="5"/>
        <v>0.18825035612992161</v>
      </c>
      <c r="N88" s="12">
        <f t="shared" si="5"/>
        <v>0.12251273751724691</v>
      </c>
      <c r="O88" s="12">
        <f t="shared" si="5"/>
        <v>0.15043811280167813</v>
      </c>
      <c r="P88" s="12">
        <f t="shared" si="5"/>
        <v>0.1704055571773867</v>
      </c>
    </row>
    <row r="89" spans="1:16">
      <c r="A89">
        <v>1985</v>
      </c>
      <c r="B89">
        <f>[4]Colombia!B88</f>
        <v>26289.142056189445</v>
      </c>
      <c r="C89">
        <f>[4]Colombia!C88</f>
        <v>18296.853675579452</v>
      </c>
      <c r="D89">
        <f>[4]Colombia!D88</f>
        <v>21747.758905499228</v>
      </c>
      <c r="E89">
        <f>[4]Colombia!E88</f>
        <v>24262.306569218075</v>
      </c>
      <c r="F89">
        <f>[4]Colombia!F88</f>
        <v>127094</v>
      </c>
      <c r="G89">
        <f>B89/[4]Colombia!$G88</f>
        <v>832.88373007823611</v>
      </c>
      <c r="H89">
        <f>C89/[4]Colombia!$G88</f>
        <v>579.67474577301516</v>
      </c>
      <c r="I89">
        <f>D89/[4]Colombia!$G88</f>
        <v>689.005161117071</v>
      </c>
      <c r="J89">
        <f>E89/[4]Colombia!$G88</f>
        <v>768.67021192555046</v>
      </c>
      <c r="K89">
        <f>F89/[4]Colombia!$G88</f>
        <v>4026.5492333037637</v>
      </c>
      <c r="L89" s="12">
        <f>[4]Colombia!$G88</f>
        <v>31.564</v>
      </c>
      <c r="M89" s="12">
        <f t="shared" si="5"/>
        <v>0.20684801844453274</v>
      </c>
      <c r="N89" s="12">
        <f t="shared" si="5"/>
        <v>0.14396315857223355</v>
      </c>
      <c r="O89" s="12">
        <f t="shared" si="5"/>
        <v>0.17111554365665751</v>
      </c>
      <c r="P89" s="12">
        <f t="shared" si="5"/>
        <v>0.19090048758570882</v>
      </c>
    </row>
    <row r="90" spans="1:16">
      <c r="A90">
        <v>1986</v>
      </c>
      <c r="B90">
        <f>[4]Colombia!B89</f>
        <v>26915.466715411018</v>
      </c>
      <c r="C90">
        <f>[4]Colombia!C89</f>
        <v>20670.308384884935</v>
      </c>
      <c r="D90">
        <f>[4]Colombia!D89</f>
        <v>24135.758542645694</v>
      </c>
      <c r="E90">
        <f>[4]Colombia!E89</f>
        <v>26773.198266658139</v>
      </c>
      <c r="F90">
        <f>[4]Colombia!F89</f>
        <v>134496</v>
      </c>
      <c r="G90">
        <f>B90/[4]Colombia!$G89</f>
        <v>835.41705616149397</v>
      </c>
      <c r="H90">
        <f>C90/[4]Colombia!$G89</f>
        <v>641.57639781752232</v>
      </c>
      <c r="I90">
        <f>D90/[4]Colombia!$G89</f>
        <v>749.13894539219348</v>
      </c>
      <c r="J90">
        <f>E90/[4]Colombia!$G89</f>
        <v>831.00124981867702</v>
      </c>
      <c r="K90">
        <f>F90/[4]Colombia!$G89</f>
        <v>4174.5608045192121</v>
      </c>
      <c r="L90" s="12">
        <f>[4]Colombia!$G89</f>
        <v>32.218000000000004</v>
      </c>
      <c r="M90" s="12">
        <f t="shared" si="5"/>
        <v>0.2001209457189137</v>
      </c>
      <c r="N90" s="12">
        <f t="shared" si="5"/>
        <v>0.15368716084407669</v>
      </c>
      <c r="O90" s="12">
        <f t="shared" si="5"/>
        <v>0.1794533558072039</v>
      </c>
      <c r="P90" s="12">
        <f t="shared" si="5"/>
        <v>0.19906315627719889</v>
      </c>
    </row>
    <row r="91" spans="1:16">
      <c r="A91">
        <v>1987</v>
      </c>
      <c r="B91">
        <f>[4]Colombia!B90</f>
        <v>26065.740553126594</v>
      </c>
      <c r="C91">
        <f>[4]Colombia!C90</f>
        <v>17896.361793193777</v>
      </c>
      <c r="D91">
        <f>[4]Colombia!D90</f>
        <v>21220.627387794557</v>
      </c>
      <c r="E91">
        <f>[4]Colombia!E90</f>
        <v>23975.742620661007</v>
      </c>
      <c r="F91">
        <f>[4]Colombia!F90</f>
        <v>141717</v>
      </c>
      <c r="G91">
        <f>B91/[4]Colombia!$G90</f>
        <v>792.82600459672699</v>
      </c>
      <c r="H91">
        <f>C91/[4]Colombia!$G90</f>
        <v>544.34290820919716</v>
      </c>
      <c r="I91">
        <f>D91/[4]Colombia!$G90</f>
        <v>645.45510197994201</v>
      </c>
      <c r="J91">
        <f>E91/[4]Colombia!$G90</f>
        <v>729.25579039027298</v>
      </c>
      <c r="K91">
        <f>F91/[4]Colombia!$G90</f>
        <v>4310.521032940961</v>
      </c>
      <c r="L91" s="12">
        <f>[4]Colombia!$G90</f>
        <v>32.877000000000002</v>
      </c>
      <c r="M91" s="12">
        <f t="shared" si="5"/>
        <v>0.18392811415092472</v>
      </c>
      <c r="N91" s="12">
        <f t="shared" si="5"/>
        <v>0.12628239232550631</v>
      </c>
      <c r="O91" s="12">
        <f t="shared" si="5"/>
        <v>0.14973946236368649</v>
      </c>
      <c r="P91" s="12">
        <f t="shared" si="5"/>
        <v>0.1691804273351892</v>
      </c>
    </row>
    <row r="92" spans="1:16">
      <c r="A92">
        <v>1988</v>
      </c>
      <c r="B92">
        <f>[4]Colombia!B91</f>
        <v>31274.281604366333</v>
      </c>
      <c r="C92">
        <f>[4]Colombia!C91</f>
        <v>24372.858326933623</v>
      </c>
      <c r="D92">
        <f>[4]Colombia!D91</f>
        <v>27891.732837471114</v>
      </c>
      <c r="E92">
        <f>[4]Colombia!E91</f>
        <v>30733.763424189015</v>
      </c>
      <c r="F92">
        <f>[4]Colombia!F91</f>
        <v>147476</v>
      </c>
      <c r="G92">
        <f>B92/[4]Colombia!$G91</f>
        <v>932.44727502582987</v>
      </c>
      <c r="H92">
        <f>C92/[4]Colombia!$G91</f>
        <v>726.68033175115158</v>
      </c>
      <c r="I92">
        <f>D92/[4]Colombia!$G91</f>
        <v>831.59608937003918</v>
      </c>
      <c r="J92">
        <f>E92/[4]Colombia!$G91</f>
        <v>916.33164651726349</v>
      </c>
      <c r="K92">
        <f>F92/[4]Colombia!$G91</f>
        <v>4397.0184853905785</v>
      </c>
      <c r="L92" s="12">
        <f>[4]Colombia!$G91</f>
        <v>33.54</v>
      </c>
      <c r="M92" s="12">
        <f t="shared" si="5"/>
        <v>0.2120635330790524</v>
      </c>
      <c r="N92" s="12">
        <f t="shared" si="5"/>
        <v>0.16526660830869852</v>
      </c>
      <c r="O92" s="12">
        <f t="shared" si="5"/>
        <v>0.18912726706359756</v>
      </c>
      <c r="P92" s="12">
        <f t="shared" si="5"/>
        <v>0.20839840668440301</v>
      </c>
    </row>
    <row r="93" spans="1:16">
      <c r="A93">
        <v>1989</v>
      </c>
      <c r="B93">
        <f>[4]Colombia!B92</f>
        <v>30304.346821765099</v>
      </c>
      <c r="C93">
        <f>[4]Colombia!C92</f>
        <v>22235.530503834449</v>
      </c>
      <c r="D93">
        <f>[4]Colombia!D92</f>
        <v>26162.382848102458</v>
      </c>
      <c r="E93">
        <f>[4]Colombia!E92</f>
        <v>29074.59845827597</v>
      </c>
      <c r="F93">
        <f>[4]Colombia!F92</f>
        <v>152511</v>
      </c>
      <c r="G93">
        <f>B93/[4]Colombia!$G92</f>
        <v>885.93658486128447</v>
      </c>
      <c r="H93">
        <f>C93/[4]Colombia!$G92</f>
        <v>650.04766718805024</v>
      </c>
      <c r="I93">
        <f>D93/[4]Colombia!$G92</f>
        <v>764.84777080343963</v>
      </c>
      <c r="J93">
        <f>E93/[4]Colombia!$G92</f>
        <v>849.98533760965813</v>
      </c>
      <c r="K93">
        <f>F93/[4]Colombia!$G92</f>
        <v>4458.603753727416</v>
      </c>
      <c r="L93" s="12">
        <f>[4]Colombia!$G92</f>
        <v>34.206000000000003</v>
      </c>
      <c r="M93" s="12">
        <f t="shared" si="5"/>
        <v>0.19870269568598395</v>
      </c>
      <c r="N93" s="12">
        <f t="shared" si="5"/>
        <v>0.14579624095202606</v>
      </c>
      <c r="O93" s="12">
        <f t="shared" si="5"/>
        <v>0.17154423515748016</v>
      </c>
      <c r="P93" s="12">
        <f t="shared" si="5"/>
        <v>0.19063935360909029</v>
      </c>
    </row>
    <row r="94" spans="1:16">
      <c r="A94">
        <v>1990</v>
      </c>
      <c r="B94">
        <f>[4]Colombia!B93</f>
        <v>27778.193467904657</v>
      </c>
      <c r="C94">
        <f>[4]Colombia!C93</f>
        <v>18215.78114884955</v>
      </c>
      <c r="D94">
        <f>[4]Colombia!D93</f>
        <v>21664.352059020188</v>
      </c>
      <c r="E94">
        <f>[4]Colombia!E93</f>
        <v>24673.954381823798</v>
      </c>
      <c r="F94">
        <f>[4]Colombia!F93</f>
        <v>159042</v>
      </c>
      <c r="G94">
        <f>B94/[4]Colombia!$G93</f>
        <v>796.50733958149556</v>
      </c>
      <c r="H94">
        <f>C94/[4]Colombia!$G93</f>
        <v>522.31630534335625</v>
      </c>
      <c r="I94">
        <f>D94/[4]Colombia!$G93</f>
        <v>621.20005904000539</v>
      </c>
      <c r="J94">
        <f>E94/[4]Colombia!$G93</f>
        <v>707.49689983724147</v>
      </c>
      <c r="K94">
        <f>F94/[4]Colombia!$G93</f>
        <v>4560.3440860215051</v>
      </c>
      <c r="L94" s="12">
        <f>[4]Colombia!$G93</f>
        <v>34.875</v>
      </c>
      <c r="M94" s="12">
        <f t="shared" si="5"/>
        <v>0.17465948282783578</v>
      </c>
      <c r="N94" s="12">
        <f t="shared" si="5"/>
        <v>0.11453440694187417</v>
      </c>
      <c r="O94" s="12">
        <f t="shared" si="5"/>
        <v>0.13621780447315923</v>
      </c>
      <c r="P94" s="12">
        <f t="shared" si="5"/>
        <v>0.15514112235650834</v>
      </c>
    </row>
    <row r="95" spans="1:16">
      <c r="A95">
        <v>1991</v>
      </c>
      <c r="B95">
        <f>[4]Colombia!B94</f>
        <v>25081.256192424462</v>
      </c>
      <c r="C95">
        <f>[4]Colombia!C94</f>
        <v>16574.800719786945</v>
      </c>
      <c r="D95">
        <f>[4]Colombia!D94</f>
        <v>19871.23190284639</v>
      </c>
      <c r="E95">
        <f>[4]Colombia!E94</f>
        <v>22918.319819232576</v>
      </c>
      <c r="F95">
        <f>[4]Colombia!F94</f>
        <v>162814</v>
      </c>
      <c r="G95">
        <f>B95/[4]Colombia!$G94</f>
        <v>705.5999604012959</v>
      </c>
      <c r="H95">
        <f>C95/[4]Colombia!$G94</f>
        <v>466.29158610777426</v>
      </c>
      <c r="I95">
        <f>D95/[4]Colombia!$G94</f>
        <v>559.02863621353708</v>
      </c>
      <c r="J95">
        <f>E95/[4]Colombia!$G94</f>
        <v>644.75102175301231</v>
      </c>
      <c r="K95">
        <f>F95/[4]Colombia!$G94</f>
        <v>4580.3747257075338</v>
      </c>
      <c r="L95" s="12">
        <f>[4]Colombia!$G94</f>
        <v>35.545999999999999</v>
      </c>
      <c r="M95" s="12">
        <f t="shared" si="5"/>
        <v>0.15404852280777123</v>
      </c>
      <c r="N95" s="12">
        <f t="shared" si="5"/>
        <v>0.10180206075513742</v>
      </c>
      <c r="O95" s="12">
        <f t="shared" si="5"/>
        <v>0.12204866843666018</v>
      </c>
      <c r="P95" s="12">
        <f t="shared" si="5"/>
        <v>0.14076381526915729</v>
      </c>
    </row>
    <row r="96" spans="1:16">
      <c r="A96">
        <v>1992</v>
      </c>
      <c r="B96">
        <f>[4]Colombia!B95</f>
        <v>29557.92588842499</v>
      </c>
      <c r="C96">
        <f>[4]Colombia!C95</f>
        <v>21437.487721476467</v>
      </c>
      <c r="D96">
        <f>[4]Colombia!D95</f>
        <v>26707.652846013847</v>
      </c>
      <c r="E96">
        <f>[4]Colombia!E95</f>
        <v>29851.508231381256</v>
      </c>
      <c r="F96">
        <f>[4]Colombia!F95</f>
        <v>169902</v>
      </c>
      <c r="G96">
        <f>B96/[4]Colombia!$G95</f>
        <v>816.02136514894232</v>
      </c>
      <c r="H96">
        <f>C96/[4]Colombia!$G95</f>
        <v>591.83611400465099</v>
      </c>
      <c r="I96">
        <f>D96/[4]Colombia!$G95</f>
        <v>737.33236281855909</v>
      </c>
      <c r="J96">
        <f>E96/[4]Colombia!$G95</f>
        <v>824.12644888137754</v>
      </c>
      <c r="K96">
        <f>F96/[4]Colombia!$G95</f>
        <v>4690.5747888023852</v>
      </c>
      <c r="L96" s="12">
        <f>[4]Colombia!$G95</f>
        <v>36.222000000000001</v>
      </c>
      <c r="M96" s="12">
        <f t="shared" si="5"/>
        <v>0.17397044112738513</v>
      </c>
      <c r="N96" s="12">
        <f t="shared" si="5"/>
        <v>0.12617560547537091</v>
      </c>
      <c r="O96" s="12">
        <f t="shared" si="5"/>
        <v>0.15719445825248582</v>
      </c>
      <c r="P96" s="12">
        <f t="shared" si="5"/>
        <v>0.17569839219892208</v>
      </c>
    </row>
    <row r="97" spans="1:16">
      <c r="A97">
        <v>1993</v>
      </c>
      <c r="B97">
        <f>[4]Colombia!B96</f>
        <v>40871.491368371477</v>
      </c>
      <c r="C97">
        <f>[4]Colombia!C96</f>
        <v>33234.190826429549</v>
      </c>
      <c r="D97">
        <f>[4]Colombia!D96</f>
        <v>37838.512050497768</v>
      </c>
      <c r="E97">
        <f>[4]Colombia!E96</f>
        <v>41132.377194974746</v>
      </c>
      <c r="F97">
        <f>[4]Colombia!F96</f>
        <v>179604</v>
      </c>
      <c r="G97">
        <f>B97/[4]Colombia!$G96</f>
        <v>1107.6284923677908</v>
      </c>
      <c r="H97">
        <f>C97/[4]Colombia!$G96</f>
        <v>900.65557795202028</v>
      </c>
      <c r="I97">
        <f>D97/[4]Colombia!$G96</f>
        <v>1025.4339309077986</v>
      </c>
      <c r="J97">
        <f>E97/[4]Colombia!$G96</f>
        <v>1114.6985689695055</v>
      </c>
      <c r="K97">
        <f>F97/[4]Colombia!$G96</f>
        <v>4867.3170731707323</v>
      </c>
      <c r="L97" s="12">
        <f>[4]Colombia!$G96</f>
        <v>36.9</v>
      </c>
      <c r="M97" s="12">
        <f t="shared" si="5"/>
        <v>0.2275644827975517</v>
      </c>
      <c r="N97" s="12">
        <f t="shared" si="5"/>
        <v>0.18504148474660667</v>
      </c>
      <c r="O97" s="12">
        <f t="shared" si="5"/>
        <v>0.21067744621777781</v>
      </c>
      <c r="P97" s="12">
        <f t="shared" si="5"/>
        <v>0.22901704413584745</v>
      </c>
    </row>
    <row r="98" spans="1:16">
      <c r="A98">
        <v>1994</v>
      </c>
      <c r="B98">
        <f>[4]Colombia!B97</f>
        <v>38846.09610972066</v>
      </c>
      <c r="C98">
        <f>[4]Colombia!C97</f>
        <v>30789.092855075574</v>
      </c>
      <c r="D98">
        <f>[4]Colombia!D97</f>
        <v>36101.744136548965</v>
      </c>
      <c r="E98">
        <f>[4]Colombia!E97</f>
        <v>39530.403191834659</v>
      </c>
      <c r="F98">
        <f>[4]Colombia!F97</f>
        <v>188849</v>
      </c>
      <c r="G98">
        <f>B98/[4]Colombia!$G97</f>
        <v>1033.7181965917309</v>
      </c>
      <c r="H98">
        <f>C98/[4]Colombia!$G97</f>
        <v>819.3164494817737</v>
      </c>
      <c r="I98">
        <f>D98/[4]Colombia!$G97</f>
        <v>960.68932479706655</v>
      </c>
      <c r="J98">
        <f>E98/[4]Colombia!$G97</f>
        <v>1051.9280234129344</v>
      </c>
      <c r="K98">
        <f>F98/[4]Colombia!$G97</f>
        <v>5025.3865190665001</v>
      </c>
      <c r="L98" s="12">
        <f>[4]Colombia!$G97</f>
        <v>37.579000000000001</v>
      </c>
      <c r="M98" s="12">
        <f t="shared" si="5"/>
        <v>0.20569924177369567</v>
      </c>
      <c r="N98" s="12">
        <f t="shared" si="5"/>
        <v>0.16303550908437733</v>
      </c>
      <c r="O98" s="12">
        <f t="shared" si="5"/>
        <v>0.19116725074821134</v>
      </c>
      <c r="P98" s="12">
        <f t="shared" si="5"/>
        <v>0.20932280918529969</v>
      </c>
    </row>
    <row r="99" spans="1:16">
      <c r="A99">
        <v>1995</v>
      </c>
      <c r="B99">
        <f>[4]Colombia!B98</f>
        <v>35713.466681080034</v>
      </c>
      <c r="C99">
        <f>[4]Colombia!C98</f>
        <v>25991.144747202619</v>
      </c>
      <c r="D99">
        <f>[4]Colombia!D98</f>
        <v>31601.539753528232</v>
      </c>
      <c r="E99">
        <f>[4]Colombia!E98</f>
        <v>35170.562328094842</v>
      </c>
      <c r="F99">
        <f>[4]Colombia!F98</f>
        <v>198673</v>
      </c>
      <c r="G99">
        <f>B99/[4]Colombia!$G98</f>
        <v>933.46576442353523</v>
      </c>
      <c r="H99">
        <f>C99/[4]Colombia!$G98</f>
        <v>679.34720581307977</v>
      </c>
      <c r="I99">
        <f>D99/[4]Colombia!$G98</f>
        <v>825.98969532732769</v>
      </c>
      <c r="J99">
        <f>E99/[4]Colombia!$G98</f>
        <v>919.27552544747232</v>
      </c>
      <c r="K99">
        <f>F99/[4]Colombia!$G98</f>
        <v>5192.8435139444309</v>
      </c>
      <c r="L99" s="12">
        <f>[4]Colombia!$G98</f>
        <v>38.259</v>
      </c>
      <c r="M99" s="12">
        <f t="shared" si="5"/>
        <v>0.17976004127928827</v>
      </c>
      <c r="N99" s="12">
        <f t="shared" si="5"/>
        <v>0.1308237392459097</v>
      </c>
      <c r="O99" s="12">
        <f t="shared" si="5"/>
        <v>0.15906308231882657</v>
      </c>
      <c r="P99" s="12">
        <f t="shared" si="5"/>
        <v>0.17702738836225781</v>
      </c>
    </row>
    <row r="100" spans="1:16">
      <c r="A100">
        <v>1996</v>
      </c>
      <c r="B100">
        <f>[4]Colombia!B99</f>
        <v>38316.479665387531</v>
      </c>
      <c r="C100">
        <f>[4]Colombia!C99</f>
        <v>26828.416893422414</v>
      </c>
      <c r="D100">
        <f>[4]Colombia!D99</f>
        <v>32837.691770862722</v>
      </c>
      <c r="E100">
        <f>[4]Colombia!E99</f>
        <v>36453.341210973609</v>
      </c>
      <c r="F100">
        <f>[4]Colombia!F99</f>
        <v>202758</v>
      </c>
      <c r="G100">
        <f>B100/[4]Colombia!$G99</f>
        <v>983.98766475057869</v>
      </c>
      <c r="H100">
        <f>C100/[4]Colombia!$G99</f>
        <v>688.96807635907589</v>
      </c>
      <c r="I100">
        <f>D100/[4]Colombia!$G99</f>
        <v>843.28946509662876</v>
      </c>
      <c r="J100">
        <f>E100/[4]Colombia!$G99</f>
        <v>936.14127403630232</v>
      </c>
      <c r="K100">
        <f>F100/[4]Colombia!$G99</f>
        <v>5206.9337442218803</v>
      </c>
      <c r="L100" s="12">
        <f>[4]Colombia!$G99</f>
        <v>38.94</v>
      </c>
      <c r="M100" s="12">
        <f t="shared" si="5"/>
        <v>0.18897641358361955</v>
      </c>
      <c r="N100" s="12">
        <f t="shared" si="5"/>
        <v>0.13231742714675826</v>
      </c>
      <c r="O100" s="12">
        <f t="shared" si="5"/>
        <v>0.16195509805217412</v>
      </c>
      <c r="P100" s="12">
        <f t="shared" si="5"/>
        <v>0.17978743729457586</v>
      </c>
    </row>
    <row r="101" spans="1:16">
      <c r="A101">
        <v>1997</v>
      </c>
      <c r="B101">
        <f>[4]Colombia!B100</f>
        <v>39851.015619565231</v>
      </c>
      <c r="C101">
        <f>[4]Colombia!C100</f>
        <v>28997.801958816035</v>
      </c>
      <c r="D101">
        <f>[4]Colombia!D100</f>
        <v>36066.305507074852</v>
      </c>
      <c r="E101">
        <f>[4]Colombia!E100</f>
        <v>39763.934110682407</v>
      </c>
      <c r="F101">
        <f>[4]Colombia!F100</f>
        <v>209713</v>
      </c>
      <c r="G101">
        <f>B101/[4]Colombia!$G100</f>
        <v>1005.6784843174994</v>
      </c>
      <c r="H101">
        <f>C101/[4]Colombia!$G100</f>
        <v>731.78725984999835</v>
      </c>
      <c r="I101">
        <f>D101/[4]Colombia!$G100</f>
        <v>910.16770572540383</v>
      </c>
      <c r="J101">
        <f>E101/[4]Colombia!$G100</f>
        <v>1003.4808991743403</v>
      </c>
      <c r="K101">
        <f>F101/[4]Colombia!$G100</f>
        <v>5292.3080805531727</v>
      </c>
      <c r="L101" s="12">
        <f>[4]Colombia!$G100</f>
        <v>39.625999999999998</v>
      </c>
      <c r="M101" s="12">
        <f t="shared" si="5"/>
        <v>0.19002644385214665</v>
      </c>
      <c r="N101" s="12">
        <f t="shared" si="5"/>
        <v>0.13827374535110382</v>
      </c>
      <c r="O101" s="12">
        <f t="shared" si="5"/>
        <v>0.17197935038397644</v>
      </c>
      <c r="P101" s="12">
        <f t="shared" si="5"/>
        <v>0.18961120250381427</v>
      </c>
    </row>
    <row r="102" spans="1:16">
      <c r="A102">
        <v>1998</v>
      </c>
      <c r="B102">
        <f>[4]Colombia!B101</f>
        <v>29305.893658522553</v>
      </c>
      <c r="C102">
        <f>[4]Colombia!C101</f>
        <v>21840.497184049855</v>
      </c>
      <c r="D102">
        <f>[4]Colombia!D101</f>
        <v>28060.08781918704</v>
      </c>
      <c r="E102">
        <f>[4]Colombia!E101</f>
        <v>31745.714712132241</v>
      </c>
      <c r="F102">
        <f>[4]Colombia!F101</f>
        <v>210908</v>
      </c>
      <c r="G102">
        <f>B102/[4]Colombia!$G101</f>
        <v>726.99495568263137</v>
      </c>
      <c r="H102">
        <f>C102/[4]Colombia!$G101</f>
        <v>541.7999351057988</v>
      </c>
      <c r="I102">
        <f>D102/[4]Colombia!$G101</f>
        <v>696.09009499112005</v>
      </c>
      <c r="J102">
        <f>E102/[4]Colombia!$G101</f>
        <v>787.51990057632509</v>
      </c>
      <c r="K102">
        <f>F102/[4]Colombia!$G101</f>
        <v>5232.0210364416662</v>
      </c>
      <c r="L102" s="12">
        <f>[4]Colombia!$G101</f>
        <v>40.311</v>
      </c>
      <c r="M102" s="12">
        <f t="shared" si="5"/>
        <v>0.13895107657614955</v>
      </c>
      <c r="N102" s="12">
        <f t="shared" si="5"/>
        <v>0.1035546171034283</v>
      </c>
      <c r="O102" s="12">
        <f t="shared" si="5"/>
        <v>0.13304420799204886</v>
      </c>
      <c r="P102" s="12">
        <f t="shared" si="5"/>
        <v>0.150519253476076</v>
      </c>
    </row>
    <row r="103" spans="1:16">
      <c r="A103">
        <v>1999</v>
      </c>
      <c r="B103">
        <f>[4]Colombia!B102</f>
        <v>13387.068559764086</v>
      </c>
      <c r="C103">
        <f>[4]Colombia!C102</f>
        <v>3831.0166950575049</v>
      </c>
      <c r="D103">
        <f>[4]Colombia!D102</f>
        <v>10110.788453868961</v>
      </c>
      <c r="E103">
        <f>[4]Colombia!E102</f>
        <v>13602.871269096482</v>
      </c>
      <c r="F103">
        <f>[4]Colombia!F102</f>
        <v>202041</v>
      </c>
      <c r="G103">
        <f>B103/[4]Colombia!$G102</f>
        <v>326.59352426845783</v>
      </c>
      <c r="H103">
        <f>C103/[4]Colombia!$G102</f>
        <v>93.462227251951816</v>
      </c>
      <c r="I103">
        <f>D103/[4]Colombia!$G102</f>
        <v>246.66475857206541</v>
      </c>
      <c r="J103">
        <f>E103/[4]Colombia!$G102</f>
        <v>331.85828907285878</v>
      </c>
      <c r="K103">
        <f>F103/[4]Colombia!$G102</f>
        <v>4929.0314710905095</v>
      </c>
      <c r="L103" s="12">
        <f>[4]Colombia!$G102</f>
        <v>40.99</v>
      </c>
      <c r="M103" s="12">
        <f t="shared" si="5"/>
        <v>6.6259167989487708E-2</v>
      </c>
      <c r="N103" s="12">
        <f t="shared" si="5"/>
        <v>1.8961580545817459E-2</v>
      </c>
      <c r="O103" s="12">
        <f t="shared" si="5"/>
        <v>5.0043250893971825E-2</v>
      </c>
      <c r="P103" s="12">
        <f t="shared" si="5"/>
        <v>6.7327281438403511E-2</v>
      </c>
    </row>
    <row r="104" spans="1:16">
      <c r="A104">
        <v>2000</v>
      </c>
      <c r="B104">
        <f>[4]Colombia!B103</f>
        <v>4690.1516221000729</v>
      </c>
      <c r="C104">
        <f>[4]Colombia!C103</f>
        <v>-8123.7546880050286</v>
      </c>
      <c r="D104">
        <f>[4]Colombia!D103</f>
        <v>-1345.7261612903167</v>
      </c>
      <c r="E104">
        <f>[4]Colombia!E103</f>
        <v>2201.2458256133118</v>
      </c>
      <c r="F104">
        <f>[4]Colombia!F103</f>
        <v>207951</v>
      </c>
      <c r="G104">
        <f>B104/[4]Colombia!$G103</f>
        <v>112.57894966755653</v>
      </c>
      <c r="H104">
        <f>C104/[4]Colombia!$G103</f>
        <v>-194.99663205408004</v>
      </c>
      <c r="I104">
        <f>D104/[4]Colombia!$G103</f>
        <v>-32.301820918612528</v>
      </c>
      <c r="J104">
        <f>E104/[4]Colombia!$G103</f>
        <v>52.83708565836902</v>
      </c>
      <c r="K104">
        <f>F104/[4]Colombia!$G103</f>
        <v>4991.5028443868368</v>
      </c>
      <c r="L104" s="12">
        <f>[4]Colombia!$G103</f>
        <v>41.661000000000001</v>
      </c>
      <c r="M104" s="12">
        <f t="shared" si="5"/>
        <v>2.2554119105462692E-2</v>
      </c>
      <c r="N104" s="12">
        <f t="shared" si="5"/>
        <v>-3.9065715904251619E-2</v>
      </c>
      <c r="O104" s="12">
        <f t="shared" si="5"/>
        <v>-6.471361817400813E-3</v>
      </c>
      <c r="P104" s="12">
        <f t="shared" si="5"/>
        <v>1.0585406300586733E-2</v>
      </c>
    </row>
  </sheetData>
  <mergeCells count="6">
    <mergeCell ref="Z1:AC1"/>
    <mergeCell ref="B2:F2"/>
    <mergeCell ref="G2:K2"/>
    <mergeCell ref="M2:P2"/>
    <mergeCell ref="R1:U1"/>
    <mergeCell ref="V1:Y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104"/>
  <sheetViews>
    <sheetView topLeftCell="G61" workbookViewId="0">
      <selection activeCell="I4" sqref="I4:I104"/>
    </sheetView>
  </sheetViews>
  <sheetFormatPr baseColWidth="10" defaultColWidth="9.1640625" defaultRowHeight="15"/>
  <cols>
    <col min="12" max="16" width="12.1640625" customWidth="1"/>
  </cols>
  <sheetData>
    <row r="1" spans="1:29">
      <c r="R1" s="27" t="s">
        <v>30</v>
      </c>
      <c r="S1" s="27"/>
      <c r="T1" s="27"/>
      <c r="U1" s="27"/>
      <c r="V1" s="27" t="s">
        <v>31</v>
      </c>
      <c r="W1" s="27"/>
      <c r="X1" s="27"/>
      <c r="Y1" s="27"/>
      <c r="Z1" s="27" t="s">
        <v>32</v>
      </c>
      <c r="AA1" s="27"/>
      <c r="AB1" s="27"/>
      <c r="AC1" s="27"/>
    </row>
    <row r="2" spans="1:29" ht="48">
      <c r="B2" s="27" t="s">
        <v>6</v>
      </c>
      <c r="C2" s="27"/>
      <c r="D2" s="27"/>
      <c r="E2" s="27"/>
      <c r="F2" s="27"/>
      <c r="G2" s="27" t="s">
        <v>7</v>
      </c>
      <c r="H2" s="27"/>
      <c r="I2" s="27"/>
      <c r="J2" s="27"/>
      <c r="K2" s="27"/>
      <c r="L2" s="11" t="s">
        <v>21</v>
      </c>
      <c r="M2" s="30" t="s">
        <v>26</v>
      </c>
      <c r="N2" s="30"/>
      <c r="O2" s="30"/>
      <c r="P2" s="30"/>
      <c r="R2" s="15" t="s">
        <v>27</v>
      </c>
      <c r="S2" s="14" t="s">
        <v>28</v>
      </c>
      <c r="T2" s="14" t="s">
        <v>3</v>
      </c>
      <c r="U2" s="14" t="s">
        <v>4</v>
      </c>
      <c r="V2" s="15" t="s">
        <v>27</v>
      </c>
      <c r="W2" s="14" t="s">
        <v>28</v>
      </c>
      <c r="X2" s="14" t="s">
        <v>3</v>
      </c>
      <c r="Y2" s="14" t="s">
        <v>4</v>
      </c>
      <c r="Z2" s="15" t="s">
        <v>27</v>
      </c>
      <c r="AA2" s="14" t="s">
        <v>28</v>
      </c>
      <c r="AB2" s="14" t="s">
        <v>3</v>
      </c>
      <c r="AC2" s="14" t="s">
        <v>4</v>
      </c>
    </row>
    <row r="3" spans="1:29" ht="16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1" t="s">
        <v>22</v>
      </c>
      <c r="M3" s="6" t="s">
        <v>1</v>
      </c>
      <c r="N3" s="6" t="s">
        <v>2</v>
      </c>
      <c r="O3" s="6" t="s">
        <v>3</v>
      </c>
      <c r="P3" s="6" t="s">
        <v>4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</row>
    <row r="4" spans="1:29">
      <c r="A4">
        <v>1900</v>
      </c>
      <c r="B4">
        <f>[4]Mexico!B3</f>
        <v>66.134712716987053</v>
      </c>
      <c r="C4">
        <f>[4]Mexico!C3</f>
        <v>-981.4916154072024</v>
      </c>
      <c r="D4">
        <f>[4]Mexico!D3</f>
        <v>-947.89362048138878</v>
      </c>
      <c r="E4">
        <f>[4]Mexico!E3</f>
        <v>-264.02683040538216</v>
      </c>
      <c r="F4">
        <f>[4]Mexico!F3</f>
        <v>17664</v>
      </c>
      <c r="G4">
        <f>B4/[4]Mexico!$G3</f>
        <v>4.5002293706131056</v>
      </c>
      <c r="H4">
        <f>C4/[4]Mexico!$G3</f>
        <v>-66.786974845835857</v>
      </c>
      <c r="I4">
        <f>D4/[4]Mexico!$G3</f>
        <v>-64.500752114274491</v>
      </c>
      <c r="J4">
        <f>E4/[4]Mexico!$G3</f>
        <v>-17.966076331272781</v>
      </c>
      <c r="K4">
        <f>F4/[4]Mexico!$G3</f>
        <v>1201.9716777584481</v>
      </c>
      <c r="L4" s="12">
        <f>[4]Mexico!$G3</f>
        <v>14.695853760000002</v>
      </c>
      <c r="M4" s="12">
        <f>G4/$K4</f>
        <v>3.7440394427642127E-3</v>
      </c>
      <c r="N4" s="12">
        <f t="shared" ref="N4:P19" si="0">H4/$K4</f>
        <v>-5.5564516270788178E-2</v>
      </c>
      <c r="O4" s="12">
        <f t="shared" si="0"/>
        <v>-5.3662455869643841E-2</v>
      </c>
      <c r="P4" s="12">
        <f t="shared" si="0"/>
        <v>-1.4947171105377159E-2</v>
      </c>
      <c r="R4" s="12">
        <f>(SUM(M4:M104)/101)*100</f>
        <v>8.5753207703272363</v>
      </c>
      <c r="S4" s="12">
        <f t="shared" ref="S4:U4" si="1">(SUM(N4:N104)/101)*100</f>
        <v>-1.4047818839457207</v>
      </c>
      <c r="T4" s="12">
        <f t="shared" si="1"/>
        <v>-0.29833674207365307</v>
      </c>
      <c r="U4" s="12">
        <f t="shared" si="1"/>
        <v>7.2434434556544911</v>
      </c>
      <c r="V4" s="12">
        <f>(SUM(M4:M49)/46)*100</f>
        <v>2.4175641923533795</v>
      </c>
      <c r="W4" s="12">
        <f t="shared" ref="W4:Y4" si="2">(SUM(N4:N49)/46)*100</f>
        <v>-11.417172688370023</v>
      </c>
      <c r="X4" s="12">
        <f t="shared" si="2"/>
        <v>-10.932241599378315</v>
      </c>
      <c r="Y4" s="12">
        <f t="shared" si="2"/>
        <v>-5.8515578072789189</v>
      </c>
      <c r="Z4" s="12">
        <f>(SUM(M50:M104)/55)*100</f>
        <v>13.72544445372356</v>
      </c>
      <c r="AA4" s="12">
        <f t="shared" ref="AA4:AC4" si="3">(SUM(N50:N104)/55)*100</f>
        <v>6.9692176979364238</v>
      </c>
      <c r="AB4" s="12">
        <f t="shared" si="3"/>
        <v>8.5954745931266032</v>
      </c>
      <c r="AC4" s="12">
        <f t="shared" si="3"/>
        <v>18.195626330107903</v>
      </c>
    </row>
    <row r="5" spans="1:29">
      <c r="A5">
        <v>1901</v>
      </c>
      <c r="B5">
        <f>[4]Mexico!B4</f>
        <v>-75.143679177389444</v>
      </c>
      <c r="C5">
        <f>[4]Mexico!C4</f>
        <v>-1342.1038011619028</v>
      </c>
      <c r="D5">
        <f>[4]Mexico!D4</f>
        <v>-1309.5210160488141</v>
      </c>
      <c r="E5">
        <f>[4]Mexico!E4</f>
        <v>-514.61847084763508</v>
      </c>
      <c r="F5">
        <f>[4]Mexico!F4</f>
        <v>19167</v>
      </c>
      <c r="G5">
        <f>B5/[4]Mexico!$G4</f>
        <v>-5.0582904472209993</v>
      </c>
      <c r="H5">
        <f>C5/[4]Mexico!$G4</f>
        <v>-90.343604557480376</v>
      </c>
      <c r="I5">
        <f>D5/[4]Mexico!$G4</f>
        <v>-88.150297116513556</v>
      </c>
      <c r="J5">
        <f>E5/[4]Mexico!$G4</f>
        <v>-34.641499106092937</v>
      </c>
      <c r="K5">
        <f>F5/[4]Mexico!$G4</f>
        <v>1290.2249938150167</v>
      </c>
      <c r="L5" s="12">
        <f>[4]Mexico!$G4</f>
        <v>14.855548522065005</v>
      </c>
      <c r="M5" s="12">
        <f t="shared" ref="M5:P68" si="4">G5/$K5</f>
        <v>-3.9204716010533443E-3</v>
      </c>
      <c r="N5" s="12">
        <f t="shared" si="0"/>
        <v>-7.0021589250373176E-2</v>
      </c>
      <c r="O5" s="12">
        <f t="shared" si="0"/>
        <v>-6.8321647417374343E-2</v>
      </c>
      <c r="P5" s="12">
        <f t="shared" si="0"/>
        <v>-2.6849192406095637E-2</v>
      </c>
    </row>
    <row r="6" spans="1:29">
      <c r="A6">
        <v>1902</v>
      </c>
      <c r="B6">
        <f>[4]Mexico!B5</f>
        <v>220.62821478474058</v>
      </c>
      <c r="C6">
        <f>[4]Mexico!C5</f>
        <v>-977.94044954126252</v>
      </c>
      <c r="D6">
        <f>[4]Mexico!D5</f>
        <v>-948.84230144895014</v>
      </c>
      <c r="E6">
        <f>[4]Mexico!E5</f>
        <v>-276.69736470159921</v>
      </c>
      <c r="F6">
        <f>[4]Mexico!F5</f>
        <v>17812</v>
      </c>
      <c r="G6">
        <f>B6/[4]Mexico!$G5</f>
        <v>14.69191774143488</v>
      </c>
      <c r="H6">
        <f>C6/[4]Mexico!$G5</f>
        <v>-65.122317445664279</v>
      </c>
      <c r="I6">
        <f>D6/[4]Mexico!$G5</f>
        <v>-63.184634186895906</v>
      </c>
      <c r="J6">
        <f>E6/[4]Mexico!$G5</f>
        <v>-18.425634842007828</v>
      </c>
      <c r="K6">
        <f>F6/[4]Mexico!$G5</f>
        <v>1186.1240823879323</v>
      </c>
      <c r="L6" s="12">
        <f>[4]Mexico!$G5</f>
        <v>15.016978631898672</v>
      </c>
      <c r="M6" s="12">
        <f t="shared" si="4"/>
        <v>1.2386493082457928E-2</v>
      </c>
      <c r="N6" s="12">
        <f t="shared" si="0"/>
        <v>-5.4903461124032264E-2</v>
      </c>
      <c r="O6" s="12">
        <f t="shared" si="0"/>
        <v>-5.3269835024082092E-2</v>
      </c>
      <c r="P6" s="12">
        <f t="shared" si="0"/>
        <v>-1.5534323192319741E-2</v>
      </c>
    </row>
    <row r="7" spans="1:29">
      <c r="A7">
        <v>1903</v>
      </c>
      <c r="B7">
        <f>[4]Mexico!B6</f>
        <v>89.05338569603137</v>
      </c>
      <c r="C7">
        <f>[4]Mexico!C6</f>
        <v>-1223.4451778458119</v>
      </c>
      <c r="D7">
        <f>[4]Mexico!D6</f>
        <v>-1191.4365331368454</v>
      </c>
      <c r="E7">
        <f>[4]Mexico!E6</f>
        <v>-371.15648689804874</v>
      </c>
      <c r="F7">
        <f>[4]Mexico!F6</f>
        <v>19807</v>
      </c>
      <c r="G7">
        <f>B7/[4]Mexico!$G6</f>
        <v>5.8664314742464088</v>
      </c>
      <c r="H7">
        <f>C7/[4]Mexico!$G6</f>
        <v>-80.594996385965786</v>
      </c>
      <c r="I7">
        <f>D7/[4]Mexico!$G6</f>
        <v>-78.486412649356438</v>
      </c>
      <c r="J7">
        <f>E7/[4]Mexico!$G6</f>
        <v>-24.450099000632058</v>
      </c>
      <c r="K7">
        <f>F7/[4]Mexico!$G6</f>
        <v>1304.7949530747246</v>
      </c>
      <c r="L7" s="12">
        <f>[4]Mexico!$G6</f>
        <v>15.180162946925245</v>
      </c>
      <c r="M7" s="12">
        <f t="shared" si="4"/>
        <v>4.4960562273959398E-3</v>
      </c>
      <c r="N7" s="12">
        <f t="shared" si="0"/>
        <v>-6.1768323211279445E-2</v>
      </c>
      <c r="O7" s="12">
        <f t="shared" si="0"/>
        <v>-6.0152296316294519E-2</v>
      </c>
      <c r="P7" s="12">
        <f t="shared" si="0"/>
        <v>-1.8738652339983276E-2</v>
      </c>
    </row>
    <row r="8" spans="1:29">
      <c r="A8">
        <v>1904</v>
      </c>
      <c r="B8">
        <f>[4]Mexico!B7</f>
        <v>136.53781882606555</v>
      </c>
      <c r="C8">
        <f>[4]Mexico!C7</f>
        <v>-1204.8953192226634</v>
      </c>
      <c r="D8">
        <f>[4]Mexico!D7</f>
        <v>-1166.9006155624418</v>
      </c>
      <c r="E8">
        <f>[4]Mexico!E7</f>
        <v>-329.80157918430041</v>
      </c>
      <c r="F8">
        <f>[4]Mexico!F7</f>
        <v>20152</v>
      </c>
      <c r="G8">
        <f>B8/[4]Mexico!$G7</f>
        <v>8.8978003505221235</v>
      </c>
      <c r="H8">
        <f>C8/[4]Mexico!$G7</f>
        <v>-78.519768998061807</v>
      </c>
      <c r="I8">
        <f>D8/[4]Mexico!$G7</f>
        <v>-76.043756927174925</v>
      </c>
      <c r="J8">
        <f>E8/[4]Mexico!$G7</f>
        <v>-21.492276880496135</v>
      </c>
      <c r="K8">
        <f>F8/[4]Mexico!$G7</f>
        <v>1313.2513336260447</v>
      </c>
      <c r="L8" s="12">
        <f>[4]Mexico!$G7</f>
        <v>15.345120529486087</v>
      </c>
      <c r="M8" s="12">
        <f t="shared" si="4"/>
        <v>6.7753979171330655E-3</v>
      </c>
      <c r="N8" s="12">
        <f t="shared" si="0"/>
        <v>-5.9790359230977738E-2</v>
      </c>
      <c r="O8" s="12">
        <f t="shared" si="0"/>
        <v>-5.7904953134301398E-2</v>
      </c>
      <c r="P8" s="12">
        <f t="shared" si="0"/>
        <v>-1.6365699641936304E-2</v>
      </c>
    </row>
    <row r="9" spans="1:29">
      <c r="A9">
        <v>1905</v>
      </c>
      <c r="B9">
        <f>[4]Mexico!B8</f>
        <v>403.26447506202919</v>
      </c>
      <c r="C9">
        <f>[4]Mexico!C8</f>
        <v>-1346.8402764671455</v>
      </c>
      <c r="D9">
        <f>[4]Mexico!D8</f>
        <v>-1303.3088782953189</v>
      </c>
      <c r="E9">
        <f>[4]Mexico!E8</f>
        <v>-299.44793703985908</v>
      </c>
      <c r="F9">
        <f>[4]Mexico!F8</f>
        <v>22247</v>
      </c>
      <c r="G9">
        <f>B9/[4]Mexico!$G8</f>
        <v>25.99715303107557</v>
      </c>
      <c r="H9">
        <f>C9/[4]Mexico!$G8</f>
        <v>-86.826425189937041</v>
      </c>
      <c r="I9">
        <f>D9/[4]Mexico!$G8</f>
        <v>-84.020097110193376</v>
      </c>
      <c r="J9">
        <f>E9/[4]Mexico!$G8</f>
        <v>-19.304437473366978</v>
      </c>
      <c r="K9">
        <f>F9/[4]Mexico!$G8</f>
        <v>1434.1919490760411</v>
      </c>
      <c r="L9" s="12">
        <f>[4]Mexico!$G8</f>
        <v>15.511870649066418</v>
      </c>
      <c r="M9" s="12">
        <f t="shared" si="4"/>
        <v>1.8126690118309398E-2</v>
      </c>
      <c r="N9" s="12">
        <f t="shared" si="0"/>
        <v>-6.0540309995376698E-2</v>
      </c>
      <c r="O9" s="12">
        <f t="shared" si="0"/>
        <v>-5.858357883289067E-2</v>
      </c>
      <c r="P9" s="12">
        <f t="shared" si="0"/>
        <v>-1.346014910054655E-2</v>
      </c>
    </row>
    <row r="10" spans="1:29">
      <c r="A10">
        <v>1906</v>
      </c>
      <c r="B10">
        <f>[4]Mexico!B9</f>
        <v>1294.2087991564501</v>
      </c>
      <c r="C10">
        <f>[4]Mexico!C9</f>
        <v>-620.87878700330737</v>
      </c>
      <c r="D10">
        <f>[4]Mexico!D9</f>
        <v>-576.14524012776167</v>
      </c>
      <c r="E10">
        <f>[4]Mexico!E9</f>
        <v>372.27906246079669</v>
      </c>
      <c r="F10">
        <f>[4]Mexico!F9</f>
        <v>22000</v>
      </c>
      <c r="G10">
        <f>B10/[4]Mexico!$G9</f>
        <v>82.536548380982467</v>
      </c>
      <c r="H10">
        <f>C10/[4]Mexico!$G9</f>
        <v>-39.595768531032391</v>
      </c>
      <c r="I10">
        <f>D10/[4]Mexico!$G9</f>
        <v>-36.742942496815246</v>
      </c>
      <c r="J10">
        <f>E10/[4]Mexico!$G9</f>
        <v>23.741631852642008</v>
      </c>
      <c r="K10">
        <f>F10/[4]Mexico!$G9</f>
        <v>1403.0224995882686</v>
      </c>
      <c r="L10" s="12">
        <f>[4]Mexico!$G9</f>
        <v>15.68043278454631</v>
      </c>
      <c r="M10" s="12">
        <f t="shared" si="4"/>
        <v>5.8827672688929557E-2</v>
      </c>
      <c r="N10" s="12">
        <f t="shared" si="0"/>
        <v>-2.8221763045604881E-2</v>
      </c>
      <c r="O10" s="12">
        <f t="shared" si="0"/>
        <v>-2.6188420005807348E-2</v>
      </c>
      <c r="P10" s="12">
        <f t="shared" si="0"/>
        <v>1.6921775566399851E-2</v>
      </c>
    </row>
    <row r="11" spans="1:29">
      <c r="A11">
        <v>1907</v>
      </c>
      <c r="B11">
        <f>[4]Mexico!B10</f>
        <v>1281.5452632247202</v>
      </c>
      <c r="C11">
        <f>[4]Mexico!C10</f>
        <v>-698.69144789164886</v>
      </c>
      <c r="D11">
        <f>[4]Mexico!D10</f>
        <v>-652.32376843692134</v>
      </c>
      <c r="E11">
        <f>[4]Mexico!E10</f>
        <v>379.28191727529969</v>
      </c>
      <c r="F11">
        <f>[4]Mexico!F10</f>
        <v>23281</v>
      </c>
      <c r="G11">
        <f>B11/[4]Mexico!$G10</f>
        <v>80.850374142892917</v>
      </c>
      <c r="H11">
        <f>C11/[4]Mexico!$G10</f>
        <v>-44.079180496782733</v>
      </c>
      <c r="I11">
        <f>D11/[4]Mexico!$G10</f>
        <v>-41.153927413938568</v>
      </c>
      <c r="J11">
        <f>E11/[4]Mexico!$G10</f>
        <v>23.92821057305456</v>
      </c>
      <c r="K11">
        <f>F11/[4]Mexico!$G10</f>
        <v>1468.7562073963445</v>
      </c>
      <c r="L11" s="12">
        <f>[4]Mexico!$G10</f>
        <v>15.85082662647608</v>
      </c>
      <c r="M11" s="12">
        <f t="shared" si="4"/>
        <v>5.5046830601121949E-2</v>
      </c>
      <c r="N11" s="12">
        <f t="shared" si="0"/>
        <v>-3.0011230097145691E-2</v>
      </c>
      <c r="O11" s="12">
        <f t="shared" si="0"/>
        <v>-2.801957684106874E-2</v>
      </c>
      <c r="P11" s="12">
        <f t="shared" si="0"/>
        <v>1.6291478771328537E-2</v>
      </c>
    </row>
    <row r="12" spans="1:29">
      <c r="A12">
        <v>1908</v>
      </c>
      <c r="B12">
        <f>[4]Mexico!B11</f>
        <v>728.02509537685717</v>
      </c>
      <c r="C12">
        <f>[4]Mexico!C11</f>
        <v>-1247.5065160638896</v>
      </c>
      <c r="D12">
        <f>[4]Mexico!D11</f>
        <v>-1174.1789118358556</v>
      </c>
      <c r="E12">
        <f>[4]Mexico!E11</f>
        <v>-165.24284496362793</v>
      </c>
      <c r="F12">
        <f>[4]Mexico!F11</f>
        <v>23256</v>
      </c>
      <c r="G12">
        <f>B12/[4]Mexico!$G11</f>
        <v>45.436049452333805</v>
      </c>
      <c r="H12">
        <f>C12/[4]Mexico!$G11</f>
        <v>-77.856887236348115</v>
      </c>
      <c r="I12">
        <f>D12/[4]Mexico!$G11</f>
        <v>-73.280511129146092</v>
      </c>
      <c r="J12">
        <f>E12/[4]Mexico!$G11</f>
        <v>-10.312806691815029</v>
      </c>
      <c r="K12">
        <f>F12/[4]Mexico!$G11</f>
        <v>1451.4070638135101</v>
      </c>
      <c r="L12" s="12">
        <f>[4]Mexico!$G11</f>
        <v>16.023072079376444</v>
      </c>
      <c r="M12" s="12">
        <f t="shared" si="4"/>
        <v>3.1304828662575557E-2</v>
      </c>
      <c r="N12" s="12">
        <f t="shared" si="0"/>
        <v>-5.3642351051938847E-2</v>
      </c>
      <c r="O12" s="12">
        <f t="shared" si="0"/>
        <v>-5.0489289294627433E-2</v>
      </c>
      <c r="P12" s="12">
        <f t="shared" si="0"/>
        <v>-7.1053854903520789E-3</v>
      </c>
    </row>
    <row r="13" spans="1:29">
      <c r="A13">
        <v>1909</v>
      </c>
      <c r="B13">
        <f>[4]Mexico!B12</f>
        <v>815.43289883306466</v>
      </c>
      <c r="C13">
        <f>[4]Mexico!C12</f>
        <v>-1112.597535466743</v>
      </c>
      <c r="D13">
        <f>[4]Mexico!D12</f>
        <v>-1046.5017807537727</v>
      </c>
      <c r="E13">
        <f>[4]Mexico!E12</f>
        <v>-0.86638784865188601</v>
      </c>
      <c r="F13">
        <f>[4]Mexico!F12</f>
        <v>23946</v>
      </c>
      <c r="G13">
        <f>B13/[4]Mexico!$G12</f>
        <v>50.344098938341517</v>
      </c>
      <c r="H13">
        <f>C13/[4]Mexico!$G12</f>
        <v>-68.690778216393213</v>
      </c>
      <c r="I13">
        <f>D13/[4]Mexico!$G12</f>
        <v>-64.610085348303102</v>
      </c>
      <c r="J13">
        <f>E13/[4]Mexico!$G12</f>
        <v>-5.3490012034008917E-2</v>
      </c>
      <c r="K13">
        <f>F13/[4]Mexico!$G12</f>
        <v>1478.4046546352602</v>
      </c>
      <c r="L13" s="12">
        <f>[4]Mexico!$G12</f>
        <v>16.197189264063674</v>
      </c>
      <c r="M13" s="12">
        <f t="shared" si="4"/>
        <v>3.4052990012238563E-2</v>
      </c>
      <c r="N13" s="12">
        <f t="shared" si="0"/>
        <v>-4.6462771881180281E-2</v>
      </c>
      <c r="O13" s="12">
        <f t="shared" si="0"/>
        <v>-4.3702571650955181E-2</v>
      </c>
      <c r="P13" s="12">
        <f t="shared" si="0"/>
        <v>-3.6180900720449597E-5</v>
      </c>
    </row>
    <row r="14" spans="1:29">
      <c r="A14">
        <v>1910</v>
      </c>
      <c r="B14">
        <f>[4]Mexico!B13</f>
        <v>1169.2844830748136</v>
      </c>
      <c r="C14">
        <f>[4]Mexico!C13</f>
        <v>-760.29128070858599</v>
      </c>
      <c r="D14">
        <f>[4]Mexico!D13</f>
        <v>-705.38903143911875</v>
      </c>
      <c r="E14">
        <f>[4]Mexico!E13</f>
        <v>329.30689461457661</v>
      </c>
      <c r="F14">
        <f>[4]Mexico!F13</f>
        <v>24144</v>
      </c>
      <c r="G14">
        <f>B14/[4]Mexico!$G13</f>
        <v>71.41454259206121</v>
      </c>
      <c r="H14">
        <f>C14/[4]Mexico!$G13</f>
        <v>-46.435110389694707</v>
      </c>
      <c r="I14">
        <f>D14/[4]Mexico!$G13</f>
        <v>-43.081932377322623</v>
      </c>
      <c r="J14">
        <f>E14/[4]Mexico!$G13</f>
        <v>20.11255737309515</v>
      </c>
      <c r="K14">
        <f>F14/[4]Mexico!$G13</f>
        <v>1474.6049753509005</v>
      </c>
      <c r="L14" s="12">
        <f>[4]Mexico!$G13</f>
        <v>16.373198519999999</v>
      </c>
      <c r="M14" s="12">
        <f t="shared" si="4"/>
        <v>4.8429609139944228E-2</v>
      </c>
      <c r="N14" s="12">
        <f t="shared" si="0"/>
        <v>-3.1489864177791003E-2</v>
      </c>
      <c r="O14" s="12">
        <f t="shared" si="0"/>
        <v>-2.921591415834654E-2</v>
      </c>
      <c r="P14" s="12">
        <f t="shared" si="0"/>
        <v>1.3639284899543431E-2</v>
      </c>
    </row>
    <row r="15" spans="1:29">
      <c r="A15">
        <v>1911</v>
      </c>
      <c r="B15">
        <f>[4]Mexico!B14</f>
        <v>971.11869276944674</v>
      </c>
      <c r="C15">
        <f>[4]Mexico!C14</f>
        <v>-1595.2424092871072</v>
      </c>
      <c r="D15">
        <f>[4]Mexico!D14</f>
        <v>-1529.1586021497633</v>
      </c>
      <c r="E15">
        <f>[4]Mexico!E14</f>
        <v>-489.08398625227892</v>
      </c>
      <c r="F15">
        <f>[4]Mexico!F14</f>
        <v>24316</v>
      </c>
      <c r="G15">
        <f>B15/[4]Mexico!$G14</f>
        <v>59.614180857226067</v>
      </c>
      <c r="H15">
        <f>C15/[4]Mexico!$G14</f>
        <v>-97.927339064140668</v>
      </c>
      <c r="I15">
        <f>D15/[4]Mexico!$G14</f>
        <v>-93.870644388451879</v>
      </c>
      <c r="J15">
        <f>E15/[4]Mexico!$G14</f>
        <v>-30.023457923220544</v>
      </c>
      <c r="K15">
        <f>F15/[4]Mexico!$G14</f>
        <v>1492.6892382128756</v>
      </c>
      <c r="L15" s="12">
        <f>[4]Mexico!$G14</f>
        <v>16.290061841078433</v>
      </c>
      <c r="M15" s="12">
        <f t="shared" si="4"/>
        <v>3.9937435958605313E-2</v>
      </c>
      <c r="N15" s="12">
        <f t="shared" si="0"/>
        <v>-6.5604639302809145E-2</v>
      </c>
      <c r="O15" s="12">
        <f t="shared" si="0"/>
        <v>-6.2886930504596289E-2</v>
      </c>
      <c r="P15" s="12">
        <f t="shared" si="0"/>
        <v>-2.0113669446137478E-2</v>
      </c>
    </row>
    <row r="16" spans="1:29">
      <c r="A16">
        <v>1912</v>
      </c>
      <c r="B16">
        <f>[4]Mexico!B15</f>
        <v>337.55617288746225</v>
      </c>
      <c r="C16">
        <f>[4]Mexico!C15</f>
        <v>-2340.3398938522414</v>
      </c>
      <c r="D16">
        <f>[4]Mexico!D15</f>
        <v>-2273.4811508791686</v>
      </c>
      <c r="E16">
        <f>[4]Mexico!E15</f>
        <v>-1220.9444651783965</v>
      </c>
      <c r="F16">
        <f>[4]Mexico!F15</f>
        <v>24464</v>
      </c>
      <c r="G16">
        <f>B16/[4]Mexico!$G15</f>
        <v>20.827354821815096</v>
      </c>
      <c r="H16">
        <f>C16/[4]Mexico!$G15</f>
        <v>-144.39993484924403</v>
      </c>
      <c r="I16">
        <f>D16/[4]Mexico!$G15</f>
        <v>-140.27472288547122</v>
      </c>
      <c r="J16">
        <f>E16/[4]Mexico!$G15</f>
        <v>-75.332776102066745</v>
      </c>
      <c r="K16">
        <f>F16/[4]Mexico!$G15</f>
        <v>1509.4388705809665</v>
      </c>
      <c r="L16" s="12">
        <f>[4]Mexico!$G15</f>
        <v>16.20734729759813</v>
      </c>
      <c r="M16" s="12">
        <f t="shared" si="4"/>
        <v>1.3798077701416868E-2</v>
      </c>
      <c r="N16" s="12">
        <f t="shared" si="0"/>
        <v>-9.5664645759166167E-2</v>
      </c>
      <c r="O16" s="12">
        <f t="shared" si="0"/>
        <v>-9.2931701720044488E-2</v>
      </c>
      <c r="P16" s="12">
        <f t="shared" si="0"/>
        <v>-4.9907801879430856E-2</v>
      </c>
    </row>
    <row r="17" spans="1:16">
      <c r="A17">
        <v>1913</v>
      </c>
      <c r="B17">
        <f>[4]Mexico!B16</f>
        <v>-173.16513710400963</v>
      </c>
      <c r="C17">
        <f>[4]Mexico!C16</f>
        <v>-3362.7816714908058</v>
      </c>
      <c r="D17">
        <f>[4]Mexico!D16</f>
        <v>-3299.3841939369149</v>
      </c>
      <c r="E17">
        <f>[4]Mexico!E16</f>
        <v>-2225.5666476324059</v>
      </c>
      <c r="F17">
        <f>[4]Mexico!F16</f>
        <v>24636</v>
      </c>
      <c r="G17">
        <f>B17/[4]Mexico!$G16</f>
        <v>-10.738888103523669</v>
      </c>
      <c r="H17">
        <f>C17/[4]Mexico!$G16</f>
        <v>-208.54391761910756</v>
      </c>
      <c r="I17">
        <f>D17/[4]Mexico!$G16</f>
        <v>-204.61230396474963</v>
      </c>
      <c r="J17">
        <f>E17/[4]Mexico!$G16</f>
        <v>-138.01918559105445</v>
      </c>
      <c r="K17">
        <f>F17/[4]Mexico!$G16</f>
        <v>1527.8089559072289</v>
      </c>
      <c r="L17" s="12">
        <f>[4]Mexico!$G16</f>
        <v>16.125052746120922</v>
      </c>
      <c r="M17" s="12">
        <f t="shared" si="4"/>
        <v>-7.0289469517782772E-3</v>
      </c>
      <c r="N17" s="12">
        <f t="shared" si="0"/>
        <v>-0.13649868775332058</v>
      </c>
      <c r="O17" s="12">
        <f t="shared" si="0"/>
        <v>-0.13392532042283303</v>
      </c>
      <c r="P17" s="12">
        <f t="shared" si="0"/>
        <v>-9.0337986995957367E-2</v>
      </c>
    </row>
    <row r="18" spans="1:16">
      <c r="A18">
        <v>1914</v>
      </c>
      <c r="B18">
        <f>[4]Mexico!B17</f>
        <v>-909.46895664534782</v>
      </c>
      <c r="C18">
        <f>[4]Mexico!C17</f>
        <v>-3800.7068968810404</v>
      </c>
      <c r="D18">
        <f>[4]Mexico!D17</f>
        <v>-3688.7942106019404</v>
      </c>
      <c r="E18">
        <f>[4]Mexico!E17</f>
        <v>-2572.7805584371949</v>
      </c>
      <c r="F18">
        <f>[4]Mexico!F17</f>
        <v>24801</v>
      </c>
      <c r="G18">
        <f>B18/[4]Mexico!$G17</f>
        <v>-56.688834778034327</v>
      </c>
      <c r="H18">
        <f>C18/[4]Mexico!$G17</f>
        <v>-236.90489240199946</v>
      </c>
      <c r="I18">
        <f>D18/[4]Mexico!$G17</f>
        <v>-229.92917351056749</v>
      </c>
      <c r="J18">
        <f>E18/[4]Mexico!$G17</f>
        <v>-160.36603661037239</v>
      </c>
      <c r="K18">
        <f>F18/[4]Mexico!$G17</f>
        <v>1545.8909081580482</v>
      </c>
      <c r="L18" s="12">
        <f>[4]Mexico!$G17</f>
        <v>16.043176054092172</v>
      </c>
      <c r="M18" s="12">
        <f t="shared" si="4"/>
        <v>-3.6670656693090914E-2</v>
      </c>
      <c r="N18" s="12">
        <f t="shared" si="0"/>
        <v>-0.15324813099798557</v>
      </c>
      <c r="O18" s="12">
        <f t="shared" si="0"/>
        <v>-0.14873570463295596</v>
      </c>
      <c r="P18" s="12">
        <f t="shared" si="0"/>
        <v>-0.10373696860760433</v>
      </c>
    </row>
    <row r="19" spans="1:16">
      <c r="A19">
        <v>1915</v>
      </c>
      <c r="B19">
        <f>[4]Mexico!B18</f>
        <v>-1305.9463785790485</v>
      </c>
      <c r="C19">
        <f>[4]Mexico!C18</f>
        <v>-3369.4952432123137</v>
      </c>
      <c r="D19">
        <f>[4]Mexico!D18</f>
        <v>-3304.7501910876194</v>
      </c>
      <c r="E19">
        <f>[4]Mexico!E18</f>
        <v>-2139.4282869545796</v>
      </c>
      <c r="F19">
        <f>[4]Mexico!F18</f>
        <v>24968</v>
      </c>
      <c r="G19">
        <f>B19/[4]Mexico!$G18</f>
        <v>-81.81742190077027</v>
      </c>
      <c r="H19">
        <f>C19/[4]Mexico!$G18</f>
        <v>-211.09857068289526</v>
      </c>
      <c r="I19">
        <f>D19/[4]Mexico!$G18</f>
        <v>-207.04229905293965</v>
      </c>
      <c r="J19">
        <f>E19/[4]Mexico!$G18</f>
        <v>-134.03498769272767</v>
      </c>
      <c r="K19">
        <f>F19/[4]Mexico!$G18</f>
        <v>1564.2429302810619</v>
      </c>
      <c r="L19" s="12">
        <f>[4]Mexico!$G18</f>
        <v>15.961715099785536</v>
      </c>
      <c r="M19" s="12">
        <f t="shared" si="4"/>
        <v>-5.2304805293938189E-2</v>
      </c>
      <c r="N19" s="12">
        <f t="shared" si="0"/>
        <v>-0.13495254899120127</v>
      </c>
      <c r="O19" s="12">
        <f t="shared" si="0"/>
        <v>-0.13235942771097484</v>
      </c>
      <c r="P19" s="12">
        <f t="shared" si="0"/>
        <v>-8.5686810595745747E-2</v>
      </c>
    </row>
    <row r="20" spans="1:16">
      <c r="A20">
        <v>1916</v>
      </c>
      <c r="B20">
        <f>[4]Mexico!B19</f>
        <v>-1087.0224946200046</v>
      </c>
      <c r="C20">
        <f>[4]Mexico!C19</f>
        <v>-4812.8885100825246</v>
      </c>
      <c r="D20">
        <f>[4]Mexico!D19</f>
        <v>-4778.1767372287486</v>
      </c>
      <c r="E20">
        <f>[4]Mexico!E19</f>
        <v>-3564.6008336923205</v>
      </c>
      <c r="F20">
        <f>[4]Mexico!F19</f>
        <v>25135</v>
      </c>
      <c r="G20">
        <f>B20/[4]Mexico!$G19</f>
        <v>-68.449419773116631</v>
      </c>
      <c r="H20">
        <f>C20/[4]Mexico!$G19</f>
        <v>-303.06587727332379</v>
      </c>
      <c r="I20">
        <f>D20/[4]Mexico!$G19</f>
        <v>-300.88008928558963</v>
      </c>
      <c r="J20">
        <f>E20/[4]Mexico!$G19</f>
        <v>-224.46164637494601</v>
      </c>
      <c r="K20">
        <f>F20/[4]Mexico!$G19</f>
        <v>1582.7420081115442</v>
      </c>
      <c r="L20" s="12">
        <f>[4]Mexico!$G19</f>
        <v>15.880667772247948</v>
      </c>
      <c r="M20" s="12">
        <f t="shared" si="4"/>
        <v>-4.3247364019097061E-2</v>
      </c>
      <c r="N20" s="12">
        <f t="shared" si="4"/>
        <v>-0.1914815400868321</v>
      </c>
      <c r="O20" s="12">
        <f t="shared" si="4"/>
        <v>-0.1901005266452655</v>
      </c>
      <c r="P20" s="12">
        <f t="shared" si="4"/>
        <v>-0.14181821498676428</v>
      </c>
    </row>
    <row r="21" spans="1:16">
      <c r="A21">
        <v>1917</v>
      </c>
      <c r="B21">
        <f>[4]Mexico!B20</f>
        <v>-852.6902847825628</v>
      </c>
      <c r="C21">
        <f>[4]Mexico!C20</f>
        <v>-5927.5763782168324</v>
      </c>
      <c r="D21">
        <f>[4]Mexico!D20</f>
        <v>-5920.0980208810242</v>
      </c>
      <c r="E21">
        <f>[4]Mexico!E20</f>
        <v>-4663.0562471177209</v>
      </c>
      <c r="F21">
        <f>[4]Mexico!F20</f>
        <v>25304</v>
      </c>
      <c r="G21">
        <f>B21/[4]Mexico!$G20</f>
        <v>-53.967630339888245</v>
      </c>
      <c r="H21">
        <f>C21/[4]Mexico!$G20</f>
        <v>-375.16230277284541</v>
      </c>
      <c r="I21">
        <f>D21/[4]Mexico!$G20</f>
        <v>-374.68898997516135</v>
      </c>
      <c r="J21">
        <f>E21/[4]Mexico!$G20</f>
        <v>-295.12954502903466</v>
      </c>
      <c r="K21">
        <f>F21/[4]Mexico!$G20</f>
        <v>1601.5157466802395</v>
      </c>
      <c r="L21" s="12">
        <f>[4]Mexico!$G20</f>
        <v>15.800031971244941</v>
      </c>
      <c r="M21" s="12">
        <f t="shared" si="4"/>
        <v>-3.369784558894099E-2</v>
      </c>
      <c r="N21" s="12">
        <f t="shared" si="4"/>
        <v>-0.2342545201634853</v>
      </c>
      <c r="O21" s="12">
        <f t="shared" si="4"/>
        <v>-0.23395897964278473</v>
      </c>
      <c r="P21" s="12">
        <f t="shared" si="4"/>
        <v>-0.18428138820414644</v>
      </c>
    </row>
    <row r="22" spans="1:16">
      <c r="A22">
        <v>1918</v>
      </c>
      <c r="B22">
        <f>[4]Mexico!B21</f>
        <v>-842.01275220813068</v>
      </c>
      <c r="C22">
        <f>[4]Mexico!C21</f>
        <v>-6274.9218678426196</v>
      </c>
      <c r="D22">
        <f>[4]Mexico!D21</f>
        <v>-6269.4349079265021</v>
      </c>
      <c r="E22">
        <f>[4]Mexico!E21</f>
        <v>-4969.7864039177603</v>
      </c>
      <c r="F22">
        <f>[4]Mexico!F21</f>
        <v>25474</v>
      </c>
      <c r="G22">
        <f>B22/[4]Mexico!$G21</f>
        <v>-53.563814543745906</v>
      </c>
      <c r="H22">
        <f>C22/[4]Mexico!$G21</f>
        <v>-399.17299390560487</v>
      </c>
      <c r="I22">
        <f>D22/[4]Mexico!$G21</f>
        <v>-398.82394633763732</v>
      </c>
      <c r="J22">
        <f>E22/[4]Mexico!$G21</f>
        <v>-316.14808274979742</v>
      </c>
      <c r="K22">
        <f>F22/[4]Mexico!$G21</f>
        <v>1620.5034996312106</v>
      </c>
      <c r="L22" s="12">
        <f>[4]Mexico!$G21</f>
        <v>15.719805607206215</v>
      </c>
      <c r="M22" s="12">
        <f t="shared" si="4"/>
        <v>-3.3053809853502814E-2</v>
      </c>
      <c r="N22" s="12">
        <f t="shared" si="4"/>
        <v>-0.24632652382203893</v>
      </c>
      <c r="O22" s="12">
        <f t="shared" si="4"/>
        <v>-0.24611112930542914</v>
      </c>
      <c r="P22" s="12">
        <f t="shared" si="4"/>
        <v>-0.1950925023128586</v>
      </c>
    </row>
    <row r="23" spans="1:16">
      <c r="A23">
        <v>1919</v>
      </c>
      <c r="B23">
        <f>[4]Mexico!B22</f>
        <v>-261.88665562171946</v>
      </c>
      <c r="C23">
        <f>[4]Mexico!C22</f>
        <v>-6415.3277135430026</v>
      </c>
      <c r="D23">
        <f>[4]Mexico!D22</f>
        <v>-6408.2686003237022</v>
      </c>
      <c r="E23">
        <f>[4]Mexico!E22</f>
        <v>-5076.37342012104</v>
      </c>
      <c r="F23">
        <f>[4]Mexico!F22</f>
        <v>25645</v>
      </c>
      <c r="G23">
        <f>B23/[4]Mexico!$G22</f>
        <v>-16.744685420772885</v>
      </c>
      <c r="H23">
        <f>C23/[4]Mexico!$G22</f>
        <v>-410.18754536928276</v>
      </c>
      <c r="I23">
        <f>D23/[4]Mexico!$G22</f>
        <v>-409.73619503252661</v>
      </c>
      <c r="J23">
        <f>E23/[4]Mexico!$G22</f>
        <v>-324.57658369993766</v>
      </c>
      <c r="K23">
        <f>F23/[4]Mexico!$G22</f>
        <v>1639.7072870944216</v>
      </c>
      <c r="L23" s="12">
        <f>[4]Mexico!$G22</f>
        <v>15.639986601171485</v>
      </c>
      <c r="M23" s="12">
        <f t="shared" si="4"/>
        <v>-1.0211996709757046E-2</v>
      </c>
      <c r="N23" s="12">
        <f t="shared" si="4"/>
        <v>-0.25015900618221887</v>
      </c>
      <c r="O23" s="12">
        <f t="shared" si="4"/>
        <v>-0.24988374343239239</v>
      </c>
      <c r="P23" s="12">
        <f t="shared" si="4"/>
        <v>-0.19794788146309378</v>
      </c>
    </row>
    <row r="24" spans="1:16">
      <c r="A24">
        <v>1920</v>
      </c>
      <c r="B24">
        <f>[4]Mexico!B23</f>
        <v>595.28296885077498</v>
      </c>
      <c r="C24">
        <f>[4]Mexico!C23</f>
        <v>-11297.721814186558</v>
      </c>
      <c r="D24">
        <f>[4]Mexico!D23</f>
        <v>-11288.96863151925</v>
      </c>
      <c r="E24">
        <f>[4]Mexico!E23</f>
        <v>-9945.4674097634743</v>
      </c>
      <c r="F24">
        <f>[4]Mexico!F23</f>
        <v>25817</v>
      </c>
      <c r="G24">
        <f>B24/[4]Mexico!$G23</f>
        <v>38.255851713190388</v>
      </c>
      <c r="H24">
        <f>C24/[4]Mexico!$G23</f>
        <v>-726.04793524462787</v>
      </c>
      <c r="I24">
        <f>D24/[4]Mexico!$G23</f>
        <v>-725.48541208226447</v>
      </c>
      <c r="J24">
        <f>E24/[4]Mexico!$G23</f>
        <v>-639.14532475337069</v>
      </c>
      <c r="K24">
        <f>F24/[4]Mexico!$G23</f>
        <v>1659.1291459020724</v>
      </c>
      <c r="L24" s="12">
        <f>[4]Mexico!$G23</f>
        <v>15.56057288473661</v>
      </c>
      <c r="M24" s="12">
        <f t="shared" si="4"/>
        <v>2.3057790171235038E-2</v>
      </c>
      <c r="N24" s="12">
        <f t="shared" si="4"/>
        <v>-0.43760784809182163</v>
      </c>
      <c r="O24" s="12">
        <f t="shared" si="4"/>
        <v>-0.43726880084902392</v>
      </c>
      <c r="P24" s="12">
        <f t="shared" si="4"/>
        <v>-0.38522939961124358</v>
      </c>
    </row>
    <row r="25" spans="1:16">
      <c r="A25">
        <v>1921</v>
      </c>
      <c r="B25">
        <f>[4]Mexico!B24</f>
        <v>1711.3318868076703</v>
      </c>
      <c r="C25">
        <f>[4]Mexico!C24</f>
        <v>-7729.7743630149971</v>
      </c>
      <c r="D25">
        <f>[4]Mexico!D24</f>
        <v>-7677.9968309144779</v>
      </c>
      <c r="E25">
        <f>[4]Mexico!E24</f>
        <v>-6336.6454359108502</v>
      </c>
      <c r="F25">
        <f>[4]Mexico!F24</f>
        <v>25990</v>
      </c>
      <c r="G25">
        <f>B25/[4]Mexico!$G24</f>
        <v>110.53999865076086</v>
      </c>
      <c r="H25">
        <f>C25/[4]Mexico!$G24</f>
        <v>-499.28903577684099</v>
      </c>
      <c r="I25">
        <f>D25/[4]Mexico!$G24</f>
        <v>-495.94457151911729</v>
      </c>
      <c r="J25">
        <f>E25/[4]Mexico!$G24</f>
        <v>-409.30270939003219</v>
      </c>
      <c r="K25">
        <f>F25/[4]Mexico!$G24</f>
        <v>1678.7711297149181</v>
      </c>
      <c r="L25" s="12">
        <f>[4]Mexico!$G24</f>
        <v>15.481562400000001</v>
      </c>
      <c r="M25" s="12">
        <f t="shared" si="4"/>
        <v>6.5845782485866491E-2</v>
      </c>
      <c r="N25" s="12">
        <f t="shared" si="4"/>
        <v>-0.29741340373278169</v>
      </c>
      <c r="O25" s="12">
        <f t="shared" si="4"/>
        <v>-0.29542119395592448</v>
      </c>
      <c r="P25" s="12">
        <f t="shared" si="4"/>
        <v>-0.2438109055756387</v>
      </c>
    </row>
    <row r="26" spans="1:16">
      <c r="A26">
        <v>1922</v>
      </c>
      <c r="B26">
        <f>[4]Mexico!B25</f>
        <v>186.35212845844367</v>
      </c>
      <c r="C26">
        <f>[4]Mexico!C25</f>
        <v>-9251.259960832007</v>
      </c>
      <c r="D26">
        <f>[4]Mexico!D25</f>
        <v>-9002.3756173922229</v>
      </c>
      <c r="E26">
        <f>[4]Mexico!E25</f>
        <v>-7600.8805883949317</v>
      </c>
      <c r="F26">
        <f>[4]Mexico!F25</f>
        <v>26606</v>
      </c>
      <c r="G26">
        <f>B26/[4]Mexico!$G25</f>
        <v>11.846158160154491</v>
      </c>
      <c r="H26">
        <f>C26/[4]Mexico!$G25</f>
        <v>-588.09035122536568</v>
      </c>
      <c r="I26">
        <f>D26/[4]Mexico!$G25</f>
        <v>-572.26910292322259</v>
      </c>
      <c r="J26">
        <f>E26/[4]Mexico!$G25</f>
        <v>-483.17791887552062</v>
      </c>
      <c r="K26">
        <f>F26/[4]Mexico!$G25</f>
        <v>1691.3082056873579</v>
      </c>
      <c r="L26" s="12">
        <f>[4]Mexico!$G25</f>
        <v>15.731018102160251</v>
      </c>
      <c r="M26" s="12">
        <f t="shared" si="4"/>
        <v>7.0041392339488711E-3</v>
      </c>
      <c r="N26" s="12">
        <f t="shared" si="4"/>
        <v>-0.34771329628023778</v>
      </c>
      <c r="O26" s="12">
        <f t="shared" si="4"/>
        <v>-0.33835885204060068</v>
      </c>
      <c r="P26" s="12">
        <f t="shared" si="4"/>
        <v>-0.28568295077782951</v>
      </c>
    </row>
    <row r="27" spans="1:16">
      <c r="A27">
        <v>1923</v>
      </c>
      <c r="B27">
        <f>[4]Mexico!B26</f>
        <v>95.232542024961674</v>
      </c>
      <c r="C27">
        <f>[4]Mexico!C26</f>
        <v>-6294.7042121113845</v>
      </c>
      <c r="D27">
        <f>[4]Mexico!D26</f>
        <v>-6009.3552325286246</v>
      </c>
      <c r="E27">
        <f>[4]Mexico!E26</f>
        <v>-4512.8112012609363</v>
      </c>
      <c r="F27">
        <f>[4]Mexico!F26</f>
        <v>27518</v>
      </c>
      <c r="G27">
        <f>B27/[4]Mexico!$G26</f>
        <v>5.9578079961046919</v>
      </c>
      <c r="H27">
        <f>C27/[4]Mexico!$G26</f>
        <v>-393.80067244452187</v>
      </c>
      <c r="I27">
        <f>D27/[4]Mexico!$G26</f>
        <v>-375.94906000102668</v>
      </c>
      <c r="J27">
        <f>E27/[4]Mexico!$G26</f>
        <v>-282.32431990249654</v>
      </c>
      <c r="K27">
        <f>F27/[4]Mexico!$G26</f>
        <v>1721.5434656132177</v>
      </c>
      <c r="L27" s="12">
        <f>[4]Mexico!$G26</f>
        <v>15.984493304790318</v>
      </c>
      <c r="M27" s="12">
        <f t="shared" si="4"/>
        <v>3.4607363189534733E-3</v>
      </c>
      <c r="N27" s="12">
        <f t="shared" si="4"/>
        <v>-0.22874860862386021</v>
      </c>
      <c r="O27" s="12">
        <f t="shared" si="4"/>
        <v>-0.21837906942832419</v>
      </c>
      <c r="P27" s="12">
        <f t="shared" si="4"/>
        <v>-0.16399488339490284</v>
      </c>
    </row>
    <row r="28" spans="1:16">
      <c r="A28">
        <v>1924</v>
      </c>
      <c r="B28">
        <f>[4]Mexico!B27</f>
        <v>864.93528367707552</v>
      </c>
      <c r="C28">
        <f>[4]Mexico!C27</f>
        <v>-7086.1988516010051</v>
      </c>
      <c r="D28">
        <f>[4]Mexico!D27</f>
        <v>-6946.316161676159</v>
      </c>
      <c r="E28">
        <f>[4]Mexico!E27</f>
        <v>-5510.7174432690817</v>
      </c>
      <c r="F28">
        <f>[4]Mexico!F27</f>
        <v>27075</v>
      </c>
      <c r="G28">
        <f>B28/[4]Mexico!$G27</f>
        <v>53.252830518963663</v>
      </c>
      <c r="H28">
        <f>C28/[4]Mexico!$G27</f>
        <v>-436.28714608996233</v>
      </c>
      <c r="I28">
        <f>D28/[4]Mexico!$G27</f>
        <v>-427.67476858648462</v>
      </c>
      <c r="J28">
        <f>E28/[4]Mexico!$G27</f>
        <v>-339.28700514646738</v>
      </c>
      <c r="K28">
        <f>F28/[4]Mexico!$G27</f>
        <v>1666.9690941169263</v>
      </c>
      <c r="L28" s="12">
        <f>[4]Mexico!$G27</f>
        <v>16.242052774435468</v>
      </c>
      <c r="M28" s="12">
        <f t="shared" si="4"/>
        <v>3.1945901520852277E-2</v>
      </c>
      <c r="N28" s="12">
        <f t="shared" si="4"/>
        <v>-0.26172479599634368</v>
      </c>
      <c r="O28" s="12">
        <f t="shared" si="4"/>
        <v>-0.25655830698711574</v>
      </c>
      <c r="P28" s="12">
        <f t="shared" si="4"/>
        <v>-0.20353527029618029</v>
      </c>
    </row>
    <row r="29" spans="1:16">
      <c r="A29">
        <v>1925</v>
      </c>
      <c r="B29">
        <f>[4]Mexico!B28</f>
        <v>761.60749320425168</v>
      </c>
      <c r="C29">
        <f>[4]Mexico!C28</f>
        <v>-6334.6253421617448</v>
      </c>
      <c r="D29">
        <f>[4]Mexico!D28</f>
        <v>-6230.0815290209493</v>
      </c>
      <c r="E29">
        <f>[4]Mexico!E28</f>
        <v>-4620.474414694595</v>
      </c>
      <c r="F29">
        <f>[4]Mexico!F28</f>
        <v>28750</v>
      </c>
      <c r="G29">
        <f>B29/[4]Mexico!$G28</f>
        <v>46.147507361067234</v>
      </c>
      <c r="H29">
        <f>C29/[4]Mexico!$G28</f>
        <v>-383.82916688112783</v>
      </c>
      <c r="I29">
        <f>D29/[4]Mexico!$G28</f>
        <v>-377.49462260534688</v>
      </c>
      <c r="J29">
        <f>E29/[4]Mexico!$G28</f>
        <v>-279.96491495463573</v>
      </c>
      <c r="K29">
        <f>F29/[4]Mexico!$G28</f>
        <v>1742.02702634764</v>
      </c>
      <c r="L29" s="12">
        <f>[4]Mexico!$G28</f>
        <v>16.503762321229701</v>
      </c>
      <c r="M29" s="12">
        <f t="shared" si="4"/>
        <v>2.6490695415800059E-2</v>
      </c>
      <c r="N29" s="12">
        <f t="shared" si="4"/>
        <v>-0.22033479450997373</v>
      </c>
      <c r="O29" s="12">
        <f t="shared" si="4"/>
        <v>-0.21669848796594607</v>
      </c>
      <c r="P29" s="12">
        <f t="shared" si="4"/>
        <v>-0.16071215355459459</v>
      </c>
    </row>
    <row r="30" spans="1:16">
      <c r="A30">
        <v>1926</v>
      </c>
      <c r="B30">
        <f>[4]Mexico!B29</f>
        <v>593.43216543083827</v>
      </c>
      <c r="C30">
        <f>[4]Mexico!C29</f>
        <v>-5591.287423015202</v>
      </c>
      <c r="D30">
        <f>[4]Mexico!D29</f>
        <v>-5466.0592404130093</v>
      </c>
      <c r="E30">
        <f>[4]Mexico!E29</f>
        <v>-3662.2277715518053</v>
      </c>
      <c r="F30">
        <f>[4]Mexico!F29</f>
        <v>30475</v>
      </c>
      <c r="G30">
        <f>B30/[4]Mexico!$G29</f>
        <v>35.387190063709703</v>
      </c>
      <c r="H30">
        <f>C30/[4]Mexico!$G29</f>
        <v>-333.4162896199266</v>
      </c>
      <c r="I30">
        <f>D30/[4]Mexico!$G29</f>
        <v>-325.94875793353845</v>
      </c>
      <c r="J30">
        <f>E30/[4]Mexico!$G29</f>
        <v>-218.38376440955417</v>
      </c>
      <c r="K30">
        <f>F30/[4]Mexico!$G29</f>
        <v>1817.2668756648959</v>
      </c>
      <c r="L30" s="12">
        <f>[4]Mexico!$G29</f>
        <v>16.769688815711177</v>
      </c>
      <c r="M30" s="12">
        <f t="shared" si="4"/>
        <v>1.9472753582636206E-2</v>
      </c>
      <c r="N30" s="12">
        <f t="shared" si="4"/>
        <v>-0.18347128541477284</v>
      </c>
      <c r="O30" s="12">
        <f t="shared" si="4"/>
        <v>-0.17936207515711269</v>
      </c>
      <c r="P30" s="12">
        <f t="shared" si="4"/>
        <v>-0.12017154295494029</v>
      </c>
    </row>
    <row r="31" spans="1:16">
      <c r="A31">
        <v>1927</v>
      </c>
      <c r="B31">
        <f>[4]Mexico!B30</f>
        <v>718.2256501652322</v>
      </c>
      <c r="C31">
        <f>[4]Mexico!C30</f>
        <v>-3982.4860323901057</v>
      </c>
      <c r="D31">
        <f>[4]Mexico!D30</f>
        <v>-3851.2613677931258</v>
      </c>
      <c r="E31">
        <f>[4]Mexico!E30</f>
        <v>-2209.7264919676613</v>
      </c>
      <c r="F31">
        <f>[4]Mexico!F30</f>
        <v>29144</v>
      </c>
      <c r="G31">
        <f>B31/[4]Mexico!$G30</f>
        <v>42.149639463040209</v>
      </c>
      <c r="H31">
        <f>C31/[4]Mexico!$G30</f>
        <v>-233.71533778168342</v>
      </c>
      <c r="I31">
        <f>D31/[4]Mexico!$G30</f>
        <v>-226.01431471163764</v>
      </c>
      <c r="J31">
        <f>E31/[4]Mexico!$G30</f>
        <v>-129.67954420304861</v>
      </c>
      <c r="K31">
        <f>F31/[4]Mexico!$G30</f>
        <v>1710.3386550288769</v>
      </c>
      <c r="L31" s="12">
        <f>[4]Mexico!$G30</f>
        <v>17.039900205908602</v>
      </c>
      <c r="M31" s="12">
        <f t="shared" si="4"/>
        <v>2.4644031367184745E-2</v>
      </c>
      <c r="N31" s="12">
        <f t="shared" si="4"/>
        <v>-0.13664857371637748</v>
      </c>
      <c r="O31" s="12">
        <f t="shared" si="4"/>
        <v>-0.13214594317160053</v>
      </c>
      <c r="P31" s="12">
        <f t="shared" si="4"/>
        <v>-7.5820974882228304E-2</v>
      </c>
    </row>
    <row r="32" spans="1:16">
      <c r="A32">
        <v>1928</v>
      </c>
      <c r="B32">
        <f>[4]Mexico!B31</f>
        <v>1060.5090632018994</v>
      </c>
      <c r="C32">
        <f>[4]Mexico!C31</f>
        <v>-3414.1852677147044</v>
      </c>
      <c r="D32">
        <f>[4]Mexico!D31</f>
        <v>-3268.2491212204613</v>
      </c>
      <c r="E32">
        <f>[4]Mexico!E31</f>
        <v>-1614.5563213335356</v>
      </c>
      <c r="F32">
        <f>[4]Mexico!F31</f>
        <v>29317</v>
      </c>
      <c r="G32">
        <f>B32/[4]Mexico!$G31</f>
        <v>61.249887331280895</v>
      </c>
      <c r="H32">
        <f>C32/[4]Mexico!$G31</f>
        <v>-197.18687018503383</v>
      </c>
      <c r="I32">
        <f>D32/[4]Mexico!$G31</f>
        <v>-188.75830239576263</v>
      </c>
      <c r="J32">
        <f>E32/[4]Mexico!$G31</f>
        <v>-93.248984099308444</v>
      </c>
      <c r="K32">
        <f>F32/[4]Mexico!$G31</f>
        <v>1693.2084875066309</v>
      </c>
      <c r="L32" s="12">
        <f>[4]Mexico!$G31</f>
        <v>17.314465534702908</v>
      </c>
      <c r="M32" s="12">
        <f t="shared" si="4"/>
        <v>3.6173860326837649E-2</v>
      </c>
      <c r="N32" s="12">
        <f t="shared" si="4"/>
        <v>-0.11645752524865111</v>
      </c>
      <c r="O32" s="12">
        <f t="shared" si="4"/>
        <v>-0.11147965757821268</v>
      </c>
      <c r="P32" s="12">
        <f t="shared" si="4"/>
        <v>-5.5072358063019258E-2</v>
      </c>
    </row>
    <row r="33" spans="1:16">
      <c r="A33">
        <v>1929</v>
      </c>
      <c r="B33">
        <f>[4]Mexico!B32</f>
        <v>2035.222546356471</v>
      </c>
      <c r="C33">
        <f>[4]Mexico!C32</f>
        <v>-2776.8133975342857</v>
      </c>
      <c r="D33">
        <f>[4]Mexico!D32</f>
        <v>-2621.0159335537087</v>
      </c>
      <c r="E33">
        <f>[4]Mexico!E32</f>
        <v>-1115.0153409160109</v>
      </c>
      <c r="F33">
        <f>[4]Mexico!F32</f>
        <v>28183</v>
      </c>
      <c r="G33">
        <f>B33/[4]Mexico!$G32</f>
        <v>115.68066370570867</v>
      </c>
      <c r="H33">
        <f>C33/[4]Mexico!$G32</f>
        <v>-157.8321827206249</v>
      </c>
      <c r="I33">
        <f>D33/[4]Mexico!$G32</f>
        <v>-148.97676095399581</v>
      </c>
      <c r="J33">
        <f>E33/[4]Mexico!$G32</f>
        <v>-63.37671273843052</v>
      </c>
      <c r="K33">
        <f>F33/[4]Mexico!$G32</f>
        <v>1601.9025295560753</v>
      </c>
      <c r="L33" s="12">
        <f>[4]Mexico!$G32</f>
        <v>17.593454957468712</v>
      </c>
      <c r="M33" s="12">
        <f t="shared" si="4"/>
        <v>7.2214545873628466E-2</v>
      </c>
      <c r="N33" s="12">
        <f t="shared" si="4"/>
        <v>-9.8527956482073784E-2</v>
      </c>
      <c r="O33" s="12">
        <f t="shared" si="4"/>
        <v>-9.299989119517825E-2</v>
      </c>
      <c r="P33" s="12">
        <f t="shared" si="4"/>
        <v>-3.9563401373736325E-2</v>
      </c>
    </row>
    <row r="34" spans="1:16">
      <c r="A34">
        <v>1930</v>
      </c>
      <c r="B34">
        <f>[4]Mexico!B33</f>
        <v>1720.5500322409555</v>
      </c>
      <c r="C34">
        <f>[4]Mexico!C33</f>
        <v>-1382.3796521215843</v>
      </c>
      <c r="D34">
        <f>[4]Mexico!D33</f>
        <v>-1205.6797235487288</v>
      </c>
      <c r="E34">
        <f>[4]Mexico!E33</f>
        <v>96.264915299195522</v>
      </c>
      <c r="F34">
        <f>[4]Mexico!F33</f>
        <v>26410</v>
      </c>
      <c r="G34">
        <f>B34/[4]Mexico!$G33</f>
        <v>96.244103036623713</v>
      </c>
      <c r="H34">
        <f>C34/[4]Mexico!$G33</f>
        <v>-77.327533161726336</v>
      </c>
      <c r="I34">
        <f>D34/[4]Mexico!$G33</f>
        <v>-67.443295090497557</v>
      </c>
      <c r="J34">
        <f>E34/[4]Mexico!$G33</f>
        <v>5.3848654518929537</v>
      </c>
      <c r="K34">
        <f>F34/[4]Mexico!$G33</f>
        <v>1477.3222013698835</v>
      </c>
      <c r="L34" s="12">
        <f>[4]Mexico!$G33</f>
        <v>17.876939760000003</v>
      </c>
      <c r="M34" s="12">
        <f t="shared" si="4"/>
        <v>6.514767255740081E-2</v>
      </c>
      <c r="N34" s="12">
        <f t="shared" si="4"/>
        <v>-5.2343038702066802E-2</v>
      </c>
      <c r="O34" s="12">
        <f t="shared" si="4"/>
        <v>-4.5652393924601617E-2</v>
      </c>
      <c r="P34" s="12">
        <f t="shared" si="4"/>
        <v>3.6450176182959305E-3</v>
      </c>
    </row>
    <row r="35" spans="1:16">
      <c r="A35">
        <v>1931</v>
      </c>
      <c r="B35">
        <f>[4]Mexico!B34</f>
        <v>347.17265596771699</v>
      </c>
      <c r="C35">
        <f>[4]Mexico!C34</f>
        <v>-1990.1917226534806</v>
      </c>
      <c r="D35">
        <f>[4]Mexico!D34</f>
        <v>-1801.5846642962272</v>
      </c>
      <c r="E35">
        <f>[4]Mexico!E34</f>
        <v>-412.81973145747759</v>
      </c>
      <c r="F35">
        <f>[4]Mexico!F34</f>
        <v>27296</v>
      </c>
      <c r="G35">
        <f>B35/[4]Mexico!$G34</f>
        <v>19.089527199728359</v>
      </c>
      <c r="H35">
        <f>C35/[4]Mexico!$G34</f>
        <v>-109.43206029970474</v>
      </c>
      <c r="I35">
        <f>D35/[4]Mexico!$G34</f>
        <v>-99.061371512203166</v>
      </c>
      <c r="J35">
        <f>E35/[4]Mexico!$G34</f>
        <v>-22.699176783596897</v>
      </c>
      <c r="K35">
        <f>F35/[4]Mexico!$G34</f>
        <v>1500.8893283699119</v>
      </c>
      <c r="L35" s="12">
        <f>[4]Mexico!$G34</f>
        <v>18.186550789621297</v>
      </c>
      <c r="M35" s="12">
        <f t="shared" si="4"/>
        <v>1.2718810667047076E-2</v>
      </c>
      <c r="N35" s="12">
        <f t="shared" si="4"/>
        <v>-7.2911478702135143E-2</v>
      </c>
      <c r="O35" s="12">
        <f t="shared" si="4"/>
        <v>-6.6001782836174791E-2</v>
      </c>
      <c r="P35" s="12">
        <f t="shared" si="4"/>
        <v>-1.5123817828893521E-2</v>
      </c>
    </row>
    <row r="36" spans="1:16">
      <c r="A36">
        <v>1932</v>
      </c>
      <c r="B36">
        <f>[4]Mexico!B35</f>
        <v>-5.6744256092686012</v>
      </c>
      <c r="C36">
        <f>[4]Mexico!C35</f>
        <v>-2128.1006192290129</v>
      </c>
      <c r="D36">
        <f>[4]Mexico!D35</f>
        <v>-1944.0968896398308</v>
      </c>
      <c r="E36">
        <f>[4]Mexico!E35</f>
        <v>-943.31487918452422</v>
      </c>
      <c r="F36">
        <f>[4]Mexico!F35</f>
        <v>23207</v>
      </c>
      <c r="G36">
        <f>B36/[4]Mexico!$G35</f>
        <v>-0.30670044348812403</v>
      </c>
      <c r="H36">
        <f>C36/[4]Mexico!$G35</f>
        <v>-115.02299063341096</v>
      </c>
      <c r="I36">
        <f>D36/[4]Mexico!$G35</f>
        <v>-105.07766235625606</v>
      </c>
      <c r="J36">
        <f>E36/[4]Mexico!$G35</f>
        <v>-50.985793402996194</v>
      </c>
      <c r="K36">
        <f>F36/[4]Mexico!$G35</f>
        <v>1254.3291043243246</v>
      </c>
      <c r="L36" s="12">
        <f>[4]Mexico!$G35</f>
        <v>18.501523978032086</v>
      </c>
      <c r="M36" s="12">
        <f t="shared" si="4"/>
        <v>-2.4451353510874309E-4</v>
      </c>
      <c r="N36" s="12">
        <f t="shared" si="4"/>
        <v>-9.1700806619942801E-2</v>
      </c>
      <c r="O36" s="12">
        <f t="shared" si="4"/>
        <v>-8.3772003690258584E-2</v>
      </c>
      <c r="P36" s="12">
        <f t="shared" si="4"/>
        <v>-4.0647859662365844E-2</v>
      </c>
    </row>
    <row r="37" spans="1:16">
      <c r="A37">
        <v>1933</v>
      </c>
      <c r="B37">
        <f>[4]Mexico!B36</f>
        <v>125.91568487103117</v>
      </c>
      <c r="C37">
        <f>[4]Mexico!C36</f>
        <v>-2207.3649138521646</v>
      </c>
      <c r="D37">
        <f>[4]Mexico!D36</f>
        <v>-2006.7390743931026</v>
      </c>
      <c r="E37">
        <f>[4]Mexico!E36</f>
        <v>-762.99118458369117</v>
      </c>
      <c r="F37">
        <f>[4]Mexico!F36</f>
        <v>25843</v>
      </c>
      <c r="G37">
        <f>B37/[4]Mexico!$G36</f>
        <v>6.6898312982033694</v>
      </c>
      <c r="H37">
        <f>C37/[4]Mexico!$G36</f>
        <v>-117.276087584872</v>
      </c>
      <c r="I37">
        <f>D37/[4]Mexico!$G36</f>
        <v>-106.61694673664286</v>
      </c>
      <c r="J37">
        <f>E37/[4]Mexico!$G36</f>
        <v>-40.537303292352256</v>
      </c>
      <c r="K37">
        <f>F37/[4]Mexico!$G36</f>
        <v>1373.0244204012156</v>
      </c>
      <c r="L37" s="12">
        <f>[4]Mexico!$G36</f>
        <v>18.821952192553386</v>
      </c>
      <c r="M37" s="12">
        <f t="shared" si="4"/>
        <v>4.8723323480645113E-3</v>
      </c>
      <c r="N37" s="12">
        <f t="shared" si="4"/>
        <v>-8.5414422236279236E-2</v>
      </c>
      <c r="O37" s="12">
        <f t="shared" si="4"/>
        <v>-7.7651165669353497E-2</v>
      </c>
      <c r="P37" s="12">
        <f t="shared" si="4"/>
        <v>-2.9524094903211357E-2</v>
      </c>
    </row>
    <row r="38" spans="1:16">
      <c r="A38">
        <v>1934</v>
      </c>
      <c r="B38">
        <f>[4]Mexico!B37</f>
        <v>1291.6182877502617</v>
      </c>
      <c r="C38">
        <f>[4]Mexico!C37</f>
        <v>-2444.3530744339409</v>
      </c>
      <c r="D38">
        <f>[4]Mexico!D37</f>
        <v>-2233.9804650673332</v>
      </c>
      <c r="E38">
        <f>[4]Mexico!E37</f>
        <v>-833.74718465660783</v>
      </c>
      <c r="F38">
        <f>[4]Mexico!F37</f>
        <v>27592</v>
      </c>
      <c r="G38">
        <f>B38/[4]Mexico!$G37</f>
        <v>67.454721941063042</v>
      </c>
      <c r="H38">
        <f>C38/[4]Mexico!$G37</f>
        <v>-127.65625767727185</v>
      </c>
      <c r="I38">
        <f>D38/[4]Mexico!$G37</f>
        <v>-116.66955517899923</v>
      </c>
      <c r="J38">
        <f>E38/[4]Mexico!$G37</f>
        <v>-43.542418873701976</v>
      </c>
      <c r="K38">
        <f>F38/[4]Mexico!$G37</f>
        <v>1440.9912784989015</v>
      </c>
      <c r="L38" s="12">
        <f>[4]Mexico!$G37</f>
        <v>19.147929908876986</v>
      </c>
      <c r="M38" s="12">
        <f t="shared" si="4"/>
        <v>4.6811332551111251E-2</v>
      </c>
      <c r="N38" s="12">
        <f t="shared" si="4"/>
        <v>-8.858919521723474E-2</v>
      </c>
      <c r="O38" s="12">
        <f t="shared" si="4"/>
        <v>-8.09647892529477E-2</v>
      </c>
      <c r="P38" s="12">
        <f t="shared" si="4"/>
        <v>-3.0216989875928087E-2</v>
      </c>
    </row>
    <row r="39" spans="1:16">
      <c r="A39">
        <v>1935</v>
      </c>
      <c r="B39">
        <f>[4]Mexico!B38</f>
        <v>1626.6667544306072</v>
      </c>
      <c r="C39">
        <f>[4]Mexico!C38</f>
        <v>-1901.9066358468201</v>
      </c>
      <c r="D39">
        <f>[4]Mexico!D38</f>
        <v>-1658.1200905766918</v>
      </c>
      <c r="E39">
        <f>[4]Mexico!E38</f>
        <v>-67.844245657605654</v>
      </c>
      <c r="F39">
        <f>[4]Mexico!F38</f>
        <v>29637</v>
      </c>
      <c r="G39">
        <f>B39/[4]Mexico!$G38</f>
        <v>83.506368676899257</v>
      </c>
      <c r="H39">
        <f>C39/[4]Mexico!$G38</f>
        <v>-97.63605009414421</v>
      </c>
      <c r="I39">
        <f>D39/[4]Mexico!$G38</f>
        <v>-85.121053354740837</v>
      </c>
      <c r="J39">
        <f>E39/[4]Mexico!$G38</f>
        <v>-3.4828440275545227</v>
      </c>
      <c r="K39">
        <f>F39/[4]Mexico!$G38</f>
        <v>1521.4414641083392</v>
      </c>
      <c r="L39" s="12">
        <f>[4]Mexico!$G38</f>
        <v>19.479553238920797</v>
      </c>
      <c r="M39" s="12">
        <f t="shared" si="4"/>
        <v>5.4886349982474852E-2</v>
      </c>
      <c r="N39" s="12">
        <f t="shared" si="4"/>
        <v>-6.4173385830104943E-2</v>
      </c>
      <c r="O39" s="12">
        <f t="shared" si="4"/>
        <v>-5.5947636082487831E-2</v>
      </c>
      <c r="P39" s="12">
        <f t="shared" si="4"/>
        <v>-2.2891738589467781E-3</v>
      </c>
    </row>
    <row r="40" spans="1:16">
      <c r="A40">
        <v>1936</v>
      </c>
      <c r="B40">
        <f>[4]Mexico!B39</f>
        <v>1482.6400398613475</v>
      </c>
      <c r="C40">
        <f>[4]Mexico!C39</f>
        <v>-1816.2006805505857</v>
      </c>
      <c r="D40">
        <f>[4]Mexico!D39</f>
        <v>-1526.1703484585473</v>
      </c>
      <c r="E40">
        <f>[4]Mexico!E39</f>
        <v>294.39376280111668</v>
      </c>
      <c r="F40">
        <f>[4]Mexico!F39</f>
        <v>32002</v>
      </c>
      <c r="G40">
        <f>B40/[4]Mexico!$G39</f>
        <v>74.81687582713991</v>
      </c>
      <c r="H40">
        <f>C40/[4]Mexico!$G39</f>
        <v>-91.648989060505556</v>
      </c>
      <c r="I40">
        <f>D40/[4]Mexico!$G39</f>
        <v>-77.013499151394896</v>
      </c>
      <c r="J40">
        <f>E40/[4]Mexico!$G39</f>
        <v>14.855677037991907</v>
      </c>
      <c r="K40">
        <f>F40/[4]Mexico!$G39</f>
        <v>1614.8826389742171</v>
      </c>
      <c r="L40" s="12">
        <f>[4]Mexico!$G39</f>
        <v>19.816919959166729</v>
      </c>
      <c r="M40" s="12">
        <f t="shared" si="4"/>
        <v>4.6329605645314277E-2</v>
      </c>
      <c r="N40" s="12">
        <f t="shared" si="4"/>
        <v>-5.6752724221941928E-2</v>
      </c>
      <c r="O40" s="12">
        <f t="shared" si="4"/>
        <v>-4.7689842774156221E-2</v>
      </c>
      <c r="P40" s="12">
        <f t="shared" si="4"/>
        <v>9.1992301356514181E-3</v>
      </c>
    </row>
    <row r="41" spans="1:16">
      <c r="A41">
        <v>1937</v>
      </c>
      <c r="B41">
        <f>[4]Mexico!B40</f>
        <v>3353.5893617771076</v>
      </c>
      <c r="C41">
        <f>[4]Mexico!C40</f>
        <v>-847.23001993953744</v>
      </c>
      <c r="D41">
        <f>[4]Mexico!D40</f>
        <v>-507.41365067938699</v>
      </c>
      <c r="E41">
        <f>[4]Mexico!E40</f>
        <v>1371.8325756649924</v>
      </c>
      <c r="F41">
        <f>[4]Mexico!F40</f>
        <v>33062</v>
      </c>
      <c r="G41">
        <f>B41/[4]Mexico!$G40</f>
        <v>166.34760978138391</v>
      </c>
      <c r="H41">
        <f>C41/[4]Mexico!$G40</f>
        <v>-42.025028573353204</v>
      </c>
      <c r="I41">
        <f>D41/[4]Mexico!$G40</f>
        <v>-25.16916618444716</v>
      </c>
      <c r="J41">
        <f>E41/[4]Mexico!$G40</f>
        <v>68.046813537476297</v>
      </c>
      <c r="K41">
        <f>F41/[4]Mexico!$G40</f>
        <v>1639.9696209907204</v>
      </c>
      <c r="L41" s="12">
        <f>[4]Mexico!$G40</f>
        <v>20.160129539489244</v>
      </c>
      <c r="M41" s="12">
        <f t="shared" si="4"/>
        <v>0.10143334830854478</v>
      </c>
      <c r="N41" s="12">
        <f t="shared" si="4"/>
        <v>-2.5625492103911966E-2</v>
      </c>
      <c r="O41" s="12">
        <f t="shared" si="4"/>
        <v>-1.5347336842277749E-2</v>
      </c>
      <c r="P41" s="12">
        <f t="shared" si="4"/>
        <v>4.1492728076492423E-2</v>
      </c>
    </row>
    <row r="42" spans="1:16">
      <c r="A42">
        <v>1938</v>
      </c>
      <c r="B42">
        <f>[4]Mexico!B41</f>
        <v>686.68316583641899</v>
      </c>
      <c r="C42">
        <f>[4]Mexico!C41</f>
        <v>-2479.1141904560545</v>
      </c>
      <c r="D42">
        <f>[4]Mexico!D41</f>
        <v>-2189.0642076615354</v>
      </c>
      <c r="E42">
        <f>[4]Mexico!E41</f>
        <v>-265.82237088582013</v>
      </c>
      <c r="F42">
        <f>[4]Mexico!F41</f>
        <v>33603</v>
      </c>
      <c r="G42">
        <f>B42/[4]Mexico!$G41</f>
        <v>33.48157807668877</v>
      </c>
      <c r="H42">
        <f>C42/[4]Mexico!$G41</f>
        <v>-120.87766157435517</v>
      </c>
      <c r="I42">
        <f>D42/[4]Mexico!$G41</f>
        <v>-106.73528612635947</v>
      </c>
      <c r="J42">
        <f>E42/[4]Mexico!$G41</f>
        <v>-12.961075657800954</v>
      </c>
      <c r="K42">
        <f>F42/[4]Mexico!$G41</f>
        <v>1638.4287894120132</v>
      </c>
      <c r="L42" s="12">
        <f>[4]Mexico!$G41</f>
        <v>20.509283172483308</v>
      </c>
      <c r="M42" s="12">
        <f t="shared" si="4"/>
        <v>2.0435174414082644E-2</v>
      </c>
      <c r="N42" s="12">
        <f t="shared" si="4"/>
        <v>-7.3776573236200779E-2</v>
      </c>
      <c r="O42" s="12">
        <f t="shared" si="4"/>
        <v>-6.5144903956835268E-2</v>
      </c>
      <c r="P42" s="12">
        <f t="shared" si="4"/>
        <v>-7.9106737757289568E-3</v>
      </c>
    </row>
    <row r="43" spans="1:16">
      <c r="A43">
        <v>1939</v>
      </c>
      <c r="B43">
        <f>[4]Mexico!B42</f>
        <v>805.38481857006843</v>
      </c>
      <c r="C43">
        <f>[4]Mexico!C42</f>
        <v>-2470.345569729493</v>
      </c>
      <c r="D43">
        <f>[4]Mexico!D42</f>
        <v>-2181.8659088128834</v>
      </c>
      <c r="E43">
        <f>[4]Mexico!E42</f>
        <v>-75.857066015197759</v>
      </c>
      <c r="F43">
        <f>[4]Mexico!F42</f>
        <v>35402</v>
      </c>
      <c r="G43">
        <f>B43/[4]Mexico!$G42</f>
        <v>38.600754572355093</v>
      </c>
      <c r="H43">
        <f>C43/[4]Mexico!$G42</f>
        <v>-118.3995536634725</v>
      </c>
      <c r="I43">
        <f>D43/[4]Mexico!$G42</f>
        <v>-104.57320341027427</v>
      </c>
      <c r="J43">
        <f>E43/[4]Mexico!$G42</f>
        <v>-3.6357029836127204</v>
      </c>
      <c r="K43">
        <f>F43/[4]Mexico!$G42</f>
        <v>1696.7589677152896</v>
      </c>
      <c r="L43" s="12">
        <f>[4]Mexico!$G42</f>
        <v>20.864483803300185</v>
      </c>
      <c r="M43" s="12">
        <f t="shared" si="4"/>
        <v>2.2749698281737427E-2</v>
      </c>
      <c r="N43" s="12">
        <f t="shared" si="4"/>
        <v>-6.9779830792878736E-2</v>
      </c>
      <c r="O43" s="12">
        <f t="shared" si="4"/>
        <v>-6.1631148206679941E-2</v>
      </c>
      <c r="P43" s="12">
        <f t="shared" si="4"/>
        <v>-2.1427339137675204E-3</v>
      </c>
    </row>
    <row r="44" spans="1:16">
      <c r="A44">
        <v>1940</v>
      </c>
      <c r="B44">
        <f>[4]Mexico!B43</f>
        <v>1186.5744855698542</v>
      </c>
      <c r="C44">
        <f>[4]Mexico!C43</f>
        <v>-2349.2326581054149</v>
      </c>
      <c r="D44">
        <f>[4]Mexico!D43</f>
        <v>-2022.5348514861278</v>
      </c>
      <c r="E44">
        <f>[4]Mexico!E43</f>
        <v>106.2586867270844</v>
      </c>
      <c r="F44">
        <f>[4]Mexico!F43</f>
        <v>35895</v>
      </c>
      <c r="G44">
        <f>B44/[4]Mexico!$G43</f>
        <v>55.902367125868473</v>
      </c>
      <c r="H44">
        <f>C44/[4]Mexico!$G43</f>
        <v>-110.67797943962906</v>
      </c>
      <c r="I44">
        <f>D44/[4]Mexico!$G43</f>
        <v>-95.286462980317651</v>
      </c>
      <c r="J44">
        <f>E44/[4]Mexico!$G43</f>
        <v>5.0061013345296823</v>
      </c>
      <c r="K44">
        <f>F44/[4]Mexico!$G43</f>
        <v>1691.0994567857815</v>
      </c>
      <c r="L44" s="12">
        <f>[4]Mexico!$G43</f>
        <v>21.22583616</v>
      </c>
      <c r="M44" s="12">
        <f t="shared" si="4"/>
        <v>3.3056818096388198E-2</v>
      </c>
      <c r="N44" s="12">
        <f t="shared" si="4"/>
        <v>-6.5447350831742995E-2</v>
      </c>
      <c r="O44" s="12">
        <f t="shared" si="4"/>
        <v>-5.6345865760861619E-2</v>
      </c>
      <c r="P44" s="12">
        <f t="shared" si="4"/>
        <v>2.9602642910456717E-3</v>
      </c>
    </row>
    <row r="45" spans="1:16">
      <c r="A45">
        <v>1941</v>
      </c>
      <c r="B45">
        <f>[4]Mexico!B44</f>
        <v>2330.4784730626643</v>
      </c>
      <c r="C45">
        <f>[4]Mexico!C44</f>
        <v>-1557.8377021479153</v>
      </c>
      <c r="D45">
        <f>[4]Mexico!D44</f>
        <v>-1213.1245838767513</v>
      </c>
      <c r="E45">
        <f>[4]Mexico!E44</f>
        <v>1182.1931690812248</v>
      </c>
      <c r="F45">
        <f>[4]Mexico!F44</f>
        <v>38826</v>
      </c>
      <c r="G45">
        <f>B45/[4]Mexico!$G44</f>
        <v>106.85074300726322</v>
      </c>
      <c r="H45">
        <f>C45/[4]Mexico!$G44</f>
        <v>-71.425725610964065</v>
      </c>
      <c r="I45">
        <f>D45/[4]Mexico!$G44</f>
        <v>-55.620879851878577</v>
      </c>
      <c r="J45">
        <f>E45/[4]Mexico!$G44</f>
        <v>54.202696980262331</v>
      </c>
      <c r="K45">
        <f>F45/[4]Mexico!$G44</f>
        <v>1780.143861422594</v>
      </c>
      <c r="L45" s="12">
        <f>[4]Mexico!$G44</f>
        <v>21.810596795796254</v>
      </c>
      <c r="M45" s="12">
        <f t="shared" si="4"/>
        <v>6.0023656134102515E-2</v>
      </c>
      <c r="N45" s="12">
        <f t="shared" si="4"/>
        <v>-4.012356931303547E-2</v>
      </c>
      <c r="O45" s="12">
        <f t="shared" si="4"/>
        <v>-3.1245160044216538E-2</v>
      </c>
      <c r="P45" s="12">
        <f t="shared" si="4"/>
        <v>3.0448492481358495E-2</v>
      </c>
    </row>
    <row r="46" spans="1:16">
      <c r="A46">
        <v>1942</v>
      </c>
      <c r="B46">
        <f>[4]Mexico!B45</f>
        <v>1009.4958716641944</v>
      </c>
      <c r="C46">
        <f>[4]Mexico!C45</f>
        <v>-2510.4788869321169</v>
      </c>
      <c r="D46">
        <f>[4]Mexico!D45</f>
        <v>-2150.659602100819</v>
      </c>
      <c r="E46">
        <f>[4]Mexico!E45</f>
        <v>518.00206951784469</v>
      </c>
      <c r="F46">
        <f>[4]Mexico!F45</f>
        <v>41585</v>
      </c>
      <c r="G46">
        <f>B46/[4]Mexico!$G45</f>
        <v>45.043720656730066</v>
      </c>
      <c r="H46">
        <f>C46/[4]Mexico!$G45</f>
        <v>-112.01760489735321</v>
      </c>
      <c r="I46">
        <f>D46/[4]Mexico!$G45</f>
        <v>-95.962463110466558</v>
      </c>
      <c r="J46">
        <f>E46/[4]Mexico!$G45</f>
        <v>23.113259968567188</v>
      </c>
      <c r="K46">
        <f>F46/[4]Mexico!$G45</f>
        <v>1855.5233122669124</v>
      </c>
      <c r="L46" s="12">
        <f>[4]Mexico!$G45</f>
        <v>22.411467279920707</v>
      </c>
      <c r="M46" s="12">
        <f t="shared" si="4"/>
        <v>2.4275480862431028E-2</v>
      </c>
      <c r="N46" s="12">
        <f t="shared" si="4"/>
        <v>-6.0369818129905425E-2</v>
      </c>
      <c r="O46" s="12">
        <f t="shared" si="4"/>
        <v>-5.1717196154883231E-2</v>
      </c>
      <c r="P46" s="12">
        <f t="shared" si="4"/>
        <v>1.2456464338531793E-2</v>
      </c>
    </row>
    <row r="47" spans="1:16">
      <c r="A47">
        <v>1943</v>
      </c>
      <c r="B47">
        <f>[4]Mexico!B46</f>
        <v>1282.9814193252851</v>
      </c>
      <c r="C47">
        <f>[4]Mexico!C46</f>
        <v>-2072.0156400230712</v>
      </c>
      <c r="D47">
        <f>[4]Mexico!D46</f>
        <v>-1726.7011702735015</v>
      </c>
      <c r="E47">
        <f>[4]Mexico!E46</f>
        <v>1045.2390195772534</v>
      </c>
      <c r="F47">
        <f>[4]Mexico!F46</f>
        <v>43137</v>
      </c>
      <c r="G47">
        <f>B47/[4]Mexico!$G46</f>
        <v>55.711818487320187</v>
      </c>
      <c r="H47">
        <f>C47/[4]Mexico!$G46</f>
        <v>-89.974614987457201</v>
      </c>
      <c r="I47">
        <f>D47/[4]Mexico!$G46</f>
        <v>-74.979778141066646</v>
      </c>
      <c r="J47">
        <f>E47/[4]Mexico!$G46</f>
        <v>45.388160465469973</v>
      </c>
      <c r="K47">
        <f>F47/[4]Mexico!$G46</f>
        <v>1873.1687598027615</v>
      </c>
      <c r="L47" s="12">
        <f>[4]Mexico!$G46</f>
        <v>23.028891430231937</v>
      </c>
      <c r="M47" s="12">
        <f t="shared" si="4"/>
        <v>2.9742017741736446E-2</v>
      </c>
      <c r="N47" s="12">
        <f t="shared" si="4"/>
        <v>-4.8033373670470156E-2</v>
      </c>
      <c r="O47" s="12">
        <f t="shared" si="4"/>
        <v>-4.0028309114530487E-2</v>
      </c>
      <c r="P47" s="12">
        <f t="shared" si="4"/>
        <v>2.423068408969686E-2</v>
      </c>
    </row>
    <row r="48" spans="1:16">
      <c r="A48">
        <v>1944</v>
      </c>
      <c r="B48">
        <f>[4]Mexico!B47</f>
        <v>2719.4748184000259</v>
      </c>
      <c r="C48">
        <f>[4]Mexico!C47</f>
        <v>-674.23057863993358</v>
      </c>
      <c r="D48">
        <f>[4]Mexico!D47</f>
        <v>-272.85327879099663</v>
      </c>
      <c r="E48">
        <f>[4]Mexico!E47</f>
        <v>2830.7983591354091</v>
      </c>
      <c r="F48">
        <f>[4]Mexico!F47</f>
        <v>46660</v>
      </c>
      <c r="G48">
        <f>B48/[4]Mexico!$G47</f>
        <v>114.92361216758415</v>
      </c>
      <c r="H48">
        <f>C48/[4]Mexico!$G47</f>
        <v>-28.49263872821189</v>
      </c>
      <c r="I48">
        <f>D48/[4]Mexico!$G47</f>
        <v>-11.53063973171075</v>
      </c>
      <c r="J48">
        <f>E48/[4]Mexico!$G47</f>
        <v>119.62808794872872</v>
      </c>
      <c r="K48">
        <f>F48/[4]Mexico!$G47</f>
        <v>1971.8276879998286</v>
      </c>
      <c r="L48" s="12">
        <f>[4]Mexico!$G47</f>
        <v>23.663325291537369</v>
      </c>
      <c r="M48" s="12">
        <f t="shared" si="4"/>
        <v>5.8282786506644355E-2</v>
      </c>
      <c r="N48" s="12">
        <f t="shared" si="4"/>
        <v>-1.4449862379767114E-2</v>
      </c>
      <c r="O48" s="12">
        <f t="shared" si="4"/>
        <v>-5.8476913585725808E-3</v>
      </c>
      <c r="P48" s="12">
        <f t="shared" si="4"/>
        <v>6.0668631786013907E-2</v>
      </c>
    </row>
    <row r="49" spans="1:16">
      <c r="A49">
        <v>1945</v>
      </c>
      <c r="B49">
        <f>[4]Mexico!B48</f>
        <v>5507.0561141646203</v>
      </c>
      <c r="C49">
        <f>[4]Mexico!C48</f>
        <v>2253.9655643973483</v>
      </c>
      <c r="D49">
        <f>[4]Mexico!D48</f>
        <v>2657.4502909094772</v>
      </c>
      <c r="E49">
        <f>[4]Mexico!E48</f>
        <v>5761.0991305700045</v>
      </c>
      <c r="F49">
        <f>[4]Mexico!F48</f>
        <v>48114</v>
      </c>
      <c r="G49">
        <f>B49/[4]Mexico!$G48</f>
        <v>226.48580423722882</v>
      </c>
      <c r="H49">
        <f>C49/[4]Mexico!$G48</f>
        <v>92.697657876142884</v>
      </c>
      <c r="I49">
        <f>D49/[4]Mexico!$G48</f>
        <v>109.29156229387551</v>
      </c>
      <c r="J49">
        <f>E49/[4]Mexico!$G48</f>
        <v>236.93369793735556</v>
      </c>
      <c r="K49">
        <f>F49/[4]Mexico!$G48</f>
        <v>1978.759206219391</v>
      </c>
      <c r="L49" s="12">
        <f>[4]Mexico!$G48</f>
        <v>24.315237472439311</v>
      </c>
      <c r="M49" s="12">
        <f t="shared" si="4"/>
        <v>0.11445849678190589</v>
      </c>
      <c r="N49" s="12">
        <f t="shared" si="4"/>
        <v>4.6846355829848869E-2</v>
      </c>
      <c r="O49" s="12">
        <f t="shared" si="4"/>
        <v>5.5232370846520287E-2</v>
      </c>
      <c r="P49" s="12">
        <f t="shared" si="4"/>
        <v>0.11973851956956405</v>
      </c>
    </row>
    <row r="50" spans="1:16">
      <c r="A50">
        <v>1946</v>
      </c>
      <c r="B50">
        <f>[4]Mexico!B49</f>
        <v>8700.2146450603195</v>
      </c>
      <c r="C50">
        <f>[4]Mexico!C49</f>
        <v>5399.7305081612358</v>
      </c>
      <c r="D50">
        <f>[4]Mexico!D49</f>
        <v>5842.8989846189852</v>
      </c>
      <c r="E50">
        <f>[4]Mexico!E49</f>
        <v>9133.2249462110103</v>
      </c>
      <c r="F50">
        <f>[4]Mexico!F49</f>
        <v>51292</v>
      </c>
      <c r="G50">
        <f>B50/[4]Mexico!$G49</f>
        <v>348.21599032951093</v>
      </c>
      <c r="H50">
        <f>C50/[4]Mexico!$G49</f>
        <v>216.11794457041259</v>
      </c>
      <c r="I50">
        <f>D50/[4]Mexico!$G49</f>
        <v>233.85524832764489</v>
      </c>
      <c r="J50">
        <f>E50/[4]Mexico!$G49</f>
        <v>365.54672491359111</v>
      </c>
      <c r="K50">
        <f>F50/[4]Mexico!$G49</f>
        <v>2052.9027506375328</v>
      </c>
      <c r="L50" s="12">
        <f>[4]Mexico!$G49</f>
        <v>24.985109491460896</v>
      </c>
      <c r="M50" s="12">
        <f t="shared" si="4"/>
        <v>0.16962127905054042</v>
      </c>
      <c r="N50" s="12">
        <f t="shared" si="4"/>
        <v>0.10527432169073608</v>
      </c>
      <c r="O50" s="12">
        <f t="shared" si="4"/>
        <v>0.1139144308004949</v>
      </c>
      <c r="P50" s="12">
        <f t="shared" si="4"/>
        <v>0.17806334216273512</v>
      </c>
    </row>
    <row r="51" spans="1:16">
      <c r="A51">
        <v>1947</v>
      </c>
      <c r="B51">
        <f>[4]Mexico!B50</f>
        <v>9509.3581209136773</v>
      </c>
      <c r="C51">
        <f>[4]Mexico!C50</f>
        <v>5680.7935995156322</v>
      </c>
      <c r="D51">
        <f>[4]Mexico!D50</f>
        <v>6081.9740743769808</v>
      </c>
      <c r="E51">
        <f>[4]Mexico!E50</f>
        <v>9375.2406759826772</v>
      </c>
      <c r="F51">
        <f>[4]Mexico!F50</f>
        <v>53041</v>
      </c>
      <c r="G51">
        <f>B51/[4]Mexico!$G50</f>
        <v>370.3967817848461</v>
      </c>
      <c r="H51">
        <f>C51/[4]Mexico!$G50</f>
        <v>221.27126147630787</v>
      </c>
      <c r="I51">
        <f>D51/[4]Mexico!$G50</f>
        <v>236.89754822606827</v>
      </c>
      <c r="J51">
        <f>E51/[4]Mexico!$G50</f>
        <v>365.17280458764748</v>
      </c>
      <c r="K51">
        <f>F51/[4]Mexico!$G50</f>
        <v>2065.9875727513745</v>
      </c>
      <c r="L51" s="12">
        <f>[4]Mexico!$G50</f>
        <v>25.673436132707593</v>
      </c>
      <c r="M51" s="12">
        <f t="shared" si="4"/>
        <v>0.17928316059112157</v>
      </c>
      <c r="N51" s="12">
        <f t="shared" si="4"/>
        <v>0.10710193245820465</v>
      </c>
      <c r="O51" s="12">
        <f t="shared" si="4"/>
        <v>0.11466552429963578</v>
      </c>
      <c r="P51" s="12">
        <f t="shared" si="4"/>
        <v>0.17675459881945435</v>
      </c>
    </row>
    <row r="52" spans="1:16">
      <c r="A52">
        <v>1948</v>
      </c>
      <c r="B52">
        <f>[4]Mexico!B51</f>
        <v>6644.0130408881723</v>
      </c>
      <c r="C52">
        <f>[4]Mexico!C51</f>
        <v>2877.7652185011602</v>
      </c>
      <c r="D52">
        <f>[4]Mexico!D51</f>
        <v>3310.811210787173</v>
      </c>
      <c r="E52">
        <f>[4]Mexico!E51</f>
        <v>6726.0530355890669</v>
      </c>
      <c r="F52">
        <f>[4]Mexico!F51</f>
        <v>55233</v>
      </c>
      <c r="G52">
        <f>B52/[4]Mexico!$G51</f>
        <v>251.85103277315559</v>
      </c>
      <c r="H52">
        <f>C52/[4]Mexico!$G51</f>
        <v>109.08590002726665</v>
      </c>
      <c r="I52">
        <f>D52/[4]Mexico!$G51</f>
        <v>125.50114179821426</v>
      </c>
      <c r="J52">
        <f>E52/[4]Mexico!$G51</f>
        <v>254.96087877540884</v>
      </c>
      <c r="K52">
        <f>F52/[4]Mexico!$G51</f>
        <v>2093.6876564739778</v>
      </c>
      <c r="L52" s="12">
        <f>[4]Mexico!$G51</f>
        <v>26.380725811327096</v>
      </c>
      <c r="M52" s="12">
        <f t="shared" si="4"/>
        <v>0.12029064220462715</v>
      </c>
      <c r="N52" s="12">
        <f t="shared" si="4"/>
        <v>5.2102279769361798E-2</v>
      </c>
      <c r="O52" s="12">
        <f t="shared" si="4"/>
        <v>5.9942628696380292E-2</v>
      </c>
      <c r="P52" s="12">
        <f t="shared" si="4"/>
        <v>0.12177598601540866</v>
      </c>
    </row>
    <row r="53" spans="1:16">
      <c r="A53">
        <v>1949</v>
      </c>
      <c r="B53">
        <f>[4]Mexico!B52</f>
        <v>4987.1622302888964</v>
      </c>
      <c r="C53">
        <f>[4]Mexico!C52</f>
        <v>1495.5662937681882</v>
      </c>
      <c r="D53">
        <f>[4]Mexico!D52</f>
        <v>1948.0230360843314</v>
      </c>
      <c r="E53">
        <f>[4]Mexico!E52</f>
        <v>5602.1986086136631</v>
      </c>
      <c r="F53">
        <f>[4]Mexico!F52</f>
        <v>58264</v>
      </c>
      <c r="G53">
        <f>B53/[4]Mexico!$G52</f>
        <v>183.97720393572507</v>
      </c>
      <c r="H53">
        <f>C53/[4]Mexico!$G52</f>
        <v>55.171677263052977</v>
      </c>
      <c r="I53">
        <f>D53/[4]Mexico!$G52</f>
        <v>71.862878092180381</v>
      </c>
      <c r="J53">
        <f>E53/[4]Mexico!$G52</f>
        <v>206.6659932668054</v>
      </c>
      <c r="K53">
        <f>F53/[4]Mexico!$G52</f>
        <v>2149.3681807680318</v>
      </c>
      <c r="L53" s="12">
        <f>[4]Mexico!$G52</f>
        <v>27.107500949037298</v>
      </c>
      <c r="M53" s="12">
        <f t="shared" si="4"/>
        <v>8.5595946558576413E-2</v>
      </c>
      <c r="N53" s="12">
        <f t="shared" si="4"/>
        <v>2.5668788510369838E-2</v>
      </c>
      <c r="O53" s="12">
        <f t="shared" si="4"/>
        <v>3.3434419814711167E-2</v>
      </c>
      <c r="P53" s="12">
        <f t="shared" si="4"/>
        <v>9.6151973922381978E-2</v>
      </c>
    </row>
    <row r="54" spans="1:16">
      <c r="A54">
        <v>1950</v>
      </c>
      <c r="B54">
        <f>[4]Mexico!B53</f>
        <v>6308.6756163311129</v>
      </c>
      <c r="C54">
        <f>[4]Mexico!C53</f>
        <v>2257.8705098665619</v>
      </c>
      <c r="D54">
        <f>[4]Mexico!D53</f>
        <v>2764.1896887063208</v>
      </c>
      <c r="E54">
        <f>[4]Mexico!E53</f>
        <v>7017.4466755602998</v>
      </c>
      <c r="F54">
        <f>[4]Mexico!F53</f>
        <v>64028</v>
      </c>
      <c r="G54">
        <f>B54/[4]Mexico!$G53</f>
        <v>227.41341755275991</v>
      </c>
      <c r="H54">
        <f>C54/[4]Mexico!$G53</f>
        <v>81.391100171823723</v>
      </c>
      <c r="I54">
        <f>D54/[4]Mexico!$G53</f>
        <v>99.642755802109548</v>
      </c>
      <c r="J54">
        <f>E54/[4]Mexico!$G53</f>
        <v>252.96300333658843</v>
      </c>
      <c r="K54">
        <f>F54/[4]Mexico!$G53</f>
        <v>2308.0638765725821</v>
      </c>
      <c r="L54" s="12">
        <f>[4]Mexico!$G53</f>
        <v>27.741</v>
      </c>
      <c r="M54" s="12">
        <f t="shared" si="4"/>
        <v>9.8529949652200799E-2</v>
      </c>
      <c r="N54" s="12">
        <f t="shared" si="4"/>
        <v>3.5263798804687982E-2</v>
      </c>
      <c r="O54" s="12">
        <f t="shared" si="4"/>
        <v>4.3171576321395656E-2</v>
      </c>
      <c r="P54" s="12">
        <f t="shared" si="4"/>
        <v>0.10959965445680483</v>
      </c>
    </row>
    <row r="55" spans="1:16">
      <c r="A55">
        <v>1951</v>
      </c>
      <c r="B55">
        <f>[4]Mexico!B54</f>
        <v>8534.2387518218056</v>
      </c>
      <c r="C55">
        <f>[4]Mexico!C54</f>
        <v>3957.4810623703115</v>
      </c>
      <c r="D55">
        <f>[4]Mexico!D54</f>
        <v>4473.7940200240309</v>
      </c>
      <c r="E55">
        <f>[4]Mexico!E54</f>
        <v>9142.0982014999026</v>
      </c>
      <c r="F55">
        <f>[4]Mexico!F54</f>
        <v>68980</v>
      </c>
      <c r="G55">
        <f>B55/[4]Mexico!$G54</f>
        <v>299.01680921557778</v>
      </c>
      <c r="H55">
        <f>C55/[4]Mexico!$G54</f>
        <v>138.65950956064299</v>
      </c>
      <c r="I55">
        <f>D55/[4]Mexico!$G54</f>
        <v>156.74972916239903</v>
      </c>
      <c r="J55">
        <f>E55/[4]Mexico!$G54</f>
        <v>320.31457207175299</v>
      </c>
      <c r="K55">
        <f>F55/[4]Mexico!$G54</f>
        <v>2416.8739707788795</v>
      </c>
      <c r="L55" s="12">
        <f>[4]Mexico!$G54</f>
        <v>28.541</v>
      </c>
      <c r="M55" s="12">
        <f t="shared" si="4"/>
        <v>0.12372048060049007</v>
      </c>
      <c r="N55" s="12">
        <f t="shared" si="4"/>
        <v>5.7371427404614546E-2</v>
      </c>
      <c r="O55" s="12">
        <f t="shared" si="4"/>
        <v>6.4856393447724425E-2</v>
      </c>
      <c r="P55" s="12">
        <f t="shared" si="4"/>
        <v>0.13253259207741233</v>
      </c>
    </row>
    <row r="56" spans="1:16">
      <c r="A56">
        <v>1952</v>
      </c>
      <c r="B56">
        <f>[4]Mexico!B55</f>
        <v>9250.5726651483401</v>
      </c>
      <c r="C56">
        <f>[4]Mexico!C55</f>
        <v>4914.6909566876093</v>
      </c>
      <c r="D56">
        <f>[4]Mexico!D55</f>
        <v>5446.0512228550779</v>
      </c>
      <c r="E56">
        <f>[4]Mexico!E55</f>
        <v>10230.459513009582</v>
      </c>
      <c r="F56">
        <f>[4]Mexico!F55</f>
        <v>71723</v>
      </c>
      <c r="G56">
        <f>B56/[4]Mexico!$G55</f>
        <v>314.67743868926561</v>
      </c>
      <c r="H56">
        <f>C56/[4]Mexico!$G55</f>
        <v>167.18341860351768</v>
      </c>
      <c r="I56">
        <f>D56/[4]Mexico!$G55</f>
        <v>185.25874146528824</v>
      </c>
      <c r="J56">
        <f>E56/[4]Mexico!$G55</f>
        <v>348.01032462528769</v>
      </c>
      <c r="K56">
        <f>F56/[4]Mexico!$G55</f>
        <v>2439.8067830050686</v>
      </c>
      <c r="L56" s="12">
        <f>[4]Mexico!$G55</f>
        <v>29.396999999999998</v>
      </c>
      <c r="M56" s="12">
        <f t="shared" si="4"/>
        <v>0.12897637668737144</v>
      </c>
      <c r="N56" s="12">
        <f t="shared" si="4"/>
        <v>6.8523220677991839E-2</v>
      </c>
      <c r="O56" s="12">
        <f t="shared" si="4"/>
        <v>7.5931726543160188E-2</v>
      </c>
      <c r="P56" s="12">
        <f t="shared" si="4"/>
        <v>0.14263847737838045</v>
      </c>
    </row>
    <row r="57" spans="1:16">
      <c r="A57">
        <v>1953</v>
      </c>
      <c r="B57">
        <f>[4]Mexico!B56</f>
        <v>8149.7579262528134</v>
      </c>
      <c r="C57">
        <f>[4]Mexico!C56</f>
        <v>3968.4425980340657</v>
      </c>
      <c r="D57">
        <f>[4]Mexico!D56</f>
        <v>4518.2409087553096</v>
      </c>
      <c r="E57">
        <f>[4]Mexico!E56</f>
        <v>9106.3869576705711</v>
      </c>
      <c r="F57">
        <f>[4]Mexico!F56</f>
        <v>71920</v>
      </c>
      <c r="G57">
        <f>B57/[4]Mexico!$G56</f>
        <v>268.93340569736051</v>
      </c>
      <c r="H57">
        <f>C57/[4]Mexico!$G56</f>
        <v>130.95441519383797</v>
      </c>
      <c r="I57">
        <f>D57/[4]Mexico!$G56</f>
        <v>149.0971788792011</v>
      </c>
      <c r="J57">
        <f>E57/[4]Mexico!$G56</f>
        <v>300.50115356621473</v>
      </c>
      <c r="K57">
        <f>F57/[4]Mexico!$G56</f>
        <v>2373.284054910243</v>
      </c>
      <c r="L57" s="12">
        <f>[4]Mexico!$G56</f>
        <v>30.303999999999998</v>
      </c>
      <c r="M57" s="12">
        <f t="shared" si="4"/>
        <v>0.11331699007581775</v>
      </c>
      <c r="N57" s="12">
        <f t="shared" si="4"/>
        <v>5.5178567825835176E-2</v>
      </c>
      <c r="O57" s="12">
        <f t="shared" si="4"/>
        <v>6.2823149454328556E-2</v>
      </c>
      <c r="P57" s="12">
        <f t="shared" si="4"/>
        <v>0.12661828361610916</v>
      </c>
    </row>
    <row r="58" spans="1:16">
      <c r="A58">
        <v>1954</v>
      </c>
      <c r="B58">
        <f>[4]Mexico!B57</f>
        <v>9549.3160973706181</v>
      </c>
      <c r="C58">
        <f>[4]Mexico!C57</f>
        <v>5201.9707211832847</v>
      </c>
      <c r="D58">
        <f>[4]Mexico!D57</f>
        <v>5921.7313486069324</v>
      </c>
      <c r="E58">
        <f>[4]Mexico!E57</f>
        <v>11258.279161225735</v>
      </c>
      <c r="F58">
        <f>[4]Mexico!F57</f>
        <v>79109</v>
      </c>
      <c r="G58">
        <f>B58/[4]Mexico!$G57</f>
        <v>305.49990713963206</v>
      </c>
      <c r="H58">
        <f>C58/[4]Mexico!$G57</f>
        <v>166.42045944024841</v>
      </c>
      <c r="I58">
        <f>D58/[4]Mexico!$G57</f>
        <v>189.4469047478064</v>
      </c>
      <c r="J58">
        <f>E58/[4]Mexico!$G57</f>
        <v>360.17272894061472</v>
      </c>
      <c r="K58">
        <f>F58/[4]Mexico!$G57</f>
        <v>2530.8401049331374</v>
      </c>
      <c r="L58" s="12">
        <f>[4]Mexico!$G57</f>
        <v>31.257999999999999</v>
      </c>
      <c r="M58" s="12">
        <f t="shared" si="4"/>
        <v>0.120710868515221</v>
      </c>
      <c r="N58" s="12">
        <f t="shared" si="4"/>
        <v>6.5757002631600503E-2</v>
      </c>
      <c r="O58" s="12">
        <f t="shared" si="4"/>
        <v>7.4855343242955064E-2</v>
      </c>
      <c r="P58" s="12">
        <f t="shared" si="4"/>
        <v>0.14231350619051858</v>
      </c>
    </row>
    <row r="59" spans="1:16">
      <c r="A59">
        <v>1955</v>
      </c>
      <c r="B59">
        <f>[4]Mexico!B58</f>
        <v>10189.800163099722</v>
      </c>
      <c r="C59">
        <f>[4]Mexico!C58</f>
        <v>5529.3579214127758</v>
      </c>
      <c r="D59">
        <f>[4]Mexico!D58</f>
        <v>6230.9758248103317</v>
      </c>
      <c r="E59">
        <f>[4]Mexico!E58</f>
        <v>12250.574908700883</v>
      </c>
      <c r="F59">
        <f>[4]Mexico!F58</f>
        <v>85832</v>
      </c>
      <c r="G59">
        <f>B59/[4]Mexico!$G58</f>
        <v>315.93340660092775</v>
      </c>
      <c r="H59">
        <f>C59/[4]Mexico!$G58</f>
        <v>171.43701117455046</v>
      </c>
      <c r="I59">
        <f>D59/[4]Mexico!$G58</f>
        <v>193.19058149041427</v>
      </c>
      <c r="J59">
        <f>E59/[4]Mexico!$G58</f>
        <v>379.82745508017496</v>
      </c>
      <c r="K59">
        <f>F59/[4]Mexico!$G58</f>
        <v>2661.2098099401605</v>
      </c>
      <c r="L59" s="12">
        <f>[4]Mexico!$G58</f>
        <v>32.253</v>
      </c>
      <c r="M59" s="12">
        <f t="shared" si="4"/>
        <v>0.11871796256757064</v>
      </c>
      <c r="N59" s="12">
        <f t="shared" si="4"/>
        <v>6.4420704648764746E-2</v>
      </c>
      <c r="O59" s="12">
        <f t="shared" si="4"/>
        <v>7.2595020794229789E-2</v>
      </c>
      <c r="P59" s="12">
        <f t="shared" si="4"/>
        <v>0.14272736169145403</v>
      </c>
    </row>
    <row r="60" spans="1:16">
      <c r="A60">
        <v>1956</v>
      </c>
      <c r="B60">
        <f>[4]Mexico!B59</f>
        <v>12966.723103343562</v>
      </c>
      <c r="C60">
        <f>[4]Mexico!C59</f>
        <v>8568.8316465293719</v>
      </c>
      <c r="D60">
        <f>[4]Mexico!D59</f>
        <v>9295.0264749118232</v>
      </c>
      <c r="E60">
        <f>[4]Mexico!E59</f>
        <v>15844.227064444405</v>
      </c>
      <c r="F60">
        <f>[4]Mexico!F59</f>
        <v>91700</v>
      </c>
      <c r="G60">
        <f>B60/[4]Mexico!$G59</f>
        <v>389.48465407135529</v>
      </c>
      <c r="H60">
        <f>C60/[4]Mexico!$G59</f>
        <v>257.38410568693297</v>
      </c>
      <c r="I60">
        <f>D60/[4]Mexico!$G59</f>
        <v>279.19699852552634</v>
      </c>
      <c r="J60">
        <f>E60/[4]Mexico!$G59</f>
        <v>475.91694895003019</v>
      </c>
      <c r="K60">
        <f>F60/[4]Mexico!$G59</f>
        <v>2754.4154751892347</v>
      </c>
      <c r="L60" s="12">
        <f>[4]Mexico!$G59</f>
        <v>33.292000000000002</v>
      </c>
      <c r="M60" s="12">
        <f t="shared" si="4"/>
        <v>0.14140374158498975</v>
      </c>
      <c r="N60" s="12">
        <f t="shared" si="4"/>
        <v>9.3444183713515511E-2</v>
      </c>
      <c r="O60" s="12">
        <f t="shared" si="4"/>
        <v>0.1013634293883514</v>
      </c>
      <c r="P60" s="12">
        <f t="shared" si="4"/>
        <v>0.17278328314552241</v>
      </c>
    </row>
    <row r="61" spans="1:16">
      <c r="A61">
        <v>1957</v>
      </c>
      <c r="B61">
        <f>[4]Mexico!B60</f>
        <v>13750.337748253052</v>
      </c>
      <c r="C61">
        <f>[4]Mexico!C60</f>
        <v>9152.5395539285564</v>
      </c>
      <c r="D61">
        <f>[4]Mexico!D60</f>
        <v>9940.8452332463421</v>
      </c>
      <c r="E61">
        <f>[4]Mexico!E60</f>
        <v>17171.361555295742</v>
      </c>
      <c r="F61">
        <f>[4]Mexico!F60</f>
        <v>98646</v>
      </c>
      <c r="G61">
        <f>B61/[4]Mexico!$G60</f>
        <v>399.9632842215612</v>
      </c>
      <c r="H61">
        <f>C61/[4]Mexico!$G60</f>
        <v>266.22471723809758</v>
      </c>
      <c r="I61">
        <f>D61/[4]Mexico!$G60</f>
        <v>289.15457788901199</v>
      </c>
      <c r="J61">
        <f>E61/[4]Mexico!$G60</f>
        <v>499.47239754779787</v>
      </c>
      <c r="K61">
        <f>F61/[4]Mexico!$G60</f>
        <v>2869.3679280956399</v>
      </c>
      <c r="L61" s="12">
        <f>[4]Mexico!$G60</f>
        <v>34.378999999999998</v>
      </c>
      <c r="M61" s="12">
        <f t="shared" si="4"/>
        <v>0.13939072793882218</v>
      </c>
      <c r="N61" s="12">
        <f t="shared" si="4"/>
        <v>9.278165920492018E-2</v>
      </c>
      <c r="O61" s="12">
        <f t="shared" si="4"/>
        <v>0.1007729176372721</v>
      </c>
      <c r="P61" s="12">
        <f t="shared" si="4"/>
        <v>0.17407053053642055</v>
      </c>
    </row>
    <row r="62" spans="1:16">
      <c r="A62">
        <v>1958</v>
      </c>
      <c r="B62">
        <f>[4]Mexico!B61</f>
        <v>12709.996849175055</v>
      </c>
      <c r="C62">
        <f>[4]Mexico!C61</f>
        <v>8410.1394420999186</v>
      </c>
      <c r="D62">
        <f>[4]Mexico!D61</f>
        <v>9299.7513168158675</v>
      </c>
      <c r="E62">
        <f>[4]Mexico!E61</f>
        <v>17012.141864570105</v>
      </c>
      <c r="F62">
        <f>[4]Mexico!F61</f>
        <v>103893</v>
      </c>
      <c r="G62">
        <f>B62/[4]Mexico!$G61</f>
        <v>357.93733558182589</v>
      </c>
      <c r="H62">
        <f>C62/[4]Mexico!$G61</f>
        <v>236.84529111211012</v>
      </c>
      <c r="I62">
        <f>D62/[4]Mexico!$G61</f>
        <v>261.89842904097179</v>
      </c>
      <c r="J62">
        <f>E62/[4]Mexico!$G61</f>
        <v>479.09380338984778</v>
      </c>
      <c r="K62">
        <f>F62/[4]Mexico!$G61</f>
        <v>2925.8216226872059</v>
      </c>
      <c r="L62" s="12">
        <f>[4]Mexico!$G61</f>
        <v>35.509</v>
      </c>
      <c r="M62" s="12">
        <f t="shared" si="4"/>
        <v>0.12233737450237317</v>
      </c>
      <c r="N62" s="12">
        <f t="shared" si="4"/>
        <v>8.095001051177575E-2</v>
      </c>
      <c r="O62" s="12">
        <f t="shared" si="4"/>
        <v>8.951278061867371E-2</v>
      </c>
      <c r="P62" s="12">
        <f t="shared" si="4"/>
        <v>0.16374675738086403</v>
      </c>
    </row>
    <row r="63" spans="1:16">
      <c r="A63">
        <v>1959</v>
      </c>
      <c r="B63">
        <f>[4]Mexico!B62</f>
        <v>12427.271421697391</v>
      </c>
      <c r="C63">
        <f>[4]Mexico!C62</f>
        <v>7971.7609067122148</v>
      </c>
      <c r="D63">
        <f>[4]Mexico!D62</f>
        <v>8986.4309093283155</v>
      </c>
      <c r="E63">
        <f>[4]Mexico!E62</f>
        <v>16871.777755856012</v>
      </c>
      <c r="F63">
        <f>[4]Mexico!F62</f>
        <v>107000</v>
      </c>
      <c r="G63">
        <f>B63/[4]Mexico!$G62</f>
        <v>338.83009574658206</v>
      </c>
      <c r="H63">
        <f>C63/[4]Mexico!$G62</f>
        <v>217.35040779540898</v>
      </c>
      <c r="I63">
        <f>D63/[4]Mexico!$G62</f>
        <v>245.01542954244664</v>
      </c>
      <c r="J63">
        <f>E63/[4]Mexico!$G62</f>
        <v>460.00975422897216</v>
      </c>
      <c r="K63">
        <f>F63/[4]Mexico!$G62</f>
        <v>2917.3596531886469</v>
      </c>
      <c r="L63" s="12">
        <f>[4]Mexico!$G62</f>
        <v>36.677</v>
      </c>
      <c r="M63" s="12">
        <f t="shared" si="4"/>
        <v>0.11614272356726532</v>
      </c>
      <c r="N63" s="12">
        <f t="shared" si="4"/>
        <v>7.4502438380487992E-2</v>
      </c>
      <c r="O63" s="12">
        <f t="shared" si="4"/>
        <v>8.398533560119921E-2</v>
      </c>
      <c r="P63" s="12">
        <f t="shared" si="4"/>
        <v>0.15768016594257955</v>
      </c>
    </row>
    <row r="64" spans="1:16">
      <c r="A64">
        <v>1960</v>
      </c>
      <c r="B64">
        <f>[4]Mexico!B63</f>
        <v>14680.890052590854</v>
      </c>
      <c r="C64">
        <f>[4]Mexico!C63</f>
        <v>8450.6389417362407</v>
      </c>
      <c r="D64">
        <f>[4]Mexico!D63</f>
        <v>9747.3643027191993</v>
      </c>
      <c r="E64">
        <f>[4]Mexico!E63</f>
        <v>18762.613467779214</v>
      </c>
      <c r="F64">
        <f>[4]Mexico!F63</f>
        <v>115685</v>
      </c>
      <c r="G64">
        <f>B64/[4]Mexico!$G63</f>
        <v>387.59379181537219</v>
      </c>
      <c r="H64">
        <f>C64/[4]Mexico!$G63</f>
        <v>223.10739873105683</v>
      </c>
      <c r="I64">
        <f>D64/[4]Mexico!$G63</f>
        <v>257.34256416081524</v>
      </c>
      <c r="J64">
        <f>E64/[4]Mexico!$G63</f>
        <v>495.35637637033591</v>
      </c>
      <c r="K64">
        <f>F64/[4]Mexico!$G63</f>
        <v>3054.2281595691315</v>
      </c>
      <c r="L64" s="12">
        <f>[4]Mexico!$G63</f>
        <v>37.877000000000002</v>
      </c>
      <c r="M64" s="12">
        <f t="shared" si="4"/>
        <v>0.12690400702416782</v>
      </c>
      <c r="N64" s="12">
        <f t="shared" si="4"/>
        <v>7.304870071086346E-2</v>
      </c>
      <c r="O64" s="12">
        <f t="shared" si="4"/>
        <v>8.4257806134928462E-2</v>
      </c>
      <c r="P64" s="12">
        <f t="shared" si="4"/>
        <v>0.16218708966399459</v>
      </c>
    </row>
    <row r="65" spans="1:16">
      <c r="A65">
        <v>1961</v>
      </c>
      <c r="B65">
        <f>[4]Mexico!B64</f>
        <v>14106.567217435926</v>
      </c>
      <c r="C65">
        <f>[4]Mexico!C64</f>
        <v>8373.74768131169</v>
      </c>
      <c r="D65">
        <f>[4]Mexico!D64</f>
        <v>9717.005211466374</v>
      </c>
      <c r="E65">
        <f>[4]Mexico!E64</f>
        <v>19315.128656904042</v>
      </c>
      <c r="F65">
        <f>[4]Mexico!F64</f>
        <v>121388</v>
      </c>
      <c r="G65">
        <f>B65/[4]Mexico!$G64</f>
        <v>360.70796812508763</v>
      </c>
      <c r="H65">
        <f>C65/[4]Mexico!$G64</f>
        <v>214.11853537157847</v>
      </c>
      <c r="I65">
        <f>D65/[4]Mexico!$G64</f>
        <v>248.46592030956262</v>
      </c>
      <c r="J65">
        <f>E65/[4]Mexico!$G64</f>
        <v>493.89200820558563</v>
      </c>
      <c r="K65">
        <f>F65/[4]Mexico!$G64</f>
        <v>3103.9173570624939</v>
      </c>
      <c r="L65" s="12">
        <f>[4]Mexico!$G64</f>
        <v>39.107999999999997</v>
      </c>
      <c r="M65" s="12">
        <f t="shared" si="4"/>
        <v>0.11621055802415334</v>
      </c>
      <c r="N65" s="12">
        <f t="shared" si="4"/>
        <v>6.8983323568323804E-2</v>
      </c>
      <c r="O65" s="12">
        <f t="shared" si="4"/>
        <v>8.004914169000539E-2</v>
      </c>
      <c r="P65" s="12">
        <f t="shared" si="4"/>
        <v>0.15911892985224274</v>
      </c>
    </row>
    <row r="66" spans="1:16">
      <c r="A66">
        <v>1962</v>
      </c>
      <c r="B66">
        <f>[4]Mexico!B65</f>
        <v>13753.729319310374</v>
      </c>
      <c r="C66">
        <f>[4]Mexico!C65</f>
        <v>7758.5877865341517</v>
      </c>
      <c r="D66">
        <f>[4]Mexico!D65</f>
        <v>9314.9043599380857</v>
      </c>
      <c r="E66">
        <f>[4]Mexico!E65</f>
        <v>19493.872290027884</v>
      </c>
      <c r="F66">
        <f>[4]Mexico!F65</f>
        <v>127059</v>
      </c>
      <c r="G66">
        <f>B66/[4]Mexico!$G65</f>
        <v>340.68339449878312</v>
      </c>
      <c r="H66">
        <f>C66/[4]Mexico!$G65</f>
        <v>192.18220471462564</v>
      </c>
      <c r="I66">
        <f>D66/[4]Mexico!$G65</f>
        <v>230.73256446305729</v>
      </c>
      <c r="J66">
        <f>E66/[4]Mexico!$G65</f>
        <v>482.8682046525447</v>
      </c>
      <c r="K66">
        <f>F66/[4]Mexico!$G65</f>
        <v>3147.2839414431151</v>
      </c>
      <c r="L66" s="12">
        <f>[4]Mexico!$G65</f>
        <v>40.371000000000002</v>
      </c>
      <c r="M66" s="12">
        <f t="shared" si="4"/>
        <v>0.10824679337402603</v>
      </c>
      <c r="N66" s="12">
        <f t="shared" si="4"/>
        <v>6.1062874621507737E-2</v>
      </c>
      <c r="O66" s="12">
        <f t="shared" si="4"/>
        <v>7.3311645455560695E-2</v>
      </c>
      <c r="P66" s="12">
        <f t="shared" si="4"/>
        <v>0.15342378178663363</v>
      </c>
    </row>
    <row r="67" spans="1:16">
      <c r="A67">
        <v>1963</v>
      </c>
      <c r="B67">
        <f>[4]Mexico!B66</f>
        <v>16694.133015494819</v>
      </c>
      <c r="C67">
        <f>[4]Mexico!C66</f>
        <v>10631.440492561105</v>
      </c>
      <c r="D67">
        <f>[4]Mexico!D66</f>
        <v>12363.973396368732</v>
      </c>
      <c r="E67">
        <f>[4]Mexico!E66</f>
        <v>23859.959358639502</v>
      </c>
      <c r="F67">
        <f>[4]Mexico!F66</f>
        <v>137210</v>
      </c>
      <c r="G67">
        <f>B67/[4]Mexico!$G66</f>
        <v>400.60791455881218</v>
      </c>
      <c r="H67">
        <f>C67/[4]Mexico!$G66</f>
        <v>255.12191621619087</v>
      </c>
      <c r="I67">
        <f>D67/[4]Mexico!$G66</f>
        <v>296.69738424766587</v>
      </c>
      <c r="J67">
        <f>E67/[4]Mexico!$G66</f>
        <v>572.56573619311541</v>
      </c>
      <c r="K67">
        <f>F67/[4]Mexico!$G66</f>
        <v>3292.6185448262627</v>
      </c>
      <c r="L67" s="12">
        <f>[4]Mexico!$G66</f>
        <v>41.671999999999997</v>
      </c>
      <c r="M67" s="12">
        <f t="shared" si="4"/>
        <v>0.12166848637486202</v>
      </c>
      <c r="N67" s="12">
        <f t="shared" si="4"/>
        <v>7.7482985879754426E-2</v>
      </c>
      <c r="O67" s="12">
        <f t="shared" si="4"/>
        <v>9.0109856397993807E-2</v>
      </c>
      <c r="P67" s="12">
        <f t="shared" si="4"/>
        <v>0.17389373484905984</v>
      </c>
    </row>
    <row r="68" spans="1:16">
      <c r="A68">
        <v>1964</v>
      </c>
      <c r="B68">
        <f>[4]Mexico!B67</f>
        <v>20361.616358098116</v>
      </c>
      <c r="C68">
        <f>[4]Mexico!C67</f>
        <v>14587.366875289788</v>
      </c>
      <c r="D68">
        <f>[4]Mexico!D67</f>
        <v>16719.716327315728</v>
      </c>
      <c r="E68">
        <f>[4]Mexico!E67</f>
        <v>30553.634869244401</v>
      </c>
      <c r="F68">
        <f>[4]Mexico!F67</f>
        <v>153254</v>
      </c>
      <c r="G68">
        <f>B68/[4]Mexico!$G67</f>
        <v>473.34983164632035</v>
      </c>
      <c r="H68">
        <f>C68/[4]Mexico!$G67</f>
        <v>339.11490783173213</v>
      </c>
      <c r="I68">
        <f>D68/[4]Mexico!$G67</f>
        <v>388.68598491993043</v>
      </c>
      <c r="J68">
        <f>E68/[4]Mexico!$G67</f>
        <v>710.28535589651301</v>
      </c>
      <c r="K68">
        <f>F68/[4]Mexico!$G67</f>
        <v>3562.7208480565373</v>
      </c>
      <c r="L68" s="12">
        <f>[4]Mexico!$G67</f>
        <v>43.015999999999998</v>
      </c>
      <c r="M68" s="12">
        <f t="shared" si="4"/>
        <v>0.13286189174897958</v>
      </c>
      <c r="N68" s="12">
        <f t="shared" si="4"/>
        <v>9.5184248863258311E-2</v>
      </c>
      <c r="O68" s="12">
        <f t="shared" si="4"/>
        <v>0.1090980746167521</v>
      </c>
      <c r="P68" s="12">
        <f t="shared" si="4"/>
        <v>0.19936598633147848</v>
      </c>
    </row>
    <row r="69" spans="1:16">
      <c r="A69">
        <v>1965</v>
      </c>
      <c r="B69">
        <f>[4]Mexico!B68</f>
        <v>21892.426346396496</v>
      </c>
      <c r="C69">
        <f>[4]Mexico!C68</f>
        <v>15992.830064113381</v>
      </c>
      <c r="D69">
        <f>[4]Mexico!D68</f>
        <v>18247.017992142744</v>
      </c>
      <c r="E69">
        <f>[4]Mexico!E68</f>
        <v>33340.043359631592</v>
      </c>
      <c r="F69">
        <f>[4]Mexico!F68</f>
        <v>163192</v>
      </c>
      <c r="G69">
        <f>B69/[4]Mexico!$G68</f>
        <v>493.00604302113447</v>
      </c>
      <c r="H69">
        <f>C69/[4]Mexico!$G68</f>
        <v>360.15020637106204</v>
      </c>
      <c r="I69">
        <f>D69/[4]Mexico!$G68</f>
        <v>410.9133448665213</v>
      </c>
      <c r="J69">
        <f>E69/[4]Mexico!$G68</f>
        <v>750.80041795324041</v>
      </c>
      <c r="K69">
        <f>F69/[4]Mexico!$G68</f>
        <v>3674.9988740260328</v>
      </c>
      <c r="L69" s="12">
        <f>[4]Mexico!$G68</f>
        <v>44.405999999999999</v>
      </c>
      <c r="M69" s="12">
        <f t="shared" ref="M69:P104" si="5">G69/$K69</f>
        <v>0.13415134532572978</v>
      </c>
      <c r="N69" s="12">
        <f t="shared" si="5"/>
        <v>9.8000086181389889E-2</v>
      </c>
      <c r="O69" s="12">
        <f t="shared" si="5"/>
        <v>0.11181318932388072</v>
      </c>
      <c r="P69" s="12">
        <f t="shared" si="5"/>
        <v>0.2042994960514706</v>
      </c>
    </row>
    <row r="70" spans="1:16">
      <c r="A70">
        <v>1966</v>
      </c>
      <c r="B70">
        <f>[4]Mexico!B69</f>
        <v>26257.634808721326</v>
      </c>
      <c r="C70">
        <f>[4]Mexico!C69</f>
        <v>20417.1019158985</v>
      </c>
      <c r="D70">
        <f>[4]Mexico!D69</f>
        <v>22933.017055758144</v>
      </c>
      <c r="E70">
        <f>[4]Mexico!E69</f>
        <v>39560.186336452818</v>
      </c>
      <c r="F70">
        <f>[4]Mexico!F69</f>
        <v>174503</v>
      </c>
      <c r="G70">
        <f>B70/[4]Mexico!$G69</f>
        <v>572.77304732939217</v>
      </c>
      <c r="H70">
        <f>C70/[4]Mexico!$G69</f>
        <v>445.37010919657303</v>
      </c>
      <c r="I70">
        <f>D70/[4]Mexico!$G69</f>
        <v>500.25122823022366</v>
      </c>
      <c r="J70">
        <f>E70/[4]Mexico!$G69</f>
        <v>862.94933439026272</v>
      </c>
      <c r="K70">
        <f>F70/[4]Mexico!$G69</f>
        <v>3806.5353489082299</v>
      </c>
      <c r="L70" s="12">
        <f>[4]Mexico!$G69</f>
        <v>45.843000000000004</v>
      </c>
      <c r="M70" s="12">
        <f t="shared" si="5"/>
        <v>0.15047096501906171</v>
      </c>
      <c r="N70" s="12">
        <f t="shared" si="5"/>
        <v>0.11700143788873829</v>
      </c>
      <c r="O70" s="12">
        <f t="shared" si="5"/>
        <v>0.13141904182597516</v>
      </c>
      <c r="P70" s="12">
        <f t="shared" si="5"/>
        <v>0.22670204143454736</v>
      </c>
    </row>
    <row r="71" spans="1:16">
      <c r="A71">
        <v>1967</v>
      </c>
      <c r="B71">
        <f>[4]Mexico!B70</f>
        <v>30912.926234243034</v>
      </c>
      <c r="C71">
        <f>[4]Mexico!C70</f>
        <v>24974.130635838719</v>
      </c>
      <c r="D71">
        <f>[4]Mexico!D70</f>
        <v>27728.500898134393</v>
      </c>
      <c r="E71">
        <f>[4]Mexico!E70</f>
        <v>45758.653368115753</v>
      </c>
      <c r="F71">
        <f>[4]Mexico!F70</f>
        <v>185445</v>
      </c>
      <c r="G71">
        <f>B71/[4]Mexico!$G70</f>
        <v>653.20499174311738</v>
      </c>
      <c r="H71">
        <f>C71/[4]Mexico!$G70</f>
        <v>527.71538586030044</v>
      </c>
      <c r="I71">
        <f>D71/[4]Mexico!$G70</f>
        <v>585.91655357917364</v>
      </c>
      <c r="J71">
        <f>E71/[4]Mexico!$G70</f>
        <v>966.9023426965822</v>
      </c>
      <c r="K71">
        <f>F71/[4]Mexico!$G70</f>
        <v>3918.5419968304277</v>
      </c>
      <c r="L71" s="12">
        <f>[4]Mexico!$G70</f>
        <v>47.325000000000003</v>
      </c>
      <c r="M71" s="12">
        <f t="shared" si="5"/>
        <v>0.16669592727894</v>
      </c>
      <c r="N71" s="12">
        <f t="shared" si="5"/>
        <v>0.1346713615133259</v>
      </c>
      <c r="O71" s="12">
        <f t="shared" si="5"/>
        <v>0.14952412250604974</v>
      </c>
      <c r="P71" s="12">
        <f t="shared" si="5"/>
        <v>0.24675053718415571</v>
      </c>
    </row>
    <row r="72" spans="1:16">
      <c r="A72">
        <v>1968</v>
      </c>
      <c r="B72">
        <f>[4]Mexico!B71</f>
        <v>30357.614217237151</v>
      </c>
      <c r="C72">
        <f>[4]Mexico!C71</f>
        <v>24052.783859066087</v>
      </c>
      <c r="D72">
        <f>[4]Mexico!D71</f>
        <v>27090.378486789392</v>
      </c>
      <c r="E72">
        <f>[4]Mexico!E71</f>
        <v>47368.906932886261</v>
      </c>
      <c r="F72">
        <f>[4]Mexico!F71</f>
        <v>200532</v>
      </c>
      <c r="G72">
        <f>B72/[4]Mexico!$G71</f>
        <v>621.44553157087307</v>
      </c>
      <c r="H72">
        <f>C72/[4]Mexico!$G71</f>
        <v>492.38042700237639</v>
      </c>
      <c r="I72">
        <f>D72/[4]Mexico!$G71</f>
        <v>554.56250740612882</v>
      </c>
      <c r="J72">
        <f>E72/[4]Mexico!$G71</f>
        <v>969.68079698845975</v>
      </c>
      <c r="K72">
        <f>F72/[4]Mexico!$G71</f>
        <v>4105.0562947799381</v>
      </c>
      <c r="L72" s="12">
        <f>[4]Mexico!$G71</f>
        <v>48.85</v>
      </c>
      <c r="M72" s="12">
        <f t="shared" si="5"/>
        <v>0.15138538595953341</v>
      </c>
      <c r="N72" s="12">
        <f t="shared" si="5"/>
        <v>0.11994486595189841</v>
      </c>
      <c r="O72" s="12">
        <f t="shared" si="5"/>
        <v>0.13509254626089301</v>
      </c>
      <c r="P72" s="12">
        <f t="shared" si="5"/>
        <v>0.23621619957356563</v>
      </c>
    </row>
    <row r="73" spans="1:16">
      <c r="A73">
        <v>1969</v>
      </c>
      <c r="B73">
        <f>[4]Mexico!B72</f>
        <v>32296.715562050453</v>
      </c>
      <c r="C73">
        <f>[4]Mexico!C72</f>
        <v>25859.913471054271</v>
      </c>
      <c r="D73">
        <f>[4]Mexico!D72</f>
        <v>29444.963015966518</v>
      </c>
      <c r="E73">
        <f>[4]Mexico!E72</f>
        <v>51496.790575577535</v>
      </c>
      <c r="F73">
        <f>[4]Mexico!F72</f>
        <v>213213</v>
      </c>
      <c r="G73">
        <f>B73/[4]Mexico!$G72</f>
        <v>640.57907021401991</v>
      </c>
      <c r="H73">
        <f>C73/[4]Mexico!$G72</f>
        <v>512.91033898715284</v>
      </c>
      <c r="I73">
        <f>D73/[4]Mexico!$G72</f>
        <v>584.01687920914196</v>
      </c>
      <c r="J73">
        <f>E73/[4]Mexico!$G72</f>
        <v>1021.3969331504132</v>
      </c>
      <c r="K73">
        <f>F73/[4]Mexico!$G72</f>
        <v>4228.9063429727476</v>
      </c>
      <c r="L73" s="12">
        <f>[4]Mexico!$G72</f>
        <v>50.417999999999999</v>
      </c>
      <c r="M73" s="12">
        <f t="shared" si="5"/>
        <v>0.1514762962954907</v>
      </c>
      <c r="N73" s="12">
        <f t="shared" si="5"/>
        <v>0.1212867577073362</v>
      </c>
      <c r="O73" s="12">
        <f t="shared" si="5"/>
        <v>0.13810116182393439</v>
      </c>
      <c r="P73" s="12">
        <f t="shared" si="5"/>
        <v>0.24152744239599622</v>
      </c>
    </row>
    <row r="74" spans="1:16">
      <c r="A74">
        <v>1970</v>
      </c>
      <c r="B74">
        <f>[4]Mexico!B73</f>
        <v>41534.199212121908</v>
      </c>
      <c r="C74">
        <f>[4]Mexico!C73</f>
        <v>35264.742466176824</v>
      </c>
      <c r="D74">
        <f>[4]Mexico!D73</f>
        <v>39020.247914335654</v>
      </c>
      <c r="E74">
        <f>[4]Mexico!E73</f>
        <v>63299.307720661775</v>
      </c>
      <c r="F74">
        <f>[4]Mexico!F73</f>
        <v>227970</v>
      </c>
      <c r="G74">
        <f>B74/[4]Mexico!$G73</f>
        <v>798.30474383258843</v>
      </c>
      <c r="H74">
        <f>C74/[4]Mexico!$G73</f>
        <v>677.80315342078927</v>
      </c>
      <c r="I74">
        <f>D74/[4]Mexico!$G73</f>
        <v>749.98554459782531</v>
      </c>
      <c r="J74">
        <f>E74/[4]Mexico!$G73</f>
        <v>1216.6392657926842</v>
      </c>
      <c r="K74">
        <f>F74/[4]Mexico!$G73</f>
        <v>4381.6790958714537</v>
      </c>
      <c r="L74" s="12">
        <f>[4]Mexico!$G73</f>
        <v>52.027999999999999</v>
      </c>
      <c r="M74" s="12">
        <f t="shared" si="5"/>
        <v>0.18219151297153974</v>
      </c>
      <c r="N74" s="12">
        <f t="shared" si="5"/>
        <v>0.15469027708109323</v>
      </c>
      <c r="O74" s="12">
        <f t="shared" si="5"/>
        <v>0.17116395979442758</v>
      </c>
      <c r="P74" s="12">
        <f t="shared" si="5"/>
        <v>0.2776650775131016</v>
      </c>
    </row>
    <row r="75" spans="1:16">
      <c r="A75">
        <v>1971</v>
      </c>
      <c r="B75">
        <f>[4]Mexico!B74</f>
        <v>39630.844057235547</v>
      </c>
      <c r="C75">
        <f>[4]Mexico!C74</f>
        <v>27372.76781852758</v>
      </c>
      <c r="D75">
        <f>[4]Mexico!D74</f>
        <v>31834.331522941564</v>
      </c>
      <c r="E75">
        <f>[4]Mexico!E74</f>
        <v>57136.556099755435</v>
      </c>
      <c r="F75">
        <f>[4]Mexico!F74</f>
        <v>237480</v>
      </c>
      <c r="G75">
        <f>B75/[4]Mexico!$G74</f>
        <v>738.03203205399734</v>
      </c>
      <c r="H75">
        <f>C75/[4]Mexico!$G74</f>
        <v>509.7539539373455</v>
      </c>
      <c r="I75">
        <f>D75/[4]Mexico!$G74</f>
        <v>592.84017138332081</v>
      </c>
      <c r="J75">
        <f>E75/[4]Mexico!$G74</f>
        <v>1064.0350869633028</v>
      </c>
      <c r="K75">
        <f>F75/[4]Mexico!$G74</f>
        <v>4422.5110804871692</v>
      </c>
      <c r="L75" s="12">
        <f>[4]Mexico!$G74</f>
        <v>53.698</v>
      </c>
      <c r="M75" s="12">
        <f t="shared" si="5"/>
        <v>0.16688076493698648</v>
      </c>
      <c r="N75" s="12">
        <f t="shared" si="5"/>
        <v>0.11526346563301153</v>
      </c>
      <c r="O75" s="12">
        <f t="shared" si="5"/>
        <v>0.13405057909273016</v>
      </c>
      <c r="P75" s="12">
        <f t="shared" si="5"/>
        <v>0.24059523370286098</v>
      </c>
    </row>
    <row r="76" spans="1:16">
      <c r="A76">
        <v>1972</v>
      </c>
      <c r="B76">
        <f>[4]Mexico!B75</f>
        <v>46082.33682192929</v>
      </c>
      <c r="C76">
        <f>[4]Mexico!C75</f>
        <v>34010.422807504743</v>
      </c>
      <c r="D76">
        <f>[4]Mexico!D75</f>
        <v>39262.4010336512</v>
      </c>
      <c r="E76">
        <f>[4]Mexico!E75</f>
        <v>67824.523039288804</v>
      </c>
      <c r="F76">
        <f>[4]Mexico!F75</f>
        <v>257637</v>
      </c>
      <c r="G76">
        <f>B76/[4]Mexico!$G75</f>
        <v>831.37593717962238</v>
      </c>
      <c r="H76">
        <f>C76/[4]Mexico!$G75</f>
        <v>613.58535798056505</v>
      </c>
      <c r="I76">
        <f>D76/[4]Mexico!$G75</f>
        <v>708.33680985857939</v>
      </c>
      <c r="J76">
        <f>E76/[4]Mexico!$G75</f>
        <v>1223.6288412074691</v>
      </c>
      <c r="K76">
        <f>F76/[4]Mexico!$G75</f>
        <v>4648.0542676216419</v>
      </c>
      <c r="L76" s="12">
        <f>[4]Mexico!$G75</f>
        <v>55.429000000000002</v>
      </c>
      <c r="M76" s="12">
        <f t="shared" si="5"/>
        <v>0.17886536802528089</v>
      </c>
      <c r="N76" s="12">
        <f t="shared" si="5"/>
        <v>0.13200907791778643</v>
      </c>
      <c r="O76" s="12">
        <f t="shared" si="5"/>
        <v>0.15239426415325127</v>
      </c>
      <c r="P76" s="12">
        <f t="shared" si="5"/>
        <v>0.26325614348594656</v>
      </c>
    </row>
    <row r="77" spans="1:16">
      <c r="A77">
        <v>1973</v>
      </c>
      <c r="B77">
        <f>[4]Mexico!B76</f>
        <v>51111.750629226379</v>
      </c>
      <c r="C77">
        <f>[4]Mexico!C76</f>
        <v>38866.396937947189</v>
      </c>
      <c r="D77">
        <f>[4]Mexico!D76</f>
        <v>44917.675785648811</v>
      </c>
      <c r="E77">
        <f>[4]Mexico!E76</f>
        <v>76855.091255490319</v>
      </c>
      <c r="F77">
        <f>[4]Mexico!F76</f>
        <v>279302</v>
      </c>
      <c r="G77">
        <f>B77/[4]Mexico!$G76</f>
        <v>893.67143932345527</v>
      </c>
      <c r="H77">
        <f>C77/[4]Mexico!$G76</f>
        <v>679.56562757587801</v>
      </c>
      <c r="I77">
        <f>D77/[4]Mexico!$G76</f>
        <v>785.37016393000567</v>
      </c>
      <c r="J77">
        <f>E77/[4]Mexico!$G76</f>
        <v>1343.7849256987799</v>
      </c>
      <c r="K77">
        <f>F77/[4]Mexico!$G76</f>
        <v>4883.4997289878138</v>
      </c>
      <c r="L77" s="12">
        <f>[4]Mexico!$G76</f>
        <v>57.192999999999998</v>
      </c>
      <c r="M77" s="12">
        <f t="shared" si="5"/>
        <v>0.18299815479024989</v>
      </c>
      <c r="N77" s="12">
        <f t="shared" si="5"/>
        <v>0.13915545516303923</v>
      </c>
      <c r="O77" s="12">
        <f t="shared" si="5"/>
        <v>0.16082117487754763</v>
      </c>
      <c r="P77" s="12">
        <f t="shared" si="5"/>
        <v>0.27516842434171723</v>
      </c>
    </row>
    <row r="78" spans="1:16">
      <c r="A78">
        <v>1974</v>
      </c>
      <c r="B78">
        <f>[4]Mexico!B77</f>
        <v>56169.329607196938</v>
      </c>
      <c r="C78">
        <f>[4]Mexico!C77</f>
        <v>36346.449127658379</v>
      </c>
      <c r="D78">
        <f>[4]Mexico!D77</f>
        <v>43056.157138558672</v>
      </c>
      <c r="E78">
        <f>[4]Mexico!E77</f>
        <v>77107.594029110347</v>
      </c>
      <c r="F78">
        <f>[4]Mexico!F77</f>
        <v>296369</v>
      </c>
      <c r="G78">
        <f>B78/[4]Mexico!$G77</f>
        <v>952.60378548261554</v>
      </c>
      <c r="H78">
        <f>C78/[4]Mexico!$G77</f>
        <v>616.4176298700628</v>
      </c>
      <c r="I78">
        <f>D78/[4]Mexico!$G77</f>
        <v>730.21092766024481</v>
      </c>
      <c r="J78">
        <f>E78/[4]Mexico!$G77</f>
        <v>1307.7062958603615</v>
      </c>
      <c r="K78">
        <f>F78/[4]Mexico!$G77</f>
        <v>5026.270266603351</v>
      </c>
      <c r="L78" s="12">
        <f>[4]Mexico!$G77</f>
        <v>58.963999999999999</v>
      </c>
      <c r="M78" s="12">
        <f t="shared" si="5"/>
        <v>0.18952498273165191</v>
      </c>
      <c r="N78" s="12">
        <f t="shared" si="5"/>
        <v>0.12263917321871851</v>
      </c>
      <c r="O78" s="12">
        <f t="shared" si="5"/>
        <v>0.14527888253683305</v>
      </c>
      <c r="P78" s="12">
        <f t="shared" si="5"/>
        <v>0.26017428958194128</v>
      </c>
    </row>
    <row r="79" spans="1:16">
      <c r="A79">
        <v>1975</v>
      </c>
      <c r="B79">
        <f>[4]Mexico!B78</f>
        <v>64475.55468118484</v>
      </c>
      <c r="C79">
        <f>[4]Mexico!C78</f>
        <v>43258.11981512497</v>
      </c>
      <c r="D79">
        <f>[4]Mexico!D78</f>
        <v>51933.162668021017</v>
      </c>
      <c r="E79">
        <f>[4]Mexico!E78</f>
        <v>87896.271419882512</v>
      </c>
      <c r="F79">
        <f>[4]Mexico!F78</f>
        <v>312999</v>
      </c>
      <c r="G79">
        <f>B79/[4]Mexico!$G78</f>
        <v>1061.9728012317764</v>
      </c>
      <c r="H79">
        <f>C79/[4]Mexico!$G78</f>
        <v>712.50176758066596</v>
      </c>
      <c r="I79">
        <f>D79/[4]Mexico!$G78</f>
        <v>855.38785215721532</v>
      </c>
      <c r="J79">
        <f>E79/[4]Mexico!$G78</f>
        <v>1447.7339518699869</v>
      </c>
      <c r="K79">
        <f>F79/[4]Mexico!$G78</f>
        <v>5155.3868199561875</v>
      </c>
      <c r="L79" s="12">
        <f>[4]Mexico!$G78</f>
        <v>60.713000000000001</v>
      </c>
      <c r="M79" s="12">
        <f t="shared" si="5"/>
        <v>0.20599284560393114</v>
      </c>
      <c r="N79" s="12">
        <f t="shared" si="5"/>
        <v>0.13820529718984717</v>
      </c>
      <c r="O79" s="12">
        <f t="shared" si="5"/>
        <v>0.16592117760127353</v>
      </c>
      <c r="P79" s="12">
        <f t="shared" si="5"/>
        <v>0.28081965571737455</v>
      </c>
    </row>
    <row r="80" spans="1:16">
      <c r="A80">
        <v>1976</v>
      </c>
      <c r="B80">
        <f>[4]Mexico!B79</f>
        <v>65607.970187936662</v>
      </c>
      <c r="C80">
        <f>[4]Mexico!C79</f>
        <v>42151.947232662082</v>
      </c>
      <c r="D80">
        <f>[4]Mexico!D79</f>
        <v>51237.246954608127</v>
      </c>
      <c r="E80">
        <f>[4]Mexico!E79</f>
        <v>88457.490736640233</v>
      </c>
      <c r="F80">
        <f>[4]Mexico!F79</f>
        <v>326266</v>
      </c>
      <c r="G80">
        <f>B80/[4]Mexico!$G79</f>
        <v>1050.4334142613702</v>
      </c>
      <c r="H80">
        <f>C80/[4]Mexico!$G79</f>
        <v>674.88467822636142</v>
      </c>
      <c r="I80">
        <f>D80/[4]Mexico!$G79</f>
        <v>820.34722460866703</v>
      </c>
      <c r="J80">
        <f>E80/[4]Mexico!$G79</f>
        <v>1416.2715862922321</v>
      </c>
      <c r="K80">
        <f>F80/[4]Mexico!$G79</f>
        <v>5223.766371001313</v>
      </c>
      <c r="L80" s="12">
        <f>[4]Mexico!$G79</f>
        <v>62.457999999999998</v>
      </c>
      <c r="M80" s="12">
        <f t="shared" si="5"/>
        <v>0.20108736487386566</v>
      </c>
      <c r="N80" s="12">
        <f t="shared" si="5"/>
        <v>0.12919503482637504</v>
      </c>
      <c r="O80" s="12">
        <f t="shared" si="5"/>
        <v>0.15704133116723204</v>
      </c>
      <c r="P80" s="12">
        <f t="shared" si="5"/>
        <v>0.27112077487890318</v>
      </c>
    </row>
    <row r="81" spans="1:16">
      <c r="A81">
        <v>1977</v>
      </c>
      <c r="B81">
        <f>[4]Mexico!B80</f>
        <v>61020.697220795279</v>
      </c>
      <c r="C81">
        <f>[4]Mexico!C80</f>
        <v>32729.473481886256</v>
      </c>
      <c r="D81">
        <f>[4]Mexico!D80</f>
        <v>43888.561526326754</v>
      </c>
      <c r="E81">
        <f>[4]Mexico!E80</f>
        <v>82163.252684202816</v>
      </c>
      <c r="F81">
        <f>[4]Mexico!F80</f>
        <v>337499</v>
      </c>
      <c r="G81">
        <f>B81/[4]Mexico!$G80</f>
        <v>950.24132958756832</v>
      </c>
      <c r="H81">
        <f>C81/[4]Mexico!$G80</f>
        <v>509.67786037570482</v>
      </c>
      <c r="I81">
        <f>D81/[4]Mexico!$G80</f>
        <v>683.45212293395355</v>
      </c>
      <c r="J81">
        <f>E81/[4]Mexico!$G80</f>
        <v>1279.4825695185441</v>
      </c>
      <c r="K81">
        <f>F81/[4]Mexico!$G80</f>
        <v>5255.6839416967741</v>
      </c>
      <c r="L81" s="12">
        <f>[4]Mexico!$G80</f>
        <v>64.215999999999994</v>
      </c>
      <c r="M81" s="12">
        <f t="shared" si="5"/>
        <v>0.18080260155080541</v>
      </c>
      <c r="N81" s="12">
        <f t="shared" si="5"/>
        <v>9.6976505061900198E-2</v>
      </c>
      <c r="O81" s="12">
        <f t="shared" si="5"/>
        <v>0.13004056760561292</v>
      </c>
      <c r="P81" s="12">
        <f t="shared" si="5"/>
        <v>0.24344739594547782</v>
      </c>
    </row>
    <row r="82" spans="1:16">
      <c r="A82">
        <v>1978</v>
      </c>
      <c r="B82">
        <f>[4]Mexico!B81</f>
        <v>72023.448736883656</v>
      </c>
      <c r="C82">
        <f>[4]Mexico!C81</f>
        <v>39657.724710632698</v>
      </c>
      <c r="D82">
        <f>[4]Mexico!D81</f>
        <v>51420.783792381735</v>
      </c>
      <c r="E82">
        <f>[4]Mexico!E81</f>
        <v>94367.75150291076</v>
      </c>
      <c r="F82">
        <f>[4]Mexico!F81</f>
        <v>365342</v>
      </c>
      <c r="G82">
        <f>B82/[4]Mexico!$G81</f>
        <v>1091.8599347656852</v>
      </c>
      <c r="H82">
        <f>C82/[4]Mexico!$G81</f>
        <v>601.202545488944</v>
      </c>
      <c r="I82">
        <f>D82/[4]Mexico!$G81</f>
        <v>779.52798181404614</v>
      </c>
      <c r="J82">
        <f>E82/[4]Mexico!$G81</f>
        <v>1430.5947411150137</v>
      </c>
      <c r="K82">
        <f>F82/[4]Mexico!$G81</f>
        <v>5538.5058516766721</v>
      </c>
      <c r="L82" s="12">
        <f>[4]Mexico!$G81</f>
        <v>65.963999999999999</v>
      </c>
      <c r="M82" s="12">
        <f t="shared" si="5"/>
        <v>0.19713979979548932</v>
      </c>
      <c r="N82" s="12">
        <f t="shared" si="5"/>
        <v>0.10854959109719851</v>
      </c>
      <c r="O82" s="12">
        <f t="shared" si="5"/>
        <v>0.14074698171133279</v>
      </c>
      <c r="P82" s="12">
        <f t="shared" si="5"/>
        <v>0.2582997616012141</v>
      </c>
    </row>
    <row r="83" spans="1:16">
      <c r="A83">
        <v>1979</v>
      </c>
      <c r="B83">
        <f>[4]Mexico!B82</f>
        <v>88922.234887043363</v>
      </c>
      <c r="C83">
        <f>[4]Mexico!C82</f>
        <v>35571.560234922414</v>
      </c>
      <c r="D83">
        <f>[4]Mexico!D82</f>
        <v>48626.703015765561</v>
      </c>
      <c r="E83">
        <f>[4]Mexico!E82</f>
        <v>97253.329246633803</v>
      </c>
      <c r="F83">
        <f>[4]Mexico!F82</f>
        <v>398788</v>
      </c>
      <c r="G83">
        <f>B83/[4]Mexico!$G82</f>
        <v>1313.9598801188529</v>
      </c>
      <c r="H83">
        <f>C83/[4]Mexico!$G82</f>
        <v>525.6233503497956</v>
      </c>
      <c r="I83">
        <f>D83/[4]Mexico!$G82</f>
        <v>718.53273758057719</v>
      </c>
      <c r="J83">
        <f>E83/[4]Mexico!$G82</f>
        <v>1437.0643405487078</v>
      </c>
      <c r="K83">
        <f>F83/[4]Mexico!$G82</f>
        <v>5892.6930181012194</v>
      </c>
      <c r="L83" s="12">
        <f>[4]Mexico!$G82</f>
        <v>67.674999999999997</v>
      </c>
      <c r="M83" s="12">
        <f t="shared" si="5"/>
        <v>0.22298122031516335</v>
      </c>
      <c r="N83" s="12">
        <f t="shared" si="5"/>
        <v>8.9199174084782937E-2</v>
      </c>
      <c r="O83" s="12">
        <f t="shared" si="5"/>
        <v>0.12193622429903998</v>
      </c>
      <c r="P83" s="12">
        <f t="shared" si="5"/>
        <v>0.24387225605242333</v>
      </c>
    </row>
    <row r="84" spans="1:16">
      <c r="A84">
        <v>1980</v>
      </c>
      <c r="B84">
        <f>[4]Mexico!B83</f>
        <v>94218.000403513666</v>
      </c>
      <c r="C84">
        <f>[4]Mexico!C83</f>
        <v>12775.176592578297</v>
      </c>
      <c r="D84">
        <f>[4]Mexico!D83</f>
        <v>25350.499675647588</v>
      </c>
      <c r="E84">
        <f>[4]Mexico!E83</f>
        <v>79255.639920932008</v>
      </c>
      <c r="F84">
        <f>[4]Mexico!F83</f>
        <v>431984</v>
      </c>
      <c r="G84">
        <f>B84/[4]Mexico!$G83</f>
        <v>1359.0768179374491</v>
      </c>
      <c r="H84">
        <f>C84/[4]Mexico!$G83</f>
        <v>184.27950367945613</v>
      </c>
      <c r="I84">
        <f>D84/[4]Mexico!$G83</f>
        <v>365.67615832163847</v>
      </c>
      <c r="J84">
        <f>E84/[4]Mexico!$G83</f>
        <v>1143.2476007346845</v>
      </c>
      <c r="K84">
        <f>F84/[4]Mexico!$G83</f>
        <v>6231.287414352686</v>
      </c>
      <c r="L84" s="12">
        <f>[4]Mexico!$G83</f>
        <v>69.325000000000003</v>
      </c>
      <c r="M84" s="12">
        <f t="shared" si="5"/>
        <v>0.21810530113039758</v>
      </c>
      <c r="N84" s="12">
        <f t="shared" si="5"/>
        <v>2.957326334442548E-2</v>
      </c>
      <c r="O84" s="12">
        <f t="shared" si="5"/>
        <v>5.8683885689394956E-2</v>
      </c>
      <c r="P84" s="12">
        <f t="shared" si="5"/>
        <v>0.18346892459195713</v>
      </c>
    </row>
    <row r="85" spans="1:16">
      <c r="A85">
        <v>1981</v>
      </c>
      <c r="B85">
        <f>[4]Mexico!B84</f>
        <v>110790.95717908189</v>
      </c>
      <c r="C85">
        <f>[4]Mexico!C84</f>
        <v>28610.619438886431</v>
      </c>
      <c r="D85">
        <f>[4]Mexico!D84</f>
        <v>43993.18852051485</v>
      </c>
      <c r="E85">
        <f>[4]Mexico!E84</f>
        <v>103790.98346842555</v>
      </c>
      <c r="F85">
        <f>[4]Mexico!F84</f>
        <v>469880</v>
      </c>
      <c r="G85">
        <f>B85/[4]Mexico!$G84</f>
        <v>1562.5928348859254</v>
      </c>
      <c r="H85">
        <f>C85/[4]Mexico!$G84</f>
        <v>403.52344699566203</v>
      </c>
      <c r="I85">
        <f>D85/[4]Mexico!$G84</f>
        <v>620.47880906765465</v>
      </c>
      <c r="J85">
        <f>E85/[4]Mexico!$G84</f>
        <v>1463.8653841700593</v>
      </c>
      <c r="K85">
        <f>F85/[4]Mexico!$G84</f>
        <v>6627.1755380666273</v>
      </c>
      <c r="L85" s="12">
        <f>[4]Mexico!$G84</f>
        <v>70.902000000000001</v>
      </c>
      <c r="M85" s="12">
        <f t="shared" si="5"/>
        <v>0.23578564139584976</v>
      </c>
      <c r="N85" s="12">
        <f t="shared" si="5"/>
        <v>6.0889204560497207E-2</v>
      </c>
      <c r="O85" s="12">
        <f t="shared" si="5"/>
        <v>9.3626433388343519E-2</v>
      </c>
      <c r="P85" s="12">
        <f t="shared" si="5"/>
        <v>0.22088827672687825</v>
      </c>
    </row>
    <row r="86" spans="1:16">
      <c r="A86">
        <v>1982</v>
      </c>
      <c r="B86">
        <f>[4]Mexico!B85</f>
        <v>89705.090065252749</v>
      </c>
      <c r="C86">
        <f>[4]Mexico!C85</f>
        <v>6749.834259246355</v>
      </c>
      <c r="D86">
        <f>[4]Mexico!D85</f>
        <v>21817.189022105016</v>
      </c>
      <c r="E86">
        <f>[4]Mexico!E85</f>
        <v>77943.728170680959</v>
      </c>
      <c r="F86">
        <f>[4]Mexico!F85</f>
        <v>466929</v>
      </c>
      <c r="G86">
        <f>B86/[4]Mexico!$G85</f>
        <v>1238.66130080022</v>
      </c>
      <c r="H86">
        <f>C86/[4]Mexico!$G85</f>
        <v>93.202721023547795</v>
      </c>
      <c r="I86">
        <f>D86/[4]Mexico!$G85</f>
        <v>301.2550092114858</v>
      </c>
      <c r="J86">
        <f>E86/[4]Mexico!$G85</f>
        <v>1076.258656614531</v>
      </c>
      <c r="K86">
        <f>F86/[4]Mexico!$G85</f>
        <v>6447.4254705126959</v>
      </c>
      <c r="L86" s="12">
        <f>[4]Mexico!$G85</f>
        <v>72.421000000000006</v>
      </c>
      <c r="M86" s="12">
        <f t="shared" si="5"/>
        <v>0.19211719568768001</v>
      </c>
      <c r="N86" s="12">
        <f t="shared" si="5"/>
        <v>1.445580432838045E-2</v>
      </c>
      <c r="O86" s="12">
        <f t="shared" si="5"/>
        <v>4.6724853290553842E-2</v>
      </c>
      <c r="P86" s="12">
        <f t="shared" si="5"/>
        <v>0.16692843702293272</v>
      </c>
    </row>
    <row r="87" spans="1:16">
      <c r="A87">
        <v>1983</v>
      </c>
      <c r="B87">
        <f>[4]Mexico!B86</f>
        <v>49821.808808797767</v>
      </c>
      <c r="C87">
        <f>[4]Mexico!C86</f>
        <v>-25646.70028527153</v>
      </c>
      <c r="D87">
        <f>[4]Mexico!D86</f>
        <v>-14870.582539464465</v>
      </c>
      <c r="E87">
        <f>[4]Mexico!E86</f>
        <v>35119.840104648436</v>
      </c>
      <c r="F87">
        <f>[4]Mexico!F86</f>
        <v>447336</v>
      </c>
      <c r="G87">
        <f>B87/[4]Mexico!$G86</f>
        <v>674.16049374574118</v>
      </c>
      <c r="H87">
        <f>C87/[4]Mexico!$G86</f>
        <v>-347.03661991923803</v>
      </c>
      <c r="I87">
        <f>D87/[4]Mexico!$G86</f>
        <v>-201.22029903743424</v>
      </c>
      <c r="J87">
        <f>E87/[4]Mexico!$G86</f>
        <v>475.22178161143722</v>
      </c>
      <c r="K87">
        <f>F87/[4]Mexico!$G86</f>
        <v>6053.0973451327436</v>
      </c>
      <c r="L87" s="12">
        <f>[4]Mexico!$G86</f>
        <v>73.902000000000001</v>
      </c>
      <c r="M87" s="12">
        <f t="shared" si="5"/>
        <v>0.11137446753401864</v>
      </c>
      <c r="N87" s="12">
        <f t="shared" si="5"/>
        <v>-5.7332073173792249E-2</v>
      </c>
      <c r="O87" s="12">
        <f t="shared" si="5"/>
        <v>-3.3242534782500104E-2</v>
      </c>
      <c r="P87" s="12">
        <f t="shared" si="5"/>
        <v>7.8508861582006442E-2</v>
      </c>
    </row>
    <row r="88" spans="1:16">
      <c r="A88">
        <v>1984</v>
      </c>
      <c r="B88">
        <f>[4]Mexico!B87</f>
        <v>55565.399473503348</v>
      </c>
      <c r="C88">
        <f>[4]Mexico!C87</f>
        <v>-14146.655971949262</v>
      </c>
      <c r="D88">
        <f>[4]Mexico!D87</f>
        <v>-3796.6545799606706</v>
      </c>
      <c r="E88">
        <f>[4]Mexico!E87</f>
        <v>48626.29059000055</v>
      </c>
      <c r="F88">
        <f>[4]Mexico!F87</f>
        <v>463485</v>
      </c>
      <c r="G88">
        <f>B88/[4]Mexico!$G87</f>
        <v>737.29366107827798</v>
      </c>
      <c r="H88">
        <f>C88/[4]Mexico!$G87</f>
        <v>-187.71105530424686</v>
      </c>
      <c r="I88">
        <f>D88/[4]Mexico!$G87</f>
        <v>-50.377561965403515</v>
      </c>
      <c r="J88">
        <f>E88/[4]Mexico!$G87</f>
        <v>645.21907794173012</v>
      </c>
      <c r="K88">
        <f>F88/[4]Mexico!$G87</f>
        <v>6149.9522318348281</v>
      </c>
      <c r="L88" s="12">
        <f>[4]Mexico!$G87</f>
        <v>75.364000000000004</v>
      </c>
      <c r="M88" s="12">
        <f t="shared" si="5"/>
        <v>0.11988607931972629</v>
      </c>
      <c r="N88" s="12">
        <f t="shared" si="5"/>
        <v>-3.0522359886402495E-2</v>
      </c>
      <c r="O88" s="12">
        <f t="shared" si="5"/>
        <v>-8.1915371154636513E-3</v>
      </c>
      <c r="P88" s="12">
        <f t="shared" si="5"/>
        <v>0.10491448609987497</v>
      </c>
    </row>
    <row r="89" spans="1:16">
      <c r="A89">
        <v>1985</v>
      </c>
      <c r="B89">
        <f>[4]Mexico!B88</f>
        <v>61718.350258493716</v>
      </c>
      <c r="C89">
        <f>[4]Mexico!C88</f>
        <v>149.56525261650691</v>
      </c>
      <c r="D89">
        <f>[4]Mexico!D88</f>
        <v>10599.198580799244</v>
      </c>
      <c r="E89">
        <f>[4]Mexico!E88</f>
        <v>64281.844081881361</v>
      </c>
      <c r="F89">
        <f>[4]Mexico!F88</f>
        <v>475505</v>
      </c>
      <c r="G89">
        <f>B89/[4]Mexico!$G88</f>
        <v>803.35238406911355</v>
      </c>
      <c r="H89">
        <f>C89/[4]Mexico!$G88</f>
        <v>1.946805152116561</v>
      </c>
      <c r="I89">
        <f>D89/[4]Mexico!$G88</f>
        <v>137.96369172935263</v>
      </c>
      <c r="J89">
        <f>E89/[4]Mexico!$G88</f>
        <v>836.71991359541516</v>
      </c>
      <c r="K89">
        <f>F89/[4]Mexico!$G88</f>
        <v>6189.3759925025388</v>
      </c>
      <c r="L89" s="12">
        <f>[4]Mexico!$G88</f>
        <v>76.825999999999993</v>
      </c>
      <c r="M89" s="12">
        <f t="shared" si="5"/>
        <v>0.12979537598656946</v>
      </c>
      <c r="N89" s="12">
        <f t="shared" si="5"/>
        <v>3.1453981055195402E-4</v>
      </c>
      <c r="O89" s="12">
        <f t="shared" si="5"/>
        <v>2.2290404056317482E-2</v>
      </c>
      <c r="P89" s="12">
        <f t="shared" si="5"/>
        <v>0.1351864735005549</v>
      </c>
    </row>
    <row r="90" spans="1:16">
      <c r="A90">
        <v>1986</v>
      </c>
      <c r="B90">
        <f>[4]Mexico!B89</f>
        <v>52284.946017866772</v>
      </c>
      <c r="C90">
        <f>[4]Mexico!C89</f>
        <v>20991.988608216354</v>
      </c>
      <c r="D90">
        <f>[4]Mexico!D89</f>
        <v>28653.188506342001</v>
      </c>
      <c r="E90">
        <f>[4]Mexico!E89</f>
        <v>77061.436084899615</v>
      </c>
      <c r="F90">
        <f>[4]Mexico!F89</f>
        <v>457655</v>
      </c>
      <c r="G90">
        <f>B90/[4]Mexico!$G89</f>
        <v>667.99895258610172</v>
      </c>
      <c r="H90">
        <f>C90/[4]Mexico!$G89</f>
        <v>268.19624903497277</v>
      </c>
      <c r="I90">
        <f>D90/[4]Mexico!$G89</f>
        <v>366.07668876521319</v>
      </c>
      <c r="J90">
        <f>E90/[4]Mexico!$G89</f>
        <v>984.5464614595395</v>
      </c>
      <c r="K90">
        <f>F90/[4]Mexico!$G89</f>
        <v>5847.0570198413207</v>
      </c>
      <c r="L90" s="12">
        <f>[4]Mexico!$G89</f>
        <v>78.271000000000001</v>
      </c>
      <c r="M90" s="12">
        <f t="shared" si="5"/>
        <v>0.11424532894400098</v>
      </c>
      <c r="N90" s="12">
        <f t="shared" si="5"/>
        <v>4.5868587928060117E-2</v>
      </c>
      <c r="O90" s="12">
        <f t="shared" si="5"/>
        <v>6.2608708538838209E-2</v>
      </c>
      <c r="P90" s="12">
        <f t="shared" si="5"/>
        <v>0.16838324957642681</v>
      </c>
    </row>
    <row r="91" spans="1:16">
      <c r="A91">
        <v>1987</v>
      </c>
      <c r="B91">
        <f>[4]Mexico!B90</f>
        <v>50728.873671690482</v>
      </c>
      <c r="C91">
        <f>[4]Mexico!C90</f>
        <v>11868.792880158284</v>
      </c>
      <c r="D91">
        <f>[4]Mexico!D90</f>
        <v>17560.366926456496</v>
      </c>
      <c r="E91">
        <f>[4]Mexico!E90</f>
        <v>66716.716823482449</v>
      </c>
      <c r="F91">
        <f>[4]Mexico!F90</f>
        <v>466148</v>
      </c>
      <c r="G91">
        <f>B91/[4]Mexico!$G90</f>
        <v>636.58564760118065</v>
      </c>
      <c r="H91">
        <f>C91/[4]Mexico!$G90</f>
        <v>148.93891101856323</v>
      </c>
      <c r="I91">
        <f>D91/[4]Mexico!$G90</f>
        <v>220.36124090472333</v>
      </c>
      <c r="J91">
        <f>E91/[4]Mexico!$G90</f>
        <v>837.21362827344376</v>
      </c>
      <c r="K91">
        <f>F91/[4]Mexico!$G90</f>
        <v>5849.5902822221387</v>
      </c>
      <c r="L91" s="12">
        <f>[4]Mexico!$G90</f>
        <v>79.688999999999993</v>
      </c>
      <c r="M91" s="12">
        <f t="shared" si="5"/>
        <v>0.10882568126794598</v>
      </c>
      <c r="N91" s="12">
        <f t="shared" si="5"/>
        <v>2.5461426156839211E-2</v>
      </c>
      <c r="O91" s="12">
        <f t="shared" si="5"/>
        <v>3.7671226577088171E-2</v>
      </c>
      <c r="P91" s="12">
        <f t="shared" si="5"/>
        <v>0.14312346470108733</v>
      </c>
    </row>
    <row r="92" spans="1:16">
      <c r="A92">
        <v>1988</v>
      </c>
      <c r="B92">
        <f>[4]Mexico!B91</f>
        <v>51258.15238438193</v>
      </c>
      <c r="C92">
        <f>[4]Mexico!C91</f>
        <v>21328.806196617203</v>
      </c>
      <c r="D92">
        <f>[4]Mexico!D91</f>
        <v>28781.465895755722</v>
      </c>
      <c r="E92">
        <f>[4]Mexico!E91</f>
        <v>77877.251729938129</v>
      </c>
      <c r="F92">
        <f>[4]Mexico!F91</f>
        <v>471954</v>
      </c>
      <c r="G92">
        <f>B92/[4]Mexico!$G91</f>
        <v>632.02861104526369</v>
      </c>
      <c r="H92">
        <f>C92/[4]Mexico!$G91</f>
        <v>262.99066838407913</v>
      </c>
      <c r="I92">
        <f>D92/[4]Mexico!$G91</f>
        <v>354.88422948860955</v>
      </c>
      <c r="J92">
        <f>E92/[4]Mexico!$G91</f>
        <v>960.25020320265014</v>
      </c>
      <c r="K92">
        <f>F92/[4]Mexico!$G91</f>
        <v>5819.3363830285698</v>
      </c>
      <c r="L92" s="12">
        <f>[4]Mexico!$G91</f>
        <v>81.100999999999999</v>
      </c>
      <c r="M92" s="12">
        <f t="shared" si="5"/>
        <v>0.10860836518894199</v>
      </c>
      <c r="N92" s="12">
        <f t="shared" si="5"/>
        <v>4.5192553080633281E-2</v>
      </c>
      <c r="O92" s="12">
        <f t="shared" si="5"/>
        <v>6.0983625301948327E-2</v>
      </c>
      <c r="P92" s="12">
        <f t="shared" si="5"/>
        <v>0.16501025890221954</v>
      </c>
    </row>
    <row r="93" spans="1:16">
      <c r="A93">
        <v>1989</v>
      </c>
      <c r="B93">
        <f>[4]Mexico!B92</f>
        <v>52646.456207120311</v>
      </c>
      <c r="C93">
        <f>[4]Mexico!C92</f>
        <v>18438.24890298981</v>
      </c>
      <c r="D93">
        <f>[4]Mexico!D92</f>
        <v>27283.210543782254</v>
      </c>
      <c r="E93">
        <f>[4]Mexico!E92</f>
        <v>79213.126365622549</v>
      </c>
      <c r="F93">
        <f>[4]Mexico!F92</f>
        <v>491768</v>
      </c>
      <c r="G93">
        <f>B93/[4]Mexico!$G92</f>
        <v>637.89916767178761</v>
      </c>
      <c r="H93">
        <f>C93/[4]Mexico!$G92</f>
        <v>223.40997810507335</v>
      </c>
      <c r="I93">
        <f>D93/[4]Mexico!$G92</f>
        <v>330.58136389698723</v>
      </c>
      <c r="J93">
        <f>E93/[4]Mexico!$G92</f>
        <v>959.7984559210787</v>
      </c>
      <c r="K93">
        <f>F93/[4]Mexico!$G92</f>
        <v>5958.5852588724229</v>
      </c>
      <c r="L93" s="12">
        <f>[4]Mexico!$G92</f>
        <v>82.531000000000006</v>
      </c>
      <c r="M93" s="12">
        <f t="shared" si="5"/>
        <v>0.1070554737337938</v>
      </c>
      <c r="N93" s="12">
        <f t="shared" si="5"/>
        <v>3.7493795657687796E-2</v>
      </c>
      <c r="O93" s="12">
        <f t="shared" si="5"/>
        <v>5.54798411929655E-2</v>
      </c>
      <c r="P93" s="12">
        <f t="shared" si="5"/>
        <v>0.16107824495620407</v>
      </c>
    </row>
    <row r="94" spans="1:16">
      <c r="A94">
        <v>1990</v>
      </c>
      <c r="B94">
        <f>[4]Mexico!B93</f>
        <v>62674.731903013191</v>
      </c>
      <c r="C94">
        <f>[4]Mexico!C93</f>
        <v>21929.886870790328</v>
      </c>
      <c r="D94">
        <f>[4]Mexico!D93</f>
        <v>31720.903713775682</v>
      </c>
      <c r="E94">
        <f>[4]Mexico!E93</f>
        <v>87276.889164849446</v>
      </c>
      <c r="F94">
        <f>[4]Mexico!F93</f>
        <v>516692</v>
      </c>
      <c r="G94">
        <f>B94/[4]Mexico!$G93</f>
        <v>746.10999622643737</v>
      </c>
      <c r="H94">
        <f>C94/[4]Mexico!$G93</f>
        <v>261.06386598878987</v>
      </c>
      <c r="I94">
        <f>D94/[4]Mexico!$G93</f>
        <v>377.62081514458805</v>
      </c>
      <c r="J94">
        <f>E94/[4]Mexico!$G93</f>
        <v>1038.985847537552</v>
      </c>
      <c r="K94">
        <f>F94/[4]Mexico!$G93</f>
        <v>6150.9487869336444</v>
      </c>
      <c r="L94" s="12">
        <f>[4]Mexico!$G93</f>
        <v>84.001999999999995</v>
      </c>
      <c r="M94" s="12">
        <f t="shared" si="5"/>
        <v>0.1212999851033366</v>
      </c>
      <c r="N94" s="12">
        <f t="shared" si="5"/>
        <v>4.2442861261235566E-2</v>
      </c>
      <c r="O94" s="12">
        <f t="shared" si="5"/>
        <v>6.1392287308059124E-2</v>
      </c>
      <c r="P94" s="12">
        <f t="shared" si="5"/>
        <v>0.16891472901622134</v>
      </c>
    </row>
    <row r="95" spans="1:16">
      <c r="A95">
        <v>1991</v>
      </c>
      <c r="B95">
        <f>[4]Mexico!B94</f>
        <v>71719.216994042377</v>
      </c>
      <c r="C95">
        <f>[4]Mexico!C94</f>
        <v>34106.998215311331</v>
      </c>
      <c r="D95">
        <f>[4]Mexico!D94</f>
        <v>44667.06525001517</v>
      </c>
      <c r="E95">
        <f>[4]Mexico!E94</f>
        <v>104047.03830508316</v>
      </c>
      <c r="F95">
        <f>[4]Mexico!F94</f>
        <v>538508</v>
      </c>
      <c r="G95">
        <f>B95/[4]Mexico!$G94</f>
        <v>838.58585887052027</v>
      </c>
      <c r="H95">
        <f>C95/[4]Mexico!$G94</f>
        <v>398.80031587988555</v>
      </c>
      <c r="I95">
        <f>D95/[4]Mexico!$G94</f>
        <v>522.27521222130827</v>
      </c>
      <c r="J95">
        <f>E95/[4]Mexico!$G94</f>
        <v>1216.5829276587058</v>
      </c>
      <c r="K95">
        <f>F95/[4]Mexico!$G94</f>
        <v>6296.5717225574108</v>
      </c>
      <c r="L95" s="12">
        <f>[4]Mexico!$G94</f>
        <v>85.524000000000001</v>
      </c>
      <c r="M95" s="12">
        <f t="shared" si="5"/>
        <v>0.13318133991332046</v>
      </c>
      <c r="N95" s="12">
        <f t="shared" si="5"/>
        <v>6.3336103113252412E-2</v>
      </c>
      <c r="O95" s="12">
        <f t="shared" si="5"/>
        <v>8.2945964126837801E-2</v>
      </c>
      <c r="P95" s="12">
        <f t="shared" si="5"/>
        <v>0.19321354242663646</v>
      </c>
    </row>
    <row r="96" spans="1:16">
      <c r="A96">
        <v>1992</v>
      </c>
      <c r="B96">
        <f>[4]Mexico!B95</f>
        <v>80438.568752591949</v>
      </c>
      <c r="C96">
        <f>[4]Mexico!C95</f>
        <v>45268.83757435486</v>
      </c>
      <c r="D96">
        <f>[4]Mexico!D95</f>
        <v>57766.726759854384</v>
      </c>
      <c r="E96">
        <f>[4]Mexico!E95</f>
        <v>119167.49301761978</v>
      </c>
      <c r="F96">
        <f>[4]Mexico!F95</f>
        <v>558049</v>
      </c>
      <c r="G96">
        <f>B96/[4]Mexico!$G95</f>
        <v>923.71062622117029</v>
      </c>
      <c r="H96">
        <f>C96/[4]Mexico!$G95</f>
        <v>519.84150081939856</v>
      </c>
      <c r="I96">
        <f>D96/[4]Mexico!$G95</f>
        <v>663.36012907207441</v>
      </c>
      <c r="J96">
        <f>E96/[4]Mexico!$G95</f>
        <v>1368.4514941965019</v>
      </c>
      <c r="K96">
        <f>F96/[4]Mexico!$G95</f>
        <v>6408.3162995797065</v>
      </c>
      <c r="L96" s="12">
        <f>[4]Mexico!$G95</f>
        <v>87.081999999999994</v>
      </c>
      <c r="M96" s="12">
        <f t="shared" si="5"/>
        <v>0.14414248346039854</v>
      </c>
      <c r="N96" s="12">
        <f t="shared" si="5"/>
        <v>8.1119825632435263E-2</v>
      </c>
      <c r="O96" s="12">
        <f t="shared" si="5"/>
        <v>0.1035155098564004</v>
      </c>
      <c r="P96" s="12">
        <f t="shared" si="5"/>
        <v>0.21354306345431992</v>
      </c>
    </row>
    <row r="97" spans="1:16">
      <c r="A97">
        <v>1993</v>
      </c>
      <c r="B97">
        <f>[4]Mexico!B96</f>
        <v>40019.881433188719</v>
      </c>
      <c r="C97">
        <f>[4]Mexico!C96</f>
        <v>15143.790790425102</v>
      </c>
      <c r="D97">
        <f>[4]Mexico!D96</f>
        <v>21885.043414902153</v>
      </c>
      <c r="E97">
        <f>[4]Mexico!E96</f>
        <v>83274.026211737</v>
      </c>
      <c r="F97">
        <f>[4]Mexico!F96</f>
        <v>568934</v>
      </c>
      <c r="G97">
        <f>B97/[4]Mexico!$G96</f>
        <v>451.38089389008377</v>
      </c>
      <c r="H97">
        <f>C97/[4]Mexico!$G96</f>
        <v>170.80554911883581</v>
      </c>
      <c r="I97">
        <f>D97/[4]Mexico!$G96</f>
        <v>246.83957337388651</v>
      </c>
      <c r="J97">
        <f>E97/[4]Mexico!$G96</f>
        <v>939.24077341488362</v>
      </c>
      <c r="K97">
        <f>F97/[4]Mexico!$G96</f>
        <v>6416.9589785813378</v>
      </c>
      <c r="L97" s="12">
        <f>[4]Mexico!$G96</f>
        <v>88.661000000000001</v>
      </c>
      <c r="M97" s="12">
        <f t="shared" si="5"/>
        <v>7.0341869941309046E-2</v>
      </c>
      <c r="N97" s="12">
        <f t="shared" si="5"/>
        <v>2.6617834037735665E-2</v>
      </c>
      <c r="O97" s="12">
        <f t="shared" si="5"/>
        <v>3.8466752584486341E-2</v>
      </c>
      <c r="P97" s="12">
        <f t="shared" si="5"/>
        <v>0.14636851763427217</v>
      </c>
    </row>
    <row r="98" spans="1:16">
      <c r="A98">
        <v>1994</v>
      </c>
      <c r="B98">
        <f>[4]Mexico!B97</f>
        <v>46251.842768117182</v>
      </c>
      <c r="C98">
        <f>[4]Mexico!C97</f>
        <v>23113.571469222028</v>
      </c>
      <c r="D98">
        <f>[4]Mexico!D97</f>
        <v>30352.272145204406</v>
      </c>
      <c r="E98">
        <f>[4]Mexico!E97</f>
        <v>94257.841865957904</v>
      </c>
      <c r="F98">
        <f>[4]Mexico!F97</f>
        <v>594054</v>
      </c>
      <c r="G98">
        <f>B98/[4]Mexico!$G97</f>
        <v>512.50850750301606</v>
      </c>
      <c r="H98">
        <f>C98/[4]Mexico!$G97</f>
        <v>256.117406524633</v>
      </c>
      <c r="I98">
        <f>D98/[4]Mexico!$G97</f>
        <v>336.32817127855424</v>
      </c>
      <c r="J98">
        <f>E98/[4]Mexico!$G97</f>
        <v>1044.4545117341256</v>
      </c>
      <c r="K98">
        <f>F98/[4]Mexico!$G97</f>
        <v>6582.6075393923284</v>
      </c>
      <c r="L98" s="12">
        <f>[4]Mexico!$G97</f>
        <v>90.245999999999995</v>
      </c>
      <c r="M98" s="12">
        <f t="shared" si="5"/>
        <v>7.7857977167256148E-2</v>
      </c>
      <c r="N98" s="12">
        <f t="shared" si="5"/>
        <v>3.8908199371138021E-2</v>
      </c>
      <c r="O98" s="12">
        <f t="shared" si="5"/>
        <v>5.1093456394880603E-2</v>
      </c>
      <c r="P98" s="12">
        <f t="shared" si="5"/>
        <v>0.15866881102720945</v>
      </c>
    </row>
    <row r="99" spans="1:16">
      <c r="A99">
        <v>1995</v>
      </c>
      <c r="B99">
        <f>[4]Mexico!B98</f>
        <v>22432.625689742941</v>
      </c>
      <c r="C99">
        <f>[4]Mexico!C98</f>
        <v>-2164.1548949552771</v>
      </c>
      <c r="D99">
        <f>[4]Mexico!D98</f>
        <v>5037.1068924866649</v>
      </c>
      <c r="E99">
        <f>[4]Mexico!E98</f>
        <v>59683.233685145904</v>
      </c>
      <c r="F99">
        <f>[4]Mexico!F98</f>
        <v>557419</v>
      </c>
      <c r="G99">
        <f>B99/[4]Mexico!$G98</f>
        <v>244.30290547839803</v>
      </c>
      <c r="H99">
        <f>C99/[4]Mexico!$G98</f>
        <v>-23.568767029559883</v>
      </c>
      <c r="I99">
        <f>D99/[4]Mexico!$G98</f>
        <v>54.856701398197245</v>
      </c>
      <c r="J99">
        <f>E99/[4]Mexico!$G98</f>
        <v>649.98130844282923</v>
      </c>
      <c r="K99">
        <f>F99/[4]Mexico!$G98</f>
        <v>6070.581444736069</v>
      </c>
      <c r="L99" s="12">
        <f>[4]Mexico!$G98</f>
        <v>91.822999999999993</v>
      </c>
      <c r="M99" s="12">
        <f t="shared" si="5"/>
        <v>4.0243740686526544E-2</v>
      </c>
      <c r="N99" s="12">
        <f t="shared" si="5"/>
        <v>-3.8824562760782764E-3</v>
      </c>
      <c r="O99" s="12">
        <f t="shared" si="5"/>
        <v>9.0364822377541221E-3</v>
      </c>
      <c r="P99" s="12">
        <f t="shared" si="5"/>
        <v>0.10707068414450513</v>
      </c>
    </row>
    <row r="100" spans="1:16">
      <c r="A100">
        <v>1996</v>
      </c>
      <c r="B100">
        <f>[4]Mexico!B99</f>
        <v>36936.21508580551</v>
      </c>
      <c r="C100">
        <f>[4]Mexico!C99</f>
        <v>6265.303369369045</v>
      </c>
      <c r="D100">
        <f>[4]Mexico!D99</f>
        <v>13055.323384315125</v>
      </c>
      <c r="E100">
        <f>[4]Mexico!E99</f>
        <v>71860.231633127943</v>
      </c>
      <c r="F100">
        <f>[4]Mexico!F99</f>
        <v>586144</v>
      </c>
      <c r="G100">
        <f>B100/[4]Mexico!$G99</f>
        <v>395.26378680755408</v>
      </c>
      <c r="H100">
        <f>C100/[4]Mexico!$G99</f>
        <v>67.046597208781932</v>
      </c>
      <c r="I100">
        <f>D100/[4]Mexico!$G99</f>
        <v>139.70832005645045</v>
      </c>
      <c r="J100">
        <f>E100/[4]Mexico!$G99</f>
        <v>768.99452773366659</v>
      </c>
      <c r="K100">
        <f>F100/[4]Mexico!$G99</f>
        <v>6272.4753068584332</v>
      </c>
      <c r="L100" s="12">
        <f>[4]Mexico!$G99</f>
        <v>93.447000000000003</v>
      </c>
      <c r="M100" s="12">
        <f t="shared" si="5"/>
        <v>6.3015598702376052E-2</v>
      </c>
      <c r="N100" s="12">
        <f t="shared" si="5"/>
        <v>1.0689017322311659E-2</v>
      </c>
      <c r="O100" s="12">
        <f t="shared" si="5"/>
        <v>2.2273235560400045E-2</v>
      </c>
      <c r="P100" s="12">
        <f t="shared" si="5"/>
        <v>0.1225982550928235</v>
      </c>
    </row>
    <row r="101" spans="1:16">
      <c r="A101">
        <v>1997</v>
      </c>
      <c r="B101">
        <f>[4]Mexico!B100</f>
        <v>53738.954972893327</v>
      </c>
      <c r="C101">
        <f>[4]Mexico!C100</f>
        <v>24022.599653134323</v>
      </c>
      <c r="D101">
        <f>[4]Mexico!D100</f>
        <v>31637.401749178909</v>
      </c>
      <c r="E101">
        <f>[4]Mexico!E100</f>
        <v>96070.744741467002</v>
      </c>
      <c r="F101">
        <f>[4]Mexico!F100</f>
        <v>625838</v>
      </c>
      <c r="G101">
        <f>B101/[4]Mexico!$G100</f>
        <v>564.91800406712423</v>
      </c>
      <c r="H101">
        <f>C101/[4]Mexico!$G100</f>
        <v>252.53187478985276</v>
      </c>
      <c r="I101">
        <f>D101/[4]Mexico!$G100</f>
        <v>332.58067372227561</v>
      </c>
      <c r="J101">
        <f>E101/[4]Mexico!$G100</f>
        <v>1009.9208925065125</v>
      </c>
      <c r="K101">
        <f>F101/[4]Mexico!$G100</f>
        <v>6578.9733724389507</v>
      </c>
      <c r="L101" s="12">
        <f>[4]Mexico!$G100</f>
        <v>95.126999999999995</v>
      </c>
      <c r="M101" s="12">
        <f t="shared" si="5"/>
        <v>8.5867197218598618E-2</v>
      </c>
      <c r="N101" s="12">
        <f t="shared" si="5"/>
        <v>3.838469324830758E-2</v>
      </c>
      <c r="O101" s="12">
        <f t="shared" si="5"/>
        <v>5.0552062593161341E-2</v>
      </c>
      <c r="P101" s="12">
        <f t="shared" si="5"/>
        <v>0.15350736890611788</v>
      </c>
    </row>
    <row r="102" spans="1:16">
      <c r="A102">
        <v>1998</v>
      </c>
      <c r="B102">
        <f>[4]Mexico!B101</f>
        <v>65443.587968920969</v>
      </c>
      <c r="C102">
        <f>[4]Mexico!C101</f>
        <v>42930.390973200905</v>
      </c>
      <c r="D102">
        <f>[4]Mexico!D101</f>
        <v>51662.817093065853</v>
      </c>
      <c r="E102">
        <f>[4]Mexico!E101</f>
        <v>122227.97845834572</v>
      </c>
      <c r="F102">
        <f>[4]Mexico!F101</f>
        <v>657320</v>
      </c>
      <c r="G102">
        <f>B102/[4]Mexico!$G101</f>
        <v>676.19586254593798</v>
      </c>
      <c r="H102">
        <f>C102/[4]Mexico!$G101</f>
        <v>443.5782580769245</v>
      </c>
      <c r="I102">
        <f>D102/[4]Mexico!$G101</f>
        <v>533.80604960701214</v>
      </c>
      <c r="J102">
        <f>E102/[4]Mexico!$G101</f>
        <v>1262.9205684770486</v>
      </c>
      <c r="K102">
        <f>F102/[4]Mexico!$G101</f>
        <v>6791.7587981236184</v>
      </c>
      <c r="L102" s="12">
        <f>[4]Mexico!$G101</f>
        <v>96.781999999999996</v>
      </c>
      <c r="M102" s="12">
        <f t="shared" si="5"/>
        <v>9.9561230403640497E-2</v>
      </c>
      <c r="N102" s="12">
        <f t="shared" si="5"/>
        <v>6.5311250187429115E-2</v>
      </c>
      <c r="O102" s="12">
        <f t="shared" si="5"/>
        <v>7.8596143572485011E-2</v>
      </c>
      <c r="P102" s="12">
        <f t="shared" si="5"/>
        <v>0.18594897227886831</v>
      </c>
    </row>
    <row r="103" spans="1:16">
      <c r="A103">
        <v>1999</v>
      </c>
      <c r="B103">
        <f>[4]Mexico!B102</f>
        <v>69888.135915927603</v>
      </c>
      <c r="C103">
        <f>[4]Mexico!C102</f>
        <v>44081.741505342019</v>
      </c>
      <c r="D103">
        <f>[4]Mexico!D102</f>
        <v>54517.531889502352</v>
      </c>
      <c r="E103">
        <f>[4]Mexico!E102</f>
        <v>126293.55287815635</v>
      </c>
      <c r="F103">
        <f>[4]Mexico!F102</f>
        <v>682014</v>
      </c>
      <c r="G103">
        <f>B103/[4]Mexico!$G102</f>
        <v>710.76535591009281</v>
      </c>
      <c r="H103">
        <f>C103/[4]Mexico!$G102</f>
        <v>448.31321195734699</v>
      </c>
      <c r="I103">
        <f>D103/[4]Mexico!$G102</f>
        <v>554.44565016579566</v>
      </c>
      <c r="J103">
        <f>E103/[4]Mexico!$G102</f>
        <v>1284.4108786729755</v>
      </c>
      <c r="K103">
        <f>F103/[4]Mexico!$G102</f>
        <v>6936.1117891139857</v>
      </c>
      <c r="L103" s="12">
        <f>[4]Mexico!$G102</f>
        <v>98.328000000000003</v>
      </c>
      <c r="M103" s="12">
        <f t="shared" si="5"/>
        <v>0.10247316904920956</v>
      </c>
      <c r="N103" s="12">
        <f t="shared" si="5"/>
        <v>6.4634657800781245E-2</v>
      </c>
      <c r="O103" s="12">
        <f t="shared" si="5"/>
        <v>7.9936089126473001E-2</v>
      </c>
      <c r="P103" s="12">
        <f t="shared" si="5"/>
        <v>0.18517736128313544</v>
      </c>
    </row>
    <row r="104" spans="1:16">
      <c r="A104">
        <v>2000</v>
      </c>
      <c r="B104">
        <f>[4]Mexico!B103</f>
        <v>86244.548034606851</v>
      </c>
      <c r="C104">
        <f>[4]Mexico!C103</f>
        <v>45960.890723551376</v>
      </c>
      <c r="D104">
        <f>[4]Mexico!D103</f>
        <v>57482.381061225526</v>
      </c>
      <c r="E104">
        <f>[4]Mexico!E103</f>
        <v>137928.32953837237</v>
      </c>
      <c r="F104">
        <f>[4]Mexico!F103</f>
        <v>726965</v>
      </c>
      <c r="G104">
        <f>B104/[4]Mexico!$G103</f>
        <v>865.17944739985205</v>
      </c>
      <c r="H104">
        <f>C104/[4]Mexico!$G103</f>
        <v>461.06587540178339</v>
      </c>
      <c r="I104">
        <f>D104/[4]Mexico!$G103</f>
        <v>576.64601201020753</v>
      </c>
      <c r="J104">
        <f>E104/[4]Mexico!$G103</f>
        <v>1383.6556472289674</v>
      </c>
      <c r="K104">
        <f>F104/[4]Mexico!$G103</f>
        <v>7292.694915934353</v>
      </c>
      <c r="L104" s="12">
        <f>[4]Mexico!$G103</f>
        <v>99.683999999999997</v>
      </c>
      <c r="M104" s="12">
        <f t="shared" si="5"/>
        <v>0.11863645159616604</v>
      </c>
      <c r="N104" s="12">
        <f t="shared" si="5"/>
        <v>6.3222975966589004E-2</v>
      </c>
      <c r="O104" s="12">
        <f t="shared" si="5"/>
        <v>7.9071731185442931E-2</v>
      </c>
      <c r="P104" s="12">
        <f t="shared" si="5"/>
        <v>0.18973173335493781</v>
      </c>
    </row>
  </sheetData>
  <mergeCells count="6">
    <mergeCell ref="Z1:AC1"/>
    <mergeCell ref="B2:F2"/>
    <mergeCell ref="G2:K2"/>
    <mergeCell ref="M2:P2"/>
    <mergeCell ref="R1:U1"/>
    <mergeCell ref="V1:Y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O104"/>
  <sheetViews>
    <sheetView tabSelected="1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T26" sqref="T26"/>
    </sheetView>
  </sheetViews>
  <sheetFormatPr baseColWidth="10" defaultColWidth="9.1640625" defaultRowHeight="15"/>
  <cols>
    <col min="2" max="3" width="9.33203125" bestFit="1" customWidth="1"/>
    <col min="4" max="4" width="12.83203125" customWidth="1"/>
    <col min="5" max="6" width="9.33203125" bestFit="1" customWidth="1"/>
    <col min="7" max="7" width="9.5" bestFit="1" customWidth="1"/>
    <col min="8" max="11" width="9.33203125" bestFit="1" customWidth="1"/>
    <col min="12" max="12" width="9.5" bestFit="1" customWidth="1"/>
    <col min="13" max="16" width="9.33203125" bestFit="1" customWidth="1"/>
    <col min="17" max="17" width="9.5" bestFit="1" customWidth="1"/>
    <col min="18" max="21" width="9.33203125" bestFit="1" customWidth="1"/>
    <col min="22" max="22" width="9.5" bestFit="1" customWidth="1"/>
    <col min="23" max="26" width="9.33203125" bestFit="1" customWidth="1"/>
    <col min="27" max="27" width="9.5" bestFit="1" customWidth="1"/>
    <col min="28" max="31" width="9.33203125" bestFit="1" customWidth="1"/>
    <col min="32" max="32" width="9.5" bestFit="1" customWidth="1"/>
    <col min="33" max="36" width="9.33203125" bestFit="1" customWidth="1"/>
    <col min="37" max="37" width="9.5" bestFit="1" customWidth="1"/>
    <col min="38" max="51" width="9.33203125" bestFit="1" customWidth="1"/>
    <col min="52" max="52" width="9.5" bestFit="1" customWidth="1"/>
    <col min="53" max="62" width="9.33203125" bestFit="1" customWidth="1"/>
    <col min="63" max="63" width="15.5" customWidth="1"/>
    <col min="64" max="64" width="16.5" customWidth="1"/>
    <col min="65" max="66" width="11" customWidth="1"/>
    <col min="67" max="67" width="12.33203125" customWidth="1"/>
  </cols>
  <sheetData>
    <row r="1" spans="1:67">
      <c r="B1" s="34" t="s">
        <v>23</v>
      </c>
      <c r="C1" s="34"/>
      <c r="D1" s="34"/>
      <c r="E1" s="34"/>
      <c r="F1" s="34"/>
      <c r="G1" s="34"/>
      <c r="H1" s="34" t="str">
        <f>AllCountries!B1</f>
        <v>USA</v>
      </c>
      <c r="I1" s="34"/>
      <c r="J1" s="34"/>
      <c r="K1" s="34"/>
      <c r="L1" s="34"/>
      <c r="M1" s="34" t="str">
        <f>AllCountries!G1</f>
        <v>GB</v>
      </c>
      <c r="N1" s="34"/>
      <c r="O1" s="34"/>
      <c r="P1" s="34"/>
      <c r="Q1" s="34"/>
      <c r="R1" s="34" t="str">
        <f>AllCountries!L1</f>
        <v>Germany</v>
      </c>
      <c r="S1" s="34"/>
      <c r="T1" s="34"/>
      <c r="U1" s="34"/>
      <c r="V1" s="34"/>
      <c r="W1" s="34" t="str">
        <f>AllCountries!Q1</f>
        <v>Australia</v>
      </c>
      <c r="X1" s="34"/>
      <c r="Y1" s="34"/>
      <c r="Z1" s="34"/>
      <c r="AA1" s="34"/>
      <c r="AB1" s="34" t="str">
        <f>AllCountries!V1</f>
        <v>France</v>
      </c>
      <c r="AC1" s="34"/>
      <c r="AD1" s="34"/>
      <c r="AE1" s="34"/>
      <c r="AF1" s="34"/>
      <c r="AG1" s="34" t="str">
        <f>AllCountries!AA1</f>
        <v>Switzerland</v>
      </c>
      <c r="AH1" s="34"/>
      <c r="AI1" s="34"/>
      <c r="AJ1" s="34"/>
      <c r="AK1" s="34"/>
      <c r="AL1" s="34" t="str">
        <f>AllCountries!AF1</f>
        <v>Argentina</v>
      </c>
      <c r="AM1" s="34"/>
      <c r="AN1" s="34"/>
      <c r="AO1" s="34"/>
      <c r="AP1" s="34"/>
      <c r="AQ1" s="34" t="str">
        <f>AllCountries!AK1</f>
        <v>Brazil</v>
      </c>
      <c r="AR1" s="34"/>
      <c r="AS1" s="34"/>
      <c r="AT1" s="34"/>
      <c r="AU1" s="34"/>
      <c r="AV1" s="34" t="str">
        <f>AllCountries!AP1</f>
        <v>Chile</v>
      </c>
      <c r="AW1" s="34"/>
      <c r="AX1" s="34"/>
      <c r="AY1" s="34"/>
      <c r="AZ1" s="34"/>
      <c r="BA1" s="34" t="str">
        <f>AllCountries!AU1</f>
        <v>Colombia</v>
      </c>
      <c r="BB1" s="34"/>
      <c r="BC1" s="34"/>
      <c r="BD1" s="34"/>
      <c r="BE1" s="34"/>
      <c r="BF1" s="34" t="str">
        <f>AllCountries!AZ1</f>
        <v>Mexico</v>
      </c>
      <c r="BG1" s="34"/>
      <c r="BH1" s="34"/>
      <c r="BI1" s="34"/>
      <c r="BJ1" s="34"/>
      <c r="BK1" s="24" t="s">
        <v>45</v>
      </c>
      <c r="BL1" s="34" t="s">
        <v>46</v>
      </c>
      <c r="BM1" s="34"/>
      <c r="BN1" s="34"/>
      <c r="BO1" s="34"/>
    </row>
    <row r="2" spans="1:67">
      <c r="B2" s="34" t="s">
        <v>23</v>
      </c>
      <c r="C2" s="34"/>
      <c r="D2" s="34"/>
      <c r="E2" s="34"/>
      <c r="F2" s="34"/>
      <c r="G2" s="34"/>
      <c r="H2" s="34" t="str">
        <f>AllCountries!B2</f>
        <v>Per capita $ GK 1990 m</v>
      </c>
      <c r="I2" s="34"/>
      <c r="J2" s="34"/>
      <c r="K2" s="34"/>
      <c r="L2" s="34"/>
      <c r="M2" s="34" t="str">
        <f>AllCountries!G2</f>
        <v>Per capita $ GK 1990 m</v>
      </c>
      <c r="N2" s="34"/>
      <c r="O2" s="34"/>
      <c r="P2" s="34"/>
      <c r="Q2" s="34"/>
      <c r="R2" s="34" t="str">
        <f>AllCountries!L2</f>
        <v>Per capita $ GK 1990 m</v>
      </c>
      <c r="S2" s="34"/>
      <c r="T2" s="34"/>
      <c r="U2" s="34"/>
      <c r="V2" s="34"/>
      <c r="W2" s="34" t="str">
        <f>AllCountries!Q2</f>
        <v>Per capita $ GK 1990 m</v>
      </c>
      <c r="X2" s="34"/>
      <c r="Y2" s="34"/>
      <c r="Z2" s="34"/>
      <c r="AA2" s="34"/>
      <c r="AB2" s="34" t="str">
        <f>AllCountries!V2</f>
        <v>Per capita $ GK 1990 m</v>
      </c>
      <c r="AC2" s="34"/>
      <c r="AD2" s="34"/>
      <c r="AE2" s="34"/>
      <c r="AF2" s="34"/>
      <c r="AG2" s="34" t="str">
        <f>AllCountries!AA2</f>
        <v>Per capita $ GK 1990 m</v>
      </c>
      <c r="AH2" s="34"/>
      <c r="AI2" s="34"/>
      <c r="AJ2" s="34"/>
      <c r="AK2" s="34"/>
      <c r="AL2" s="34" t="str">
        <f>AllCountries!AF2</f>
        <v>Per capita $ GK 1990 m</v>
      </c>
      <c r="AM2" s="34"/>
      <c r="AN2" s="34"/>
      <c r="AO2" s="34"/>
      <c r="AP2" s="34"/>
      <c r="AQ2" s="34" t="str">
        <f>AllCountries!AK2</f>
        <v>Per capita $ GK 1990 m</v>
      </c>
      <c r="AR2" s="34"/>
      <c r="AS2" s="34"/>
      <c r="AT2" s="34"/>
      <c r="AU2" s="34"/>
      <c r="AV2" s="34" t="str">
        <f>AllCountries!AP2</f>
        <v>Per capita $ GK 1990 m</v>
      </c>
      <c r="AW2" s="34"/>
      <c r="AX2" s="34"/>
      <c r="AY2" s="34"/>
      <c r="AZ2" s="34"/>
      <c r="BA2" s="34" t="str">
        <f>AllCountries!AU2</f>
        <v>Per capita $ GK 1990 m</v>
      </c>
      <c r="BB2" s="34"/>
      <c r="BC2" s="34"/>
      <c r="BD2" s="34"/>
      <c r="BE2" s="34"/>
      <c r="BF2" s="34" t="str">
        <f>AllCountries!AZ2</f>
        <v>Per capita $ GK 1990 m</v>
      </c>
      <c r="BG2" s="34"/>
      <c r="BH2" s="34"/>
      <c r="BI2" s="34"/>
      <c r="BJ2" s="34"/>
      <c r="BK2" s="34" t="s">
        <v>23</v>
      </c>
      <c r="BL2" s="34"/>
      <c r="BM2" s="34"/>
      <c r="BN2" s="34"/>
      <c r="BO2" s="34"/>
    </row>
    <row r="3" spans="1:67" ht="16">
      <c r="B3" s="19" t="s">
        <v>1</v>
      </c>
      <c r="C3" s="19" t="s">
        <v>2</v>
      </c>
      <c r="D3" s="20" t="s">
        <v>33</v>
      </c>
      <c r="E3" s="19" t="s">
        <v>3</v>
      </c>
      <c r="F3" s="19" t="s">
        <v>4</v>
      </c>
      <c r="G3" s="19" t="s">
        <v>5</v>
      </c>
      <c r="H3" s="19" t="str">
        <f>AllCountries!B3</f>
        <v xml:space="preserve">Net </v>
      </c>
      <c r="I3" s="19" t="str">
        <f>AllCountries!C3</f>
        <v>Green</v>
      </c>
      <c r="J3" s="19" t="str">
        <f>AllCountries!D3</f>
        <v>GS</v>
      </c>
      <c r="K3" s="19" t="str">
        <f>AllCountries!E3</f>
        <v>GSTFP</v>
      </c>
      <c r="L3" s="19" t="str">
        <f>AllCountries!F3</f>
        <v>GDP</v>
      </c>
      <c r="M3" s="19" t="str">
        <f>AllCountries!G3</f>
        <v xml:space="preserve">Net </v>
      </c>
      <c r="N3" s="19" t="str">
        <f>AllCountries!H3</f>
        <v>Green</v>
      </c>
      <c r="O3" s="19" t="str">
        <f>AllCountries!I3</f>
        <v>GS</v>
      </c>
      <c r="P3" s="19" t="str">
        <f>AllCountries!J3</f>
        <v>GSTFP</v>
      </c>
      <c r="Q3" s="19" t="str">
        <f>AllCountries!K3</f>
        <v>GDP</v>
      </c>
      <c r="R3" s="19" t="str">
        <f>AllCountries!L3</f>
        <v xml:space="preserve">Net </v>
      </c>
      <c r="S3" s="19" t="str">
        <f>AllCountries!M3</f>
        <v>Green</v>
      </c>
      <c r="T3" s="19" t="str">
        <f>AllCountries!N3</f>
        <v>GS</v>
      </c>
      <c r="U3" s="19" t="str">
        <f>AllCountries!O3</f>
        <v>GSTFP</v>
      </c>
      <c r="V3" s="19" t="str">
        <f>AllCountries!P3</f>
        <v>GDP</v>
      </c>
      <c r="W3" s="19" t="str">
        <f>AllCountries!Q3</f>
        <v xml:space="preserve">Net </v>
      </c>
      <c r="X3" s="19" t="str">
        <f>AllCountries!R3</f>
        <v>Green</v>
      </c>
      <c r="Y3" s="19" t="str">
        <f>AllCountries!S3</f>
        <v>GS</v>
      </c>
      <c r="Z3" s="19" t="str">
        <f>AllCountries!T3</f>
        <v>GSTFP</v>
      </c>
      <c r="AA3" s="19" t="str">
        <f>AllCountries!U3</f>
        <v>GDP</v>
      </c>
      <c r="AB3" s="19" t="str">
        <f>AllCountries!V3</f>
        <v xml:space="preserve">Net </v>
      </c>
      <c r="AC3" s="19" t="str">
        <f>AllCountries!W3</f>
        <v>Green</v>
      </c>
      <c r="AD3" s="19" t="str">
        <f>AllCountries!X3</f>
        <v>GS</v>
      </c>
      <c r="AE3" s="19" t="str">
        <f>AllCountries!Y3</f>
        <v>GSTFP</v>
      </c>
      <c r="AF3" s="19" t="str">
        <f>AllCountries!Z3</f>
        <v>GDP</v>
      </c>
      <c r="AG3" s="19" t="str">
        <f>AllCountries!AA3</f>
        <v xml:space="preserve">Net </v>
      </c>
      <c r="AH3" s="19" t="str">
        <f>AllCountries!AB3</f>
        <v>Green</v>
      </c>
      <c r="AI3" s="19" t="str">
        <f>AllCountries!AC3</f>
        <v>GS</v>
      </c>
      <c r="AJ3" s="19" t="str">
        <f>AllCountries!AD3</f>
        <v>GSTFP</v>
      </c>
      <c r="AK3" s="19" t="str">
        <f>AllCountries!AE3</f>
        <v>GDP</v>
      </c>
      <c r="AL3" s="19" t="str">
        <f>AllCountries!AF3</f>
        <v xml:space="preserve">Net </v>
      </c>
      <c r="AM3" s="19" t="str">
        <f>AllCountries!AG3</f>
        <v>Green</v>
      </c>
      <c r="AN3" s="19" t="str">
        <f>AllCountries!AH3</f>
        <v>GS</v>
      </c>
      <c r="AO3" s="19" t="str">
        <f>AllCountries!AI3</f>
        <v>GSTFP</v>
      </c>
      <c r="AP3" s="19" t="str">
        <f>AllCountries!AJ3</f>
        <v>GDP</v>
      </c>
      <c r="AQ3" s="19" t="str">
        <f>AllCountries!AK3</f>
        <v xml:space="preserve">Net </v>
      </c>
      <c r="AR3" s="19" t="str">
        <f>AllCountries!AL3</f>
        <v>Green</v>
      </c>
      <c r="AS3" s="19" t="str">
        <f>AllCountries!AM3</f>
        <v>GS</v>
      </c>
      <c r="AT3" s="19" t="str">
        <f>AllCountries!AN3</f>
        <v>GSTFP</v>
      </c>
      <c r="AU3" s="19" t="str">
        <f>AllCountries!AO3</f>
        <v>GDP</v>
      </c>
      <c r="AV3" s="19" t="str">
        <f>AllCountries!AP3</f>
        <v xml:space="preserve">Net </v>
      </c>
      <c r="AW3" s="19" t="str">
        <f>AllCountries!AQ3</f>
        <v>Green</v>
      </c>
      <c r="AX3" s="19" t="str">
        <f>AllCountries!AR3</f>
        <v>GS</v>
      </c>
      <c r="AY3" s="19" t="str">
        <f>AllCountries!AS3</f>
        <v>GSTFP</v>
      </c>
      <c r="AZ3" s="19" t="str">
        <f>AllCountries!AT3</f>
        <v>GDP</v>
      </c>
      <c r="BA3" s="19" t="str">
        <f>AllCountries!AU3</f>
        <v xml:space="preserve">Net </v>
      </c>
      <c r="BB3" s="19" t="str">
        <f>AllCountries!AV3</f>
        <v>Green</v>
      </c>
      <c r="BC3" s="19" t="str">
        <f>AllCountries!AW3</f>
        <v>GS</v>
      </c>
      <c r="BD3" s="19" t="str">
        <f>AllCountries!AX3</f>
        <v>GSTFP</v>
      </c>
      <c r="BE3" s="19" t="str">
        <f>AllCountries!AY3</f>
        <v>GDP</v>
      </c>
      <c r="BF3" s="19" t="str">
        <f>AllCountries!AZ3</f>
        <v xml:space="preserve">Net </v>
      </c>
      <c r="BG3" s="19" t="str">
        <f>AllCountries!BA3</f>
        <v>Green</v>
      </c>
      <c r="BH3" s="19" t="str">
        <f>AllCountries!BB3</f>
        <v>GS</v>
      </c>
      <c r="BI3" s="19" t="str">
        <f>AllCountries!BC3</f>
        <v>GSTFP</v>
      </c>
      <c r="BJ3" s="19" t="str">
        <f>AllCountries!BD3</f>
        <v>GDP</v>
      </c>
      <c r="BK3" s="19" t="s">
        <v>51</v>
      </c>
      <c r="BL3" s="20" t="s">
        <v>47</v>
      </c>
      <c r="BM3" s="19" t="s">
        <v>48</v>
      </c>
      <c r="BN3" s="19" t="s">
        <v>49</v>
      </c>
      <c r="BO3" s="19" t="s">
        <v>50</v>
      </c>
    </row>
    <row r="4" spans="1:67">
      <c r="A4" s="21">
        <v>1900</v>
      </c>
      <c r="B4" s="12">
        <f>WorldGSCarbon131!J4</f>
        <v>398.73177473979661</v>
      </c>
      <c r="C4" s="12">
        <f>WorldGSCarbon131!K4</f>
        <v>312.28775814698986</v>
      </c>
      <c r="D4" s="12">
        <f>WorldGSCarbon131!L4</f>
        <v>292.34125817112954</v>
      </c>
      <c r="E4" s="12">
        <f>WorldGSCarbon131!M4</f>
        <v>329.10846646304122</v>
      </c>
      <c r="F4" s="12">
        <f>WorldGSCarbon131!N4</f>
        <v>1017.0327609081842</v>
      </c>
      <c r="G4" s="22">
        <f>WorldGSCarbon131!P4</f>
        <v>3158.8681718894968</v>
      </c>
      <c r="H4" s="12">
        <f>AllCountries!B4</f>
        <v>805.5187371045522</v>
      </c>
      <c r="I4" s="12">
        <f>AllCountries!C4</f>
        <v>661.370474120317</v>
      </c>
      <c r="J4" s="12">
        <f>AllCountries!D4</f>
        <v>705.22179369783476</v>
      </c>
      <c r="K4" s="12">
        <f>AllCountries!E4</f>
        <v>1627.9619444385926</v>
      </c>
      <c r="L4" s="22">
        <f>AllCountries!F4</f>
        <v>3993.9320278365444</v>
      </c>
      <c r="M4" s="12">
        <f>AllCountries!G4</f>
        <v>267.36965807304932</v>
      </c>
      <c r="N4" s="12">
        <f>AllCountries!H4</f>
        <v>104.64094413120799</v>
      </c>
      <c r="O4" s="12">
        <f>AllCountries!I4</f>
        <v>160.6141798648861</v>
      </c>
      <c r="P4" s="12">
        <f>AllCountries!J4</f>
        <v>778.2548860691586</v>
      </c>
      <c r="Q4" s="22">
        <f>AllCountries!K4</f>
        <v>5312.2306868184405</v>
      </c>
      <c r="R4" s="12">
        <f>AllCountries!L4</f>
        <v>433.86908899034233</v>
      </c>
      <c r="S4" s="12">
        <f>AllCountries!M4</f>
        <v>390.09133305758286</v>
      </c>
      <c r="T4" s="12">
        <f>AllCountries!N4</f>
        <v>441.83274441438459</v>
      </c>
      <c r="U4" s="12">
        <f>AllCountries!O4</f>
        <v>1066.7210517802214</v>
      </c>
      <c r="V4" s="22">
        <f>AllCountries!P4</f>
        <v>2913.0979632692956</v>
      </c>
      <c r="W4" s="12">
        <f>AllCountries!Q4</f>
        <v>33.49210922145938</v>
      </c>
      <c r="X4" s="12">
        <f>AllCountries!R4</f>
        <v>-247.05740133090958</v>
      </c>
      <c r="Y4" s="12">
        <f>AllCountries!S4</f>
        <v>-208.56073677782155</v>
      </c>
      <c r="Z4" s="12">
        <f>AllCountries!T4</f>
        <v>742.02532299186794</v>
      </c>
      <c r="AA4" s="22">
        <f>AllCountries!U4</f>
        <v>4954.9912752852069</v>
      </c>
      <c r="AB4" s="12">
        <f>AllCountries!V4</f>
        <v>165.24400644865756</v>
      </c>
      <c r="AC4" s="12">
        <f>AllCountries!W4</f>
        <v>154.34219178197415</v>
      </c>
      <c r="AD4" s="12">
        <f>AllCountries!X4</f>
        <v>174.41020316791705</v>
      </c>
      <c r="AE4" s="12">
        <f>AllCountries!Y4</f>
        <v>1175.5804784606576</v>
      </c>
      <c r="AF4" s="22">
        <f>AllCountries!Z4</f>
        <v>2116.8848280618754</v>
      </c>
      <c r="AG4" s="12">
        <f>AllCountries!AA4</f>
        <v>527.0687181481851</v>
      </c>
      <c r="AH4" s="12">
        <f>AllCountries!AB4</f>
        <v>486.69278707193786</v>
      </c>
      <c r="AI4" s="12">
        <f>AllCountries!AC4</f>
        <v>575.41789085549601</v>
      </c>
      <c r="AJ4" s="12">
        <f>AllCountries!AD4</f>
        <v>1825.6045249055421</v>
      </c>
      <c r="AK4" s="12">
        <f>AllCountries!AE4</f>
        <v>5415.9110918990964</v>
      </c>
      <c r="AL4" s="12">
        <f>AllCountries!AF4</f>
        <v>68.777576215389246</v>
      </c>
      <c r="AM4" s="12">
        <f>AllCountries!AG4</f>
        <v>67.611713343486358</v>
      </c>
      <c r="AN4" s="12">
        <f>AllCountries!AH4</f>
        <v>69.35921641637853</v>
      </c>
      <c r="AO4" s="12">
        <f>AllCountries!AI4</f>
        <v>611.85544274163749</v>
      </c>
      <c r="AP4" s="12">
        <f>AllCountries!AJ4</f>
        <v>2915.5804982143613</v>
      </c>
      <c r="AQ4" s="12">
        <f>AllCountries!AK4</f>
        <v>0</v>
      </c>
      <c r="AR4" s="12">
        <f>AllCountries!AL4</f>
        <v>0</v>
      </c>
      <c r="AS4" s="12">
        <f>AllCountries!AM4</f>
        <v>0</v>
      </c>
      <c r="AT4" s="12">
        <f>AllCountries!AN4</f>
        <v>0</v>
      </c>
      <c r="AU4" s="12">
        <f>AllCountries!AO4</f>
        <v>0</v>
      </c>
      <c r="AV4" s="12">
        <f>AllCountries!AP4</f>
        <v>-3.883775879970456</v>
      </c>
      <c r="AW4" s="12">
        <f>AllCountries!AQ4</f>
        <v>-90.271286773613014</v>
      </c>
      <c r="AX4" s="12">
        <f>AllCountries!AR4</f>
        <v>-77.133366300476325</v>
      </c>
      <c r="AY4" s="12">
        <f>AllCountries!AS4</f>
        <v>-15.473265984831588</v>
      </c>
      <c r="AZ4" s="12">
        <f>AllCountries!AT4</f>
        <v>2132.7284147300779</v>
      </c>
      <c r="BA4" s="12">
        <f>AllCountries!AU4</f>
        <v>-37.33312112050082</v>
      </c>
      <c r="BB4" s="12">
        <f>AllCountries!AV4</f>
        <v>-76.335671187706879</v>
      </c>
      <c r="BC4" s="12">
        <f>AllCountries!AW4</f>
        <v>-73.686425443452677</v>
      </c>
      <c r="BD4" s="12">
        <f>AllCountries!AX4</f>
        <v>-56.456745549992725</v>
      </c>
      <c r="BE4" s="12">
        <f>AllCountries!AY4</f>
        <v>658.73052788409541</v>
      </c>
      <c r="BF4" s="12">
        <f>AllCountries!AZ4</f>
        <v>4.5002293706131056</v>
      </c>
      <c r="BG4" s="12">
        <f>AllCountries!BA4</f>
        <v>-66.786974845835857</v>
      </c>
      <c r="BH4" s="12">
        <f>AllCountries!BB4</f>
        <v>-64.500752114274491</v>
      </c>
      <c r="BI4" s="12">
        <f>AllCountries!BC4</f>
        <v>-17.966076331272781</v>
      </c>
      <c r="BJ4" s="12">
        <f>AllCountries!BD4</f>
        <v>1201.9716777584481</v>
      </c>
      <c r="BK4" s="12">
        <f>WorldGSCarbon131!O4</f>
        <v>980.26555261627254</v>
      </c>
      <c r="BL4" s="12">
        <f>WorldGSCarbon1455!L4</f>
        <v>90.744571392204662</v>
      </c>
      <c r="BM4" s="12">
        <f>WorldGSCarbon1455!M4</f>
        <v>127.51177968411635</v>
      </c>
      <c r="BN4" s="12">
        <f>WorldGSCarbon1455!N4</f>
        <v>815.43607412925951</v>
      </c>
      <c r="BO4" s="12">
        <f>WorldGSCarbon1455!O4</f>
        <v>778.66886583734777</v>
      </c>
    </row>
    <row r="5" spans="1:67">
      <c r="A5" s="21">
        <v>1901</v>
      </c>
      <c r="B5" s="12">
        <f>WorldGSCarbon131!J5</f>
        <v>476.41970181264253</v>
      </c>
      <c r="C5" s="12">
        <f>WorldGSCarbon131!K5</f>
        <v>396.37149309727164</v>
      </c>
      <c r="D5" s="12">
        <f>WorldGSCarbon131!L5</f>
        <v>375.6981951426838</v>
      </c>
      <c r="E5" s="12">
        <f>WorldGSCarbon131!M5</f>
        <v>415.00545139230513</v>
      </c>
      <c r="F5" s="12">
        <f>WorldGSCarbon131!N5</f>
        <v>1126.271511335033</v>
      </c>
      <c r="G5" s="22">
        <f>WorldGSCarbon131!P5</f>
        <v>3294.8026115765847</v>
      </c>
      <c r="H5" s="12">
        <f>AllCountries!B5</f>
        <v>1024.2327488523572</v>
      </c>
      <c r="I5" s="12">
        <f>AllCountries!C5</f>
        <v>919.79580167744371</v>
      </c>
      <c r="J5" s="12">
        <f>AllCountries!D5</f>
        <v>963.537026105118</v>
      </c>
      <c r="K5" s="12">
        <f>AllCountries!E5</f>
        <v>1927.9530134430627</v>
      </c>
      <c r="L5" s="22">
        <f>AllCountries!F5</f>
        <v>4132.2592018144096</v>
      </c>
      <c r="M5" s="12">
        <f>AllCountries!G5</f>
        <v>437.92082564059979</v>
      </c>
      <c r="N5" s="12">
        <f>AllCountries!H5</f>
        <v>316.8674467451383</v>
      </c>
      <c r="O5" s="12">
        <f>AllCountries!I5</f>
        <v>374.53237448679653</v>
      </c>
      <c r="P5" s="12">
        <f>AllCountries!J5</f>
        <v>1008.129818339232</v>
      </c>
      <c r="Q5" s="22">
        <f>AllCountries!K5</f>
        <v>5386.2646501025511</v>
      </c>
      <c r="R5" s="12">
        <f>AllCountries!L5</f>
        <v>362.13888160967173</v>
      </c>
      <c r="S5" s="12">
        <f>AllCountries!M5</f>
        <v>313.12841903915546</v>
      </c>
      <c r="T5" s="12">
        <f>AllCountries!N5</f>
        <v>373.89708990438817</v>
      </c>
      <c r="U5" s="12">
        <f>AllCountries!O5</f>
        <v>1061.7941079252839</v>
      </c>
      <c r="V5" s="22">
        <f>AllCountries!P5</f>
        <v>3132.5013259236607</v>
      </c>
      <c r="W5" s="12">
        <f>AllCountries!Q5</f>
        <v>118.64256876914195</v>
      </c>
      <c r="X5" s="12">
        <f>AllCountries!R5</f>
        <v>-157.34391528656928</v>
      </c>
      <c r="Y5" s="12">
        <f>AllCountries!S5</f>
        <v>-119.39864368500278</v>
      </c>
      <c r="Z5" s="12">
        <f>AllCountries!T5</f>
        <v>806.14627182245181</v>
      </c>
      <c r="AA5" s="22">
        <f>AllCountries!U5</f>
        <v>4811.6388142870182</v>
      </c>
      <c r="AB5" s="12">
        <f>AllCountries!V5</f>
        <v>120.87743929020967</v>
      </c>
      <c r="AC5" s="12">
        <f>AllCountries!W5</f>
        <v>110.07954800621778</v>
      </c>
      <c r="AD5" s="12">
        <f>AllCountries!X5</f>
        <v>131.35618859318382</v>
      </c>
      <c r="AE5" s="12">
        <f>AllCountries!Y5</f>
        <v>1083.918640391061</v>
      </c>
      <c r="AF5" s="22">
        <f>AllCountries!Z5</f>
        <v>2070.0164060873894</v>
      </c>
      <c r="AG5" s="12">
        <f>AllCountries!AA5</f>
        <v>602.96773816158975</v>
      </c>
      <c r="AH5" s="12">
        <f>AllCountries!AB5</f>
        <v>567.16733218480863</v>
      </c>
      <c r="AI5" s="12">
        <f>AllCountries!AC5</f>
        <v>655.09325007218661</v>
      </c>
      <c r="AJ5" s="12">
        <f>AllCountries!AD5</f>
        <v>1988.6774150310262</v>
      </c>
      <c r="AK5" s="12">
        <f>AllCountries!AE5</f>
        <v>5187.4911732665696</v>
      </c>
      <c r="AL5" s="12">
        <f>AllCountries!AF5</f>
        <v>124.00860195814167</v>
      </c>
      <c r="AM5" s="12">
        <f>AllCountries!AG5</f>
        <v>121.34805263152363</v>
      </c>
      <c r="AN5" s="12">
        <f>AllCountries!AH5</f>
        <v>123.28176339981549</v>
      </c>
      <c r="AO5" s="12">
        <f>AllCountries!AI5</f>
        <v>684.18701378370656</v>
      </c>
      <c r="AP5" s="12">
        <f>AllCountries!AJ5</f>
        <v>3077.4707836101416</v>
      </c>
      <c r="AQ5" s="12">
        <f>AllCountries!AK5</f>
        <v>97.813215073280531</v>
      </c>
      <c r="AR5" s="12">
        <f>AllCountries!AL5</f>
        <v>-31.481743177916261</v>
      </c>
      <c r="AS5" s="12">
        <f>AllCountries!AM5</f>
        <v>-27.910044118939073</v>
      </c>
      <c r="AT5" s="12">
        <f>AllCountries!AN5</f>
        <v>5.7128384093874782</v>
      </c>
      <c r="AU5" s="12">
        <f>AllCountries!AO5</f>
        <v>614.13835724156615</v>
      </c>
      <c r="AV5" s="12">
        <f>AllCountries!AP5</f>
        <v>68.972052202305321</v>
      </c>
      <c r="AW5" s="12">
        <f>AllCountries!AQ5</f>
        <v>-35.980408868525906</v>
      </c>
      <c r="AX5" s="12">
        <f>AllCountries!AR5</f>
        <v>-20.221849512131197</v>
      </c>
      <c r="AY5" s="12">
        <f>AllCountries!AS5</f>
        <v>42.831029328111946</v>
      </c>
      <c r="AZ5" s="12">
        <f>AllCountries!AT5</f>
        <v>2153.2194409192216</v>
      </c>
      <c r="BA5" s="12">
        <f>AllCountries!AU5</f>
        <v>-44.665227046293111</v>
      </c>
      <c r="BB5" s="12">
        <f>AllCountries!AV5</f>
        <v>-81.806559671327193</v>
      </c>
      <c r="BC5" s="12">
        <f>AllCountries!AW5</f>
        <v>-79.167314540927322</v>
      </c>
      <c r="BD5" s="12">
        <f>AllCountries!AX5</f>
        <v>-62.12784701660577</v>
      </c>
      <c r="BE5" s="12">
        <f>AllCountries!AY5</f>
        <v>660.21479448944433</v>
      </c>
      <c r="BF5" s="12">
        <f>AllCountries!AZ5</f>
        <v>-5.0582904472209993</v>
      </c>
      <c r="BG5" s="12">
        <f>AllCountries!BA5</f>
        <v>-90.343604557480376</v>
      </c>
      <c r="BH5" s="12">
        <f>AllCountries!BB5</f>
        <v>-88.150297116513556</v>
      </c>
      <c r="BI5" s="12">
        <f>AllCountries!BC5</f>
        <v>-34.641499106092937</v>
      </c>
      <c r="BJ5" s="12">
        <f>AllCountries!BD5</f>
        <v>1290.2249938150167</v>
      </c>
      <c r="BK5" s="12">
        <f>WorldGSCarbon131!O5</f>
        <v>1086.9642550854117</v>
      </c>
      <c r="BL5" s="12">
        <f>WorldGSCarbon1455!L5</f>
        <v>166.75585551005557</v>
      </c>
      <c r="BM5" s="12">
        <f>WorldGSCarbon1455!M5</f>
        <v>206.06311175967693</v>
      </c>
      <c r="BN5" s="12">
        <f>WorldGSCarbon1455!N5</f>
        <v>917.32917170240466</v>
      </c>
      <c r="BO5" s="12">
        <f>WorldGSCarbon1455!O5</f>
        <v>878.02191545278345</v>
      </c>
    </row>
    <row r="6" spans="1:67">
      <c r="A6" s="21">
        <v>1902</v>
      </c>
      <c r="B6" s="12">
        <f>WorldGSCarbon131!J6</f>
        <v>417.3634410789964</v>
      </c>
      <c r="C6" s="12">
        <f>WorldGSCarbon131!K6</f>
        <v>342.87333864891986</v>
      </c>
      <c r="D6" s="12">
        <f>WorldGSCarbon131!L6</f>
        <v>321.49555498210856</v>
      </c>
      <c r="E6" s="12">
        <f>WorldGSCarbon131!M6</f>
        <v>361.94701971047721</v>
      </c>
      <c r="F6" s="12">
        <f>WorldGSCarbon131!N6</f>
        <v>1101.1022208185918</v>
      </c>
      <c r="G6" s="22">
        <f>WorldGSCarbon131!P6</f>
        <v>3362.3581428184657</v>
      </c>
      <c r="H6" s="12">
        <f>AllCountries!B6</f>
        <v>868.7149887062883</v>
      </c>
      <c r="I6" s="12">
        <f>AllCountries!C6</f>
        <v>760.60904931134121</v>
      </c>
      <c r="J6" s="12">
        <f>AllCountries!D6</f>
        <v>804.59724491801387</v>
      </c>
      <c r="K6" s="12">
        <f>AllCountries!E6</f>
        <v>1809.105314724472</v>
      </c>
      <c r="L6" s="22">
        <f>AllCountries!F6</f>
        <v>4257.5666297549988</v>
      </c>
      <c r="M6" s="12">
        <f>AllCountries!G6</f>
        <v>331.2263420775775</v>
      </c>
      <c r="N6" s="12">
        <f>AllCountries!H6</f>
        <v>256.36115338422434</v>
      </c>
      <c r="O6" s="12">
        <f>AllCountries!I6</f>
        <v>316.34356489788217</v>
      </c>
      <c r="P6" s="12">
        <f>AllCountries!J6</f>
        <v>963.90246622839993</v>
      </c>
      <c r="Q6" s="22">
        <f>AllCountries!K6</f>
        <v>5429.0026132026969</v>
      </c>
      <c r="R6" s="12">
        <f>AllCountries!L6</f>
        <v>356.13376666335699</v>
      </c>
      <c r="S6" s="12">
        <f>AllCountries!M6</f>
        <v>308.96592190637847</v>
      </c>
      <c r="T6" s="12">
        <f>AllCountries!N6</f>
        <v>372.59324307673154</v>
      </c>
      <c r="U6" s="12">
        <f>AllCountries!O6</f>
        <v>1088.5483294238197</v>
      </c>
      <c r="V6" s="22">
        <f>AllCountries!P6</f>
        <v>3169.9848334632429</v>
      </c>
      <c r="W6" s="12">
        <f>AllCountries!Q6</f>
        <v>304.38369651618672</v>
      </c>
      <c r="X6" s="12">
        <f>AllCountries!R6</f>
        <v>26.468680554381432</v>
      </c>
      <c r="Y6" s="12">
        <f>AllCountries!S6</f>
        <v>68.116507174963886</v>
      </c>
      <c r="Z6" s="12">
        <f>AllCountries!T6</f>
        <v>1086.0592709218768</v>
      </c>
      <c r="AA6" s="22">
        <f>AllCountries!U6</f>
        <v>5227.5572599621846</v>
      </c>
      <c r="AB6" s="12">
        <f>AllCountries!V6</f>
        <v>110.77558743329551</v>
      </c>
      <c r="AC6" s="12">
        <f>AllCountries!W6</f>
        <v>100.95713431929853</v>
      </c>
      <c r="AD6" s="12">
        <f>AllCountries!X6</f>
        <v>122.59455224010711</v>
      </c>
      <c r="AE6" s="12">
        <f>AllCountries!Y6</f>
        <v>1136.8143565749606</v>
      </c>
      <c r="AF6" s="22">
        <f>AllCountries!Z6</f>
        <v>2155.6480454398566</v>
      </c>
      <c r="AG6" s="12">
        <f>AllCountries!AA6</f>
        <v>508.36966838133907</v>
      </c>
      <c r="AH6" s="12">
        <f>AllCountries!AB6</f>
        <v>461.21226543150721</v>
      </c>
      <c r="AI6" s="12">
        <f>AllCountries!AC6</f>
        <v>551.29673795882286</v>
      </c>
      <c r="AJ6" s="12">
        <f>AllCountries!AD6</f>
        <v>1865.7405272445528</v>
      </c>
      <c r="AK6" s="12">
        <f>AllCountries!AE6</f>
        <v>5445.7123488193201</v>
      </c>
      <c r="AL6" s="12">
        <f>AllCountries!AF6</f>
        <v>84.414539242256026</v>
      </c>
      <c r="AM6" s="12">
        <f>AllCountries!AG6</f>
        <v>82.079677791715085</v>
      </c>
      <c r="AN6" s="12">
        <f>AllCountries!AH6</f>
        <v>83.988138434806629</v>
      </c>
      <c r="AO6" s="12">
        <f>AllCountries!AI6</f>
        <v>556.85333689079209</v>
      </c>
      <c r="AP6" s="12">
        <f>AllCountries!AJ6</f>
        <v>2930.589384386808</v>
      </c>
      <c r="AQ6" s="12">
        <f>AllCountries!AK6</f>
        <v>127.96516705413157</v>
      </c>
      <c r="AR6" s="12">
        <f>AllCountries!AL6</f>
        <v>-5.898844921873633</v>
      </c>
      <c r="AS6" s="12">
        <f>AllCountries!AM6</f>
        <v>-2.1000133931856149</v>
      </c>
      <c r="AT6" s="12">
        <f>AllCountries!AN6</f>
        <v>35.636421228625046</v>
      </c>
      <c r="AU6" s="12">
        <f>AllCountries!AO6</f>
        <v>638.97949063343003</v>
      </c>
      <c r="AV6" s="12">
        <f>AllCountries!AP6</f>
        <v>-7.1142442082321082</v>
      </c>
      <c r="AW6" s="12">
        <f>AllCountries!AQ6</f>
        <v>-74.025263257690128</v>
      </c>
      <c r="AX6" s="12">
        <f>AllCountries!AR6</f>
        <v>-57.595774901494579</v>
      </c>
      <c r="AY6" s="12">
        <f>AllCountries!AS6</f>
        <v>10.009185466973159</v>
      </c>
      <c r="AZ6" s="12">
        <f>AllCountries!AT6</f>
        <v>2213.6339685050561</v>
      </c>
      <c r="BA6" s="12">
        <f>AllCountries!AU6</f>
        <v>-21.260245416851852</v>
      </c>
      <c r="BB6" s="12">
        <f>AllCountries!AV6</f>
        <v>-84.901988411054603</v>
      </c>
      <c r="BC6" s="12">
        <f>AllCountries!AW6</f>
        <v>-82.277423204995941</v>
      </c>
      <c r="BD6" s="12">
        <f>AllCountries!AX6</f>
        <v>-65.423605229690651</v>
      </c>
      <c r="BE6" s="12">
        <f>AllCountries!AY6</f>
        <v>661.83093933045154</v>
      </c>
      <c r="BF6" s="12">
        <f>AllCountries!AZ6</f>
        <v>14.69191774143488</v>
      </c>
      <c r="BG6" s="12">
        <f>AllCountries!BA6</f>
        <v>-65.122317445664279</v>
      </c>
      <c r="BH6" s="12">
        <f>AllCountries!BB6</f>
        <v>-63.184634186895906</v>
      </c>
      <c r="BI6" s="12">
        <f>AllCountries!BC6</f>
        <v>-18.425634842007828</v>
      </c>
      <c r="BJ6" s="12">
        <f>AllCountries!BD6</f>
        <v>1186.1240823879323</v>
      </c>
      <c r="BK6" s="12">
        <f>WorldGSCarbon131!O6</f>
        <v>1060.6507560902232</v>
      </c>
      <c r="BL6" s="12">
        <f>WorldGSCarbon1455!L6</f>
        <v>105.43306967784784</v>
      </c>
      <c r="BM6" s="12">
        <f>WorldGSCarbon1455!M6</f>
        <v>145.88453440621646</v>
      </c>
      <c r="BN6" s="12">
        <f>WorldGSCarbon1455!N6</f>
        <v>885.03973551433114</v>
      </c>
      <c r="BO6" s="12">
        <f>WorldGSCarbon1455!O6</f>
        <v>844.58827078596255</v>
      </c>
    </row>
    <row r="7" spans="1:67">
      <c r="A7" s="21">
        <v>1903</v>
      </c>
      <c r="B7" s="12">
        <f>WorldGSCarbon131!J7</f>
        <v>463.10618178213684</v>
      </c>
      <c r="C7" s="12">
        <f>WorldGSCarbon131!K7</f>
        <v>389.1072175482272</v>
      </c>
      <c r="D7" s="12">
        <f>WorldGSCarbon131!L7</f>
        <v>365.39773660027492</v>
      </c>
      <c r="E7" s="12">
        <f>WorldGSCarbon131!M7</f>
        <v>406.66607731153096</v>
      </c>
      <c r="F7" s="12">
        <f>WorldGSCarbon131!N7</f>
        <v>1169.8163855796779</v>
      </c>
      <c r="G7" s="22">
        <f>WorldGSCarbon131!P7</f>
        <v>3395.4488098251686</v>
      </c>
      <c r="H7" s="12">
        <f>AllCountries!B7</f>
        <v>962.42644692711451</v>
      </c>
      <c r="I7" s="12">
        <f>AllCountries!C7</f>
        <v>846.58085908694193</v>
      </c>
      <c r="J7" s="12">
        <f>AllCountries!D7</f>
        <v>891.4038343625582</v>
      </c>
      <c r="K7" s="12">
        <f>AllCountries!E7</f>
        <v>1917.2123075993413</v>
      </c>
      <c r="L7" s="22">
        <f>AllCountries!F7</f>
        <v>4298.4083982257716</v>
      </c>
      <c r="M7" s="12">
        <f>AllCountries!G7</f>
        <v>326.77797281688061</v>
      </c>
      <c r="N7" s="12">
        <f>AllCountries!H7</f>
        <v>273.77969074829815</v>
      </c>
      <c r="O7" s="12">
        <f>AllCountries!I7</f>
        <v>335.00349486881095</v>
      </c>
      <c r="P7" s="12">
        <f>AllCountries!J7</f>
        <v>985.43822622335506</v>
      </c>
      <c r="Q7" s="22">
        <f>AllCountries!K7</f>
        <v>5364.60724244639</v>
      </c>
      <c r="R7" s="12">
        <f>AllCountries!L7</f>
        <v>449.51957509195921</v>
      </c>
      <c r="S7" s="12">
        <f>AllCountries!M7</f>
        <v>400.504734018818</v>
      </c>
      <c r="T7" s="12">
        <f>AllCountries!N7</f>
        <v>466.35131537600233</v>
      </c>
      <c r="U7" s="12">
        <f>AllCountries!O7</f>
        <v>1234.3468457660961</v>
      </c>
      <c r="V7" s="22">
        <f>AllCountries!P7</f>
        <v>3297.6866637176759</v>
      </c>
      <c r="W7" s="12">
        <f>AllCountries!Q7</f>
        <v>135.86444590738702</v>
      </c>
      <c r="X7" s="12">
        <f>AllCountries!R7</f>
        <v>-174.448610821362</v>
      </c>
      <c r="Y7" s="12">
        <f>AllCountries!S7</f>
        <v>-134.00553052866974</v>
      </c>
      <c r="Z7" s="12">
        <f>AllCountries!T7</f>
        <v>804.30375225610135</v>
      </c>
      <c r="AA7" s="22">
        <f>AllCountries!U7</f>
        <v>4837.1333196620681</v>
      </c>
      <c r="AB7" s="12">
        <f>AllCountries!V7</f>
        <v>123.70954654983775</v>
      </c>
      <c r="AC7" s="12">
        <f>AllCountries!W7</f>
        <v>113.69827254467781</v>
      </c>
      <c r="AD7" s="12">
        <f>AllCountries!X7</f>
        <v>134.82342111614398</v>
      </c>
      <c r="AE7" s="12">
        <f>AllCountries!Y7</f>
        <v>1181.91994952815</v>
      </c>
      <c r="AF7" s="22">
        <f>AllCountries!Z7</f>
        <v>2163.0046004544315</v>
      </c>
      <c r="AG7" s="12">
        <f>AllCountries!AA7</f>
        <v>356.23966885790668</v>
      </c>
      <c r="AH7" s="12">
        <f>AllCountries!AB7</f>
        <v>338.77890346387017</v>
      </c>
      <c r="AI7" s="12">
        <f>AllCountries!AC7</f>
        <v>430.41602437981203</v>
      </c>
      <c r="AJ7" s="12">
        <f>AllCountries!AD7</f>
        <v>1837.7382236309486</v>
      </c>
      <c r="AK7" s="12">
        <f>AllCountries!AE7</f>
        <v>5285.8181089287955</v>
      </c>
      <c r="AL7" s="12">
        <f>AllCountries!AF7</f>
        <v>105.50498816534753</v>
      </c>
      <c r="AM7" s="12">
        <f>AllCountries!AG7</f>
        <v>103.16540043631674</v>
      </c>
      <c r="AN7" s="12">
        <f>AllCountries!AH7</f>
        <v>105.54163146906284</v>
      </c>
      <c r="AO7" s="12">
        <f>AllCountries!AI7</f>
        <v>671.39576436086509</v>
      </c>
      <c r="AP7" s="12">
        <f>AllCountries!AJ7</f>
        <v>3259.5707023498926</v>
      </c>
      <c r="AQ7" s="12">
        <f>AllCountries!AK7</f>
        <v>130.8028055898244</v>
      </c>
      <c r="AR7" s="12">
        <f>AllCountries!AL7</f>
        <v>5.9363717221809607</v>
      </c>
      <c r="AS7" s="12">
        <f>AllCountries!AM7</f>
        <v>9.7367569837139847</v>
      </c>
      <c r="AT7" s="12">
        <f>AllCountries!AN7</f>
        <v>47.018986474705279</v>
      </c>
      <c r="AU7" s="12">
        <f>AllCountries!AO7</f>
        <v>625.33110473682621</v>
      </c>
      <c r="AV7" s="12">
        <f>AllCountries!AP7</f>
        <v>5.3157957589700731</v>
      </c>
      <c r="AW7" s="12">
        <f>AllCountries!AQ7</f>
        <v>-63.88626366334168</v>
      </c>
      <c r="AX7" s="12">
        <f>AllCountries!AR7</f>
        <v>-48.114033329652628</v>
      </c>
      <c r="AY7" s="12">
        <f>AllCountries!AS7</f>
        <v>10.866756623612849</v>
      </c>
      <c r="AZ7" s="12">
        <f>AllCountries!AT7</f>
        <v>2058.0258158268657</v>
      </c>
      <c r="BA7" s="12">
        <f>AllCountries!AU7</f>
        <v>-13.97980078651123</v>
      </c>
      <c r="BB7" s="12">
        <f>AllCountries!AV7</f>
        <v>-66.144323228105478</v>
      </c>
      <c r="BC7" s="12">
        <f>AllCountries!AW7</f>
        <v>-63.539490654748079</v>
      </c>
      <c r="BD7" s="12">
        <f>AllCountries!AX7</f>
        <v>-46.873223215605933</v>
      </c>
      <c r="BE7" s="12">
        <f>AllCountries!AY7</f>
        <v>663.35441136943325</v>
      </c>
      <c r="BF7" s="12">
        <f>AllCountries!AZ7</f>
        <v>5.8664314742464088</v>
      </c>
      <c r="BG7" s="12">
        <f>AllCountries!BA7</f>
        <v>-80.594996385965786</v>
      </c>
      <c r="BH7" s="12">
        <f>AllCountries!BB7</f>
        <v>-78.486412649356438</v>
      </c>
      <c r="BI7" s="12">
        <f>AllCountries!BC7</f>
        <v>-24.450099000632058</v>
      </c>
      <c r="BJ7" s="12">
        <f>AllCountries!BD7</f>
        <v>1304.7949530747246</v>
      </c>
      <c r="BK7" s="12">
        <f>WorldGSCarbon131!O7</f>
        <v>1128.5480448684218</v>
      </c>
      <c r="BL7" s="12">
        <f>WorldGSCarbon1455!L7</f>
        <v>125.76908946219223</v>
      </c>
      <c r="BM7" s="12">
        <f>WorldGSCarbon1455!M7</f>
        <v>167.03743017344829</v>
      </c>
      <c r="BN7" s="12">
        <f>WorldGSCarbon1455!N7</f>
        <v>930.18773844159534</v>
      </c>
      <c r="BO7" s="12">
        <f>WorldGSCarbon1455!O7</f>
        <v>888.91939773033914</v>
      </c>
    </row>
    <row r="8" spans="1:67">
      <c r="A8" s="21">
        <v>1904</v>
      </c>
      <c r="B8" s="12">
        <f>WorldGSCarbon131!J8</f>
        <v>375.89217395496064</v>
      </c>
      <c r="C8" s="12">
        <f>WorldGSCarbon131!K8</f>
        <v>304.88656991127249</v>
      </c>
      <c r="D8" s="12">
        <f>WorldGSCarbon131!L8</f>
        <v>281.06183926795472</v>
      </c>
      <c r="E8" s="12">
        <f>WorldGSCarbon131!M8</f>
        <v>323.80699576335059</v>
      </c>
      <c r="F8" s="12">
        <f>WorldGSCarbon131!N8</f>
        <v>1093.3416242449809</v>
      </c>
      <c r="G8" s="22">
        <f>WorldGSCarbon131!P8</f>
        <v>3370.5936541122369</v>
      </c>
      <c r="H8" s="12">
        <f>AllCountries!B8</f>
        <v>574.41220755194854</v>
      </c>
      <c r="I8" s="12">
        <f>AllCountries!C8</f>
        <v>469.93015093125575</v>
      </c>
      <c r="J8" s="12">
        <f>AllCountries!D8</f>
        <v>515.79284713206846</v>
      </c>
      <c r="K8" s="12">
        <f>AllCountries!E8</f>
        <v>1499.5970844224605</v>
      </c>
      <c r="L8" s="22">
        <f>AllCountries!F8</f>
        <v>4072.3561201872262</v>
      </c>
      <c r="M8" s="12">
        <f>AllCountries!G8</f>
        <v>385.74537284915522</v>
      </c>
      <c r="N8" s="12">
        <f>AllCountries!H8</f>
        <v>327.10009792278396</v>
      </c>
      <c r="O8" s="12">
        <f>AllCountries!I8</f>
        <v>392.07597626752903</v>
      </c>
      <c r="P8" s="12">
        <f>AllCountries!J8</f>
        <v>1055.037322025614</v>
      </c>
      <c r="Q8" s="22">
        <f>AllCountries!K8</f>
        <v>5370.7984243073088</v>
      </c>
      <c r="R8" s="12">
        <f>AllCountries!L8</f>
        <v>501.50287503335807</v>
      </c>
      <c r="S8" s="12">
        <f>AllCountries!M8</f>
        <v>452.4367457190516</v>
      </c>
      <c r="T8" s="12">
        <f>AllCountries!N8</f>
        <v>520.36463428549416</v>
      </c>
      <c r="U8" s="12">
        <f>AllCountries!O8</f>
        <v>1347.611450549492</v>
      </c>
      <c r="V8" s="22">
        <f>AllCountries!P8</f>
        <v>3438.1435588264408</v>
      </c>
      <c r="W8" s="12">
        <f>AllCountries!Q8</f>
        <v>683.81273405384115</v>
      </c>
      <c r="X8" s="12">
        <f>AllCountries!R8</f>
        <v>359.23205342738436</v>
      </c>
      <c r="Y8" s="12">
        <f>AllCountries!S8</f>
        <v>402.07534632705125</v>
      </c>
      <c r="Z8" s="12">
        <f>AllCountries!T8</f>
        <v>1448.2865325566004</v>
      </c>
      <c r="AA8" s="22">
        <f>AllCountries!U8</f>
        <v>5312.9935045468028</v>
      </c>
      <c r="AB8" s="12">
        <f>AllCountries!V8</f>
        <v>119.67553983184729</v>
      </c>
      <c r="AC8" s="12">
        <f>AllCountries!W8</f>
        <v>112.82187495571419</v>
      </c>
      <c r="AD8" s="12">
        <f>AllCountries!X8</f>
        <v>134.81121360639168</v>
      </c>
      <c r="AE8" s="12">
        <f>AllCountries!Y8</f>
        <v>1194.0536579984507</v>
      </c>
      <c r="AF8" s="22">
        <f>AllCountries!Z8</f>
        <v>2138.8706332886759</v>
      </c>
      <c r="AG8" s="12">
        <f>AllCountries!AA8</f>
        <v>351.29893111814323</v>
      </c>
      <c r="AH8" s="12">
        <f>AllCountries!AB8</f>
        <v>330.03084958995669</v>
      </c>
      <c r="AI8" s="12">
        <f>AllCountries!AC8</f>
        <v>422.62179589364496</v>
      </c>
      <c r="AJ8" s="12">
        <f>AllCountries!AD8</f>
        <v>1907.8679476677135</v>
      </c>
      <c r="AK8" s="12">
        <f>AllCountries!AE8</f>
        <v>5559.8823490343093</v>
      </c>
      <c r="AL8" s="12">
        <f>AllCountries!AF8</f>
        <v>156.33319121722349</v>
      </c>
      <c r="AM8" s="12">
        <f>AllCountries!AG8</f>
        <v>153.94645292110363</v>
      </c>
      <c r="AN8" s="12">
        <f>AllCountries!AH8</f>
        <v>156.84208277765765</v>
      </c>
      <c r="AO8" s="12">
        <f>AllCountries!AI8</f>
        <v>781.98831260473287</v>
      </c>
      <c r="AP8" s="12">
        <f>AllCountries!AJ8</f>
        <v>3509.5013981219395</v>
      </c>
      <c r="AQ8" s="12">
        <f>AllCountries!AK8</f>
        <v>122.90673530486826</v>
      </c>
      <c r="AR8" s="12">
        <f>AllCountries!AL8</f>
        <v>4.0279229224252422</v>
      </c>
      <c r="AS8" s="12">
        <f>AllCountries!AM8</f>
        <v>7.8147022274051832</v>
      </c>
      <c r="AT8" s="12">
        <f>AllCountries!AN8</f>
        <v>43.938960659066836</v>
      </c>
      <c r="AU8" s="12">
        <f>AllCountries!AO8</f>
        <v>609.53398186770312</v>
      </c>
      <c r="AV8" s="12">
        <f>AllCountries!AP8</f>
        <v>94.818093712554258</v>
      </c>
      <c r="AW8" s="12">
        <f>AllCountries!AQ8</f>
        <v>17.802974864480266</v>
      </c>
      <c r="AX8" s="12">
        <f>AllCountries!AR8</f>
        <v>34.595962887320276</v>
      </c>
      <c r="AY8" s="12">
        <f>AllCountries!AS8</f>
        <v>101.67236739378086</v>
      </c>
      <c r="AZ8" s="12">
        <f>AllCountries!AT8</f>
        <v>2193.0575669620439</v>
      </c>
      <c r="BA8" s="12">
        <f>AllCountries!AU8</f>
        <v>-21.534777138114055</v>
      </c>
      <c r="BB8" s="12">
        <f>AllCountries!AV8</f>
        <v>-67.692684561513133</v>
      </c>
      <c r="BC8" s="12">
        <f>AllCountries!AW8</f>
        <v>-65.11213542722713</v>
      </c>
      <c r="BD8" s="12">
        <f>AllCountries!AX8</f>
        <v>-48.633777178100878</v>
      </c>
      <c r="BE8" s="12">
        <f>AllCountries!AY8</f>
        <v>664.78684869544043</v>
      </c>
      <c r="BF8" s="12">
        <f>AllCountries!AZ8</f>
        <v>8.8978003505221235</v>
      </c>
      <c r="BG8" s="12">
        <f>AllCountries!BA8</f>
        <v>-78.519768998061807</v>
      </c>
      <c r="BH8" s="12">
        <f>AllCountries!BB8</f>
        <v>-76.043756927174925</v>
      </c>
      <c r="BI8" s="12">
        <f>AllCountries!BC8</f>
        <v>-21.492276880496135</v>
      </c>
      <c r="BJ8" s="12">
        <f>AllCountries!BD8</f>
        <v>1313.2513336260447</v>
      </c>
      <c r="BK8" s="12">
        <f>WorldGSCarbon131!O8</f>
        <v>1050.5964677495849</v>
      </c>
      <c r="BL8" s="12">
        <f>WorldGSCarbon1455!L8</f>
        <v>40.26837841488058</v>
      </c>
      <c r="BM8" s="12">
        <f>WorldGSCarbon1455!M8</f>
        <v>83.013534910276462</v>
      </c>
      <c r="BN8" s="12">
        <f>WorldGSCarbon1455!N8</f>
        <v>852.54816339190666</v>
      </c>
      <c r="BO8" s="12">
        <f>WorldGSCarbon1455!O8</f>
        <v>809.80300689651074</v>
      </c>
    </row>
    <row r="9" spans="1:67">
      <c r="A9" s="21">
        <v>1905</v>
      </c>
      <c r="B9" s="12">
        <f>WorldGSCarbon131!J9</f>
        <v>525.71067252166392</v>
      </c>
      <c r="C9" s="12">
        <f>WorldGSCarbon131!K9</f>
        <v>450.52632638525222</v>
      </c>
      <c r="D9" s="12">
        <f>WorldGSCarbon131!L9</f>
        <v>424.74744748142109</v>
      </c>
      <c r="E9" s="12">
        <f>WorldGSCarbon131!M9</f>
        <v>468.96015876975861</v>
      </c>
      <c r="F9" s="12">
        <f>WorldGSCarbon131!N9</f>
        <v>1286.4981340124757</v>
      </c>
      <c r="G9" s="22">
        <f>WorldGSCarbon131!P9</f>
        <v>3512.7886471977954</v>
      </c>
      <c r="H9" s="12">
        <f>AllCountries!B9</f>
        <v>940.78710813768203</v>
      </c>
      <c r="I9" s="12">
        <f>AllCountries!C9</f>
        <v>825.07206554393565</v>
      </c>
      <c r="J9" s="12">
        <f>AllCountries!D9</f>
        <v>872.12753897824609</v>
      </c>
      <c r="K9" s="12">
        <f>AllCountries!E9</f>
        <v>1958.5704015894794</v>
      </c>
      <c r="L9" s="22">
        <f>AllCountries!F9</f>
        <v>4440.6311390963247</v>
      </c>
      <c r="M9" s="12">
        <f>AllCountries!G9</f>
        <v>500.94453521208601</v>
      </c>
      <c r="N9" s="12">
        <f>AllCountries!H9</f>
        <v>443.00498294816236</v>
      </c>
      <c r="O9" s="12">
        <f>AllCountries!I9</f>
        <v>515.13835946851657</v>
      </c>
      <c r="P9" s="12">
        <f>AllCountries!J9</f>
        <v>1202.1841004518722</v>
      </c>
      <c r="Q9" s="22">
        <f>AllCountries!K9</f>
        <v>5463.4887637442243</v>
      </c>
      <c r="R9" s="12">
        <f>AllCountries!L9</f>
        <v>578.56053650240824</v>
      </c>
      <c r="S9" s="12">
        <f>AllCountries!M9</f>
        <v>530.367949378552</v>
      </c>
      <c r="T9" s="12">
        <f>AllCountries!N9</f>
        <v>597.21197895210491</v>
      </c>
      <c r="U9" s="12">
        <f>AllCountries!O9</f>
        <v>1445.9583950839235</v>
      </c>
      <c r="V9" s="22">
        <f>AllCountries!P9</f>
        <v>3409.8537794673234</v>
      </c>
      <c r="W9" s="12">
        <f>AllCountries!Q9</f>
        <v>487.80573673516017</v>
      </c>
      <c r="X9" s="12">
        <f>AllCountries!R9</f>
        <v>147.08724336489496</v>
      </c>
      <c r="Y9" s="12">
        <f>AllCountries!S9</f>
        <v>189.49576620310651</v>
      </c>
      <c r="Z9" s="12">
        <f>AllCountries!T9</f>
        <v>1201.8051279688634</v>
      </c>
      <c r="AA9" s="22">
        <f>AllCountries!U9</f>
        <v>5146.4645657171031</v>
      </c>
      <c r="AB9" s="12">
        <f>AllCountries!V9</f>
        <v>129.25864807468977</v>
      </c>
      <c r="AC9" s="12">
        <f>AllCountries!W9</f>
        <v>126.05795732070301</v>
      </c>
      <c r="AD9" s="12">
        <f>AllCountries!X9</f>
        <v>149.74405195711344</v>
      </c>
      <c r="AE9" s="12">
        <f>AllCountries!Y9</f>
        <v>1252.044436111443</v>
      </c>
      <c r="AF9" s="22">
        <f>AllCountries!Z9</f>
        <v>2216.1444077152405</v>
      </c>
      <c r="AG9" s="12">
        <f>AllCountries!AA9</f>
        <v>315.64998379515009</v>
      </c>
      <c r="AH9" s="12">
        <f>AllCountries!AB9</f>
        <v>291.2783930656484</v>
      </c>
      <c r="AI9" s="12">
        <f>AllCountries!AC9</f>
        <v>387.36839032572198</v>
      </c>
      <c r="AJ9" s="12">
        <f>AllCountries!AD9</f>
        <v>2038.3250240710236</v>
      </c>
      <c r="AK9" s="12">
        <f>AllCountries!AE9</f>
        <v>5767.091477038869</v>
      </c>
      <c r="AL9" s="12">
        <f>AllCountries!AF9</f>
        <v>225.66216129970266</v>
      </c>
      <c r="AM9" s="12">
        <f>AllCountries!AG9</f>
        <v>223.34820028063248</v>
      </c>
      <c r="AN9" s="12">
        <f>AllCountries!AH9</f>
        <v>226.31153252568569</v>
      </c>
      <c r="AO9" s="12">
        <f>AllCountries!AI9</f>
        <v>936.56467838549486</v>
      </c>
      <c r="AP9" s="12">
        <f>AllCountries!AJ9</f>
        <v>3862.8869696961838</v>
      </c>
      <c r="AQ9" s="12">
        <f>AllCountries!AK9</f>
        <v>196.08499343019452</v>
      </c>
      <c r="AR9" s="12">
        <f>AllCountries!AL9</f>
        <v>80.633988184211901</v>
      </c>
      <c r="AS9" s="12">
        <f>AllCountries!AM9</f>
        <v>84.480489353361804</v>
      </c>
      <c r="AT9" s="12">
        <f>AllCountries!AN9</f>
        <v>120.41110048210842</v>
      </c>
      <c r="AU9" s="12">
        <f>AllCountries!AO9</f>
        <v>605.67453976137108</v>
      </c>
      <c r="AV9" s="12">
        <f>AllCountries!AP9</f>
        <v>181.02837264571718</v>
      </c>
      <c r="AW9" s="12">
        <f>AllCountries!AQ9</f>
        <v>101.92413939253383</v>
      </c>
      <c r="AX9" s="12">
        <f>AllCountries!AR9</f>
        <v>122.60866039800862</v>
      </c>
      <c r="AY9" s="12">
        <f>AllCountries!AS9</f>
        <v>186.62103522858311</v>
      </c>
      <c r="AZ9" s="12">
        <f>AllCountries!AT9</f>
        <v>2158.1021869080409</v>
      </c>
      <c r="BA9" s="12">
        <f>AllCountries!AU9</f>
        <v>-22.321789066144326</v>
      </c>
      <c r="BB9" s="12">
        <f>AllCountries!AV9</f>
        <v>-64.859258271391781</v>
      </c>
      <c r="BC9" s="12">
        <f>AllCountries!AW9</f>
        <v>-62.307074315758882</v>
      </c>
      <c r="BD9" s="12">
        <f>AllCountries!AX9</f>
        <v>-46.01753908938749</v>
      </c>
      <c r="BE9" s="12">
        <f>AllCountries!AY9</f>
        <v>666.12986641229577</v>
      </c>
      <c r="BF9" s="12">
        <f>AllCountries!AZ9</f>
        <v>25.99715303107557</v>
      </c>
      <c r="BG9" s="12">
        <f>AllCountries!BA9</f>
        <v>-86.826425189937041</v>
      </c>
      <c r="BH9" s="12">
        <f>AllCountries!BB9</f>
        <v>-84.020097110193376</v>
      </c>
      <c r="BI9" s="12">
        <f>AllCountries!BC9</f>
        <v>-19.304437473366978</v>
      </c>
      <c r="BJ9" s="12">
        <f>AllCountries!BD9</f>
        <v>1434.1919490760411</v>
      </c>
      <c r="BK9" s="12">
        <f>WorldGSCarbon131!O9</f>
        <v>1242.2854227241382</v>
      </c>
      <c r="BL9" s="12">
        <f>WorldGSCarbon1455!L9</f>
        <v>164.20366375109725</v>
      </c>
      <c r="BM9" s="12">
        <f>WorldGSCarbon1455!M9</f>
        <v>208.41637503943477</v>
      </c>
      <c r="BN9" s="12">
        <f>WorldGSCarbon1455!N9</f>
        <v>1025.9543502821518</v>
      </c>
      <c r="BO9" s="12">
        <f>WorldGSCarbon1455!O9</f>
        <v>981.74163899381449</v>
      </c>
    </row>
    <row r="10" spans="1:67">
      <c r="A10" s="21">
        <v>1906</v>
      </c>
      <c r="B10" s="12">
        <f>WorldGSCarbon131!J10</f>
        <v>615.92021857630129</v>
      </c>
      <c r="C10" s="12">
        <f>WorldGSCarbon131!K10</f>
        <v>534.05932969495836</v>
      </c>
      <c r="D10" s="12">
        <f>WorldGSCarbon131!L10</f>
        <v>507.37561635244941</v>
      </c>
      <c r="E10" s="12">
        <f>WorldGSCarbon131!M10</f>
        <v>551.92265361459454</v>
      </c>
      <c r="F10" s="12">
        <f>WorldGSCarbon131!N10</f>
        <v>1402.1332086977968</v>
      </c>
      <c r="G10" s="22">
        <f>WorldGSCarbon131!P10</f>
        <v>3606.3794558370105</v>
      </c>
      <c r="H10" s="12">
        <f>AllCountries!B10</f>
        <v>1263.9617589475929</v>
      </c>
      <c r="I10" s="12">
        <f>AllCountries!C10</f>
        <v>1132.7282409954321</v>
      </c>
      <c r="J10" s="12">
        <f>AllCountries!D10</f>
        <v>1181.4594445010321</v>
      </c>
      <c r="K10" s="12">
        <f>AllCountries!E10</f>
        <v>2304.3434524987174</v>
      </c>
      <c r="L10" s="22">
        <f>AllCountries!F10</f>
        <v>4531.2789111320062</v>
      </c>
      <c r="M10" s="12">
        <f>AllCountries!G10</f>
        <v>480.11680435136054</v>
      </c>
      <c r="N10" s="12">
        <f>AllCountries!H10</f>
        <v>413.83484341178581</v>
      </c>
      <c r="O10" s="12">
        <f>AllCountries!I10</f>
        <v>486.66133757318016</v>
      </c>
      <c r="P10" s="12">
        <f>AllCountries!J10</f>
        <v>1196.5958283182999</v>
      </c>
      <c r="Q10" s="22">
        <f>AllCountries!K10</f>
        <v>5541.4158882334732</v>
      </c>
      <c r="R10" s="12">
        <f>AllCountries!L10</f>
        <v>520.71794536643188</v>
      </c>
      <c r="S10" s="12">
        <f>AllCountries!M10</f>
        <v>466.75752427214985</v>
      </c>
      <c r="T10" s="12">
        <f>AllCountries!N10</f>
        <v>531.19646433053742</v>
      </c>
      <c r="U10" s="12">
        <f>AllCountries!O10</f>
        <v>1436.7306705235562</v>
      </c>
      <c r="V10" s="22">
        <f>AllCountries!P10</f>
        <v>3515.091361381717</v>
      </c>
      <c r="W10" s="12">
        <f>AllCountries!Q10</f>
        <v>657.60258375892795</v>
      </c>
      <c r="X10" s="12">
        <f>AllCountries!R10</f>
        <v>299.17775627017636</v>
      </c>
      <c r="Y10" s="12">
        <f>AllCountries!S10</f>
        <v>340.42573696346506</v>
      </c>
      <c r="Z10" s="12">
        <f>AllCountries!T10</f>
        <v>1393.599277347115</v>
      </c>
      <c r="AA10" s="22">
        <f>AllCountries!U10</f>
        <v>5299.3217411773921</v>
      </c>
      <c r="AB10" s="12">
        <f>AllCountries!V10</f>
        <v>107.75877589048079</v>
      </c>
      <c r="AC10" s="12">
        <f>AllCountries!W10</f>
        <v>107.84705828206185</v>
      </c>
      <c r="AD10" s="12">
        <f>AllCountries!X10</f>
        <v>132.84813336818803</v>
      </c>
      <c r="AE10" s="12">
        <f>AllCountries!Y10</f>
        <v>1290.2686276722322</v>
      </c>
      <c r="AF10" s="22">
        <f>AllCountries!Z10</f>
        <v>2387.1871032571294</v>
      </c>
      <c r="AG10" s="12">
        <f>AllCountries!AA10</f>
        <v>539.58566199630479</v>
      </c>
      <c r="AH10" s="12">
        <f>AllCountries!AB10</f>
        <v>510.3458016897373</v>
      </c>
      <c r="AI10" s="12">
        <f>AllCountries!AC10</f>
        <v>610.96530904035615</v>
      </c>
      <c r="AJ10" s="12">
        <f>AllCountries!AD10</f>
        <v>2244.0589009321011</v>
      </c>
      <c r="AK10" s="12">
        <f>AllCountries!AE10</f>
        <v>6286.1740930054839</v>
      </c>
      <c r="AL10" s="12">
        <f>AllCountries!AF10</f>
        <v>304.45349089295712</v>
      </c>
      <c r="AM10" s="12">
        <f>AllCountries!AG10</f>
        <v>302.40488922368792</v>
      </c>
      <c r="AN10" s="12">
        <f>AllCountries!AH10</f>
        <v>305.77507101617795</v>
      </c>
      <c r="AO10" s="12">
        <f>AllCountries!AI10</f>
        <v>982.11742003232678</v>
      </c>
      <c r="AP10" s="12">
        <f>AllCountries!AJ10</f>
        <v>3876.8420843852446</v>
      </c>
      <c r="AQ10" s="12">
        <f>AllCountries!AK10</f>
        <v>175.53506688163296</v>
      </c>
      <c r="AR10" s="12">
        <f>AllCountries!AL10</f>
        <v>73.306340222218211</v>
      </c>
      <c r="AS10" s="12">
        <f>AllCountries!AM10</f>
        <v>77.304488705314824</v>
      </c>
      <c r="AT10" s="12">
        <f>AllCountries!AN10</f>
        <v>114.10477295695631</v>
      </c>
      <c r="AU10" s="12">
        <f>AllCountries!AO10</f>
        <v>615.85417435364764</v>
      </c>
      <c r="AV10" s="12">
        <f>AllCountries!AP10</f>
        <v>315.4792019322249</v>
      </c>
      <c r="AW10" s="12">
        <f>AllCountries!AQ10</f>
        <v>224.03133904690014</v>
      </c>
      <c r="AX10" s="12">
        <f>AllCountries!AR10</f>
        <v>247.31573878445357</v>
      </c>
      <c r="AY10" s="12">
        <f>AllCountries!AS10</f>
        <v>317.75492917092117</v>
      </c>
      <c r="AZ10" s="12">
        <f>AllCountries!AT10</f>
        <v>2292.0064496781683</v>
      </c>
      <c r="BA10" s="12">
        <f>AllCountries!AU10</f>
        <v>-24.255425258112922</v>
      </c>
      <c r="BB10" s="12">
        <f>AllCountries!AV10</f>
        <v>-64.966632053687661</v>
      </c>
      <c r="BC10" s="12">
        <f>AllCountries!AW10</f>
        <v>-62.153537201734615</v>
      </c>
      <c r="BD10" s="12">
        <f>AllCountries!AX10</f>
        <v>-46.096704011171873</v>
      </c>
      <c r="BE10" s="12">
        <f>AllCountries!AY10</f>
        <v>665.59833550674773</v>
      </c>
      <c r="BF10" s="12">
        <f>AllCountries!AZ10</f>
        <v>82.536548380982467</v>
      </c>
      <c r="BG10" s="12">
        <f>AllCountries!BA10</f>
        <v>-39.595768531032391</v>
      </c>
      <c r="BH10" s="12">
        <f>AllCountries!BB10</f>
        <v>-36.742942496815246</v>
      </c>
      <c r="BI10" s="12">
        <f>AllCountries!BC10</f>
        <v>23.741631852642008</v>
      </c>
      <c r="BJ10" s="12">
        <f>AllCountries!BD10</f>
        <v>1403.0224995882686</v>
      </c>
      <c r="BK10" s="12">
        <f>WorldGSCarbon131!O10</f>
        <v>1357.5861714356517</v>
      </c>
      <c r="BL10" s="12">
        <f>WorldGSCarbon1455!L10</f>
        <v>237.68678837167093</v>
      </c>
      <c r="BM10" s="12">
        <f>WorldGSCarbon1455!M10</f>
        <v>282.23382563381608</v>
      </c>
      <c r="BN10" s="12">
        <f>WorldGSCarbon1455!N10</f>
        <v>1132.4443807170185</v>
      </c>
      <c r="BO10" s="12">
        <f>WorldGSCarbon1455!O10</f>
        <v>1087.8973434548732</v>
      </c>
    </row>
    <row r="11" spans="1:67">
      <c r="A11" s="21">
        <v>1907</v>
      </c>
      <c r="B11" s="12">
        <f>WorldGSCarbon131!J11</f>
        <v>498.16896732663776</v>
      </c>
      <c r="C11" s="12">
        <f>WorldGSCarbon131!K11</f>
        <v>408.35720380756999</v>
      </c>
      <c r="D11" s="12">
        <f>WorldGSCarbon131!L11</f>
        <v>377.80905785490086</v>
      </c>
      <c r="E11" s="12">
        <f>WorldGSCarbon131!M11</f>
        <v>423.04151430031681</v>
      </c>
      <c r="F11" s="12">
        <f>WorldGSCarbon131!N11</f>
        <v>1278.0442779949542</v>
      </c>
      <c r="G11" s="22">
        <f>WorldGSCarbon131!P11</f>
        <v>3614.3598812899959</v>
      </c>
      <c r="H11" s="12">
        <f>AllCountries!B11</f>
        <v>806.28356175362649</v>
      </c>
      <c r="I11" s="12">
        <f>AllCountries!C11</f>
        <v>671.6230532617941</v>
      </c>
      <c r="J11" s="12">
        <f>AllCountries!D11</f>
        <v>721.180906378195</v>
      </c>
      <c r="K11" s="12">
        <f>AllCountries!E11</f>
        <v>1867.9746495291022</v>
      </c>
      <c r="L11" s="22">
        <f>AllCountries!F11</f>
        <v>4565.4671261788353</v>
      </c>
      <c r="M11" s="12">
        <f>AllCountries!G11</f>
        <v>469.35707625223</v>
      </c>
      <c r="N11" s="12">
        <f>AllCountries!H11</f>
        <v>366.54219422473233</v>
      </c>
      <c r="O11" s="12">
        <f>AllCountries!I11</f>
        <v>440.79652437077374</v>
      </c>
      <c r="P11" s="12">
        <f>AllCountries!J11</f>
        <v>1172.0532461210503</v>
      </c>
      <c r="Q11" s="22">
        <f>AllCountries!K11</f>
        <v>5603.2330252346355</v>
      </c>
      <c r="R11" s="12">
        <f>AllCountries!L11</f>
        <v>550.50127922701574</v>
      </c>
      <c r="S11" s="12">
        <f>AllCountries!M11</f>
        <v>496.12618245439364</v>
      </c>
      <c r="T11" s="12">
        <f>AllCountries!N11</f>
        <v>562.14662441759754</v>
      </c>
      <c r="U11" s="12">
        <f>AllCountries!O11</f>
        <v>1452.4922814055519</v>
      </c>
      <c r="V11" s="22">
        <f>AllCountries!P11</f>
        <v>3341.37186344168</v>
      </c>
      <c r="W11" s="12">
        <f>AllCountries!Q11</f>
        <v>922.07634660771646</v>
      </c>
      <c r="X11" s="12">
        <f>AllCountries!R11</f>
        <v>538.4311066865323</v>
      </c>
      <c r="Y11" s="12">
        <f>AllCountries!S11</f>
        <v>580.65527287491113</v>
      </c>
      <c r="Z11" s="12">
        <f>AllCountries!T11</f>
        <v>1765.3658511672795</v>
      </c>
      <c r="AA11" s="22">
        <f>AllCountries!U11</f>
        <v>5945.794040040475</v>
      </c>
      <c r="AB11" s="12">
        <f>AllCountries!V11</f>
        <v>169.60291937664769</v>
      </c>
      <c r="AC11" s="12">
        <f>AllCountries!W11</f>
        <v>163.70905381841126</v>
      </c>
      <c r="AD11" s="12">
        <f>AllCountries!X11</f>
        <v>188.34320266576685</v>
      </c>
      <c r="AE11" s="12">
        <f>AllCountries!Y11</f>
        <v>1330.7355724752506</v>
      </c>
      <c r="AF11" s="22">
        <f>AllCountries!Z11</f>
        <v>2466.011973296213</v>
      </c>
      <c r="AG11" s="12">
        <f>AllCountries!AA11</f>
        <v>433.80109940315123</v>
      </c>
      <c r="AH11" s="12">
        <f>AllCountries!AB11</f>
        <v>413.76526211047002</v>
      </c>
      <c r="AI11" s="12">
        <f>AllCountries!AC11</f>
        <v>514.00115071133166</v>
      </c>
      <c r="AJ11" s="12">
        <f>AllCountries!AD11</f>
        <v>2136.4703115607954</v>
      </c>
      <c r="AK11" s="12">
        <f>AllCountries!AE11</f>
        <v>6106.1550407940194</v>
      </c>
      <c r="AL11" s="12">
        <f>AllCountries!AF11</f>
        <v>301.90765716098281</v>
      </c>
      <c r="AM11" s="12">
        <f>AllCountries!AG11</f>
        <v>300.08769740733186</v>
      </c>
      <c r="AN11" s="12">
        <f>AllCountries!AH11</f>
        <v>303.50319427719342</v>
      </c>
      <c r="AO11" s="12">
        <f>AllCountries!AI11</f>
        <v>910.42488363978771</v>
      </c>
      <c r="AP11" s="12">
        <f>AllCountries!AJ11</f>
        <v>3782.9606503043565</v>
      </c>
      <c r="AQ11" s="12">
        <f>AllCountries!AK11</f>
        <v>216.4566649741412</v>
      </c>
      <c r="AR11" s="12">
        <f>AllCountries!AL11</f>
        <v>109.11367518231154</v>
      </c>
      <c r="AS11" s="12">
        <f>AllCountries!AM11</f>
        <v>113.63820111360978</v>
      </c>
      <c r="AT11" s="12">
        <f>AllCountries!AN11</f>
        <v>158.11081208667579</v>
      </c>
      <c r="AU11" s="12">
        <f>AllCountries!AO11</f>
        <v>681.76950801314149</v>
      </c>
      <c r="AV11" s="12">
        <f>AllCountries!AP11</f>
        <v>374.63133683052212</v>
      </c>
      <c r="AW11" s="12">
        <f>AllCountries!AQ11</f>
        <v>279.14892249455028</v>
      </c>
      <c r="AX11" s="12">
        <f>AllCountries!AR11</f>
        <v>297.68785416007466</v>
      </c>
      <c r="AY11" s="12">
        <f>AllCountries!AS11</f>
        <v>371.33865218874223</v>
      </c>
      <c r="AZ11" s="12">
        <f>AllCountries!AT11</f>
        <v>2376.9917290431549</v>
      </c>
      <c r="BA11" s="12">
        <f>AllCountries!AU11</f>
        <v>-20.38116758073523</v>
      </c>
      <c r="BB11" s="12">
        <f>AllCountries!AV11</f>
        <v>-57.79992096877497</v>
      </c>
      <c r="BC11" s="12">
        <f>AllCountries!AW11</f>
        <v>-54.52306424463498</v>
      </c>
      <c r="BD11" s="12">
        <f>AllCountries!AX11</f>
        <v>-38.117907249712857</v>
      </c>
      <c r="BE11" s="12">
        <f>AllCountries!AY11</f>
        <v>689.37426463783675</v>
      </c>
      <c r="BF11" s="12">
        <f>AllCountries!AZ11</f>
        <v>80.850374142892917</v>
      </c>
      <c r="BG11" s="12">
        <f>AllCountries!BA11</f>
        <v>-44.079180496782733</v>
      </c>
      <c r="BH11" s="12">
        <f>AllCountries!BB11</f>
        <v>-41.153927413938568</v>
      </c>
      <c r="BI11" s="12">
        <f>AllCountries!BC11</f>
        <v>23.92821057305456</v>
      </c>
      <c r="BJ11" s="12">
        <f>AllCountries!BD11</f>
        <v>1468.7562073963445</v>
      </c>
      <c r="BK11" s="12">
        <f>WorldGSCarbon131!O11</f>
        <v>1232.8118215495383</v>
      </c>
      <c r="BL11" s="12">
        <f>WorldGSCarbon1455!L11</f>
        <v>69.062910974488886</v>
      </c>
      <c r="BM11" s="12">
        <f>WorldGSCarbon1455!M11</f>
        <v>114.29536741990482</v>
      </c>
      <c r="BN11" s="12">
        <f>WorldGSCarbon1455!N11</f>
        <v>969.29813111454223</v>
      </c>
      <c r="BO11" s="12">
        <f>WorldGSCarbon1455!O11</f>
        <v>924.06567466912634</v>
      </c>
    </row>
    <row r="12" spans="1:67">
      <c r="A12" s="21">
        <v>1908</v>
      </c>
      <c r="B12" s="12">
        <f>WorldGSCarbon131!J12</f>
        <v>257.83771872065847</v>
      </c>
      <c r="C12" s="12">
        <f>WorldGSCarbon131!K12</f>
        <v>176.96134059039343</v>
      </c>
      <c r="D12" s="12">
        <f>WorldGSCarbon131!L12</f>
        <v>148.3054500592342</v>
      </c>
      <c r="E12" s="12">
        <f>WorldGSCarbon131!M12</f>
        <v>196.42116422740773</v>
      </c>
      <c r="F12" s="12">
        <f>WorldGSCarbon131!N12</f>
        <v>1007.4269346950034</v>
      </c>
      <c r="G12" s="22">
        <f>WorldGSCarbon131!P12</f>
        <v>3405.4500100830537</v>
      </c>
      <c r="H12" s="12">
        <f>AllCountries!B12</f>
        <v>156.60178769072147</v>
      </c>
      <c r="I12" s="12">
        <f>AllCountries!C12</f>
        <v>45.215540219746629</v>
      </c>
      <c r="J12" s="12">
        <f>AllCountries!D12</f>
        <v>97.840460075591182</v>
      </c>
      <c r="K12" s="12">
        <f>AllCountries!E12</f>
        <v>1114.9753025105219</v>
      </c>
      <c r="L12" s="22">
        <f>AllCountries!F12</f>
        <v>3992.5384956966559</v>
      </c>
      <c r="M12" s="12">
        <f>AllCountries!G12</f>
        <v>417.44423666967703</v>
      </c>
      <c r="N12" s="12">
        <f>AllCountries!H12</f>
        <v>328.14508066417847</v>
      </c>
      <c r="O12" s="12">
        <f>AllCountries!I12</f>
        <v>405.13041903704055</v>
      </c>
      <c r="P12" s="12">
        <f>AllCountries!J12</f>
        <v>1114.7682409120489</v>
      </c>
      <c r="Q12" s="22">
        <f>AllCountries!K12</f>
        <v>5335.8459767907634</v>
      </c>
      <c r="R12" s="12">
        <f>AllCountries!L12</f>
        <v>436.57778348981384</v>
      </c>
      <c r="S12" s="12">
        <f>AllCountries!M12</f>
        <v>374.91162572344996</v>
      </c>
      <c r="T12" s="12">
        <f>AllCountries!N12</f>
        <v>447.82415379857304</v>
      </c>
      <c r="U12" s="12">
        <f>AllCountries!O12</f>
        <v>1409.8584639628157</v>
      </c>
      <c r="V12" s="22">
        <f>AllCountries!P12</f>
        <v>3492.2483575181254</v>
      </c>
      <c r="W12" s="12">
        <f>AllCountries!Q12</f>
        <v>467.68480588517394</v>
      </c>
      <c r="X12" s="12">
        <f>AllCountries!R12</f>
        <v>187.43343047728544</v>
      </c>
      <c r="Y12" s="12">
        <f>AllCountries!S12</f>
        <v>228.49276886783363</v>
      </c>
      <c r="Z12" s="12">
        <f>AllCountries!T12</f>
        <v>1283.9513276930281</v>
      </c>
      <c r="AA12" s="22">
        <f>AllCountries!U12</f>
        <v>5402.5782374767159</v>
      </c>
      <c r="AB12" s="12">
        <f>AllCountries!V12</f>
        <v>146.34221598425174</v>
      </c>
      <c r="AC12" s="12">
        <f>AllCountries!W12</f>
        <v>137.65951009815203</v>
      </c>
      <c r="AD12" s="12">
        <f>AllCountries!X12</f>
        <v>162.83309305029977</v>
      </c>
      <c r="AE12" s="12">
        <f>AllCountries!Y12</f>
        <v>1195.4569315714789</v>
      </c>
      <c r="AF12" s="22">
        <f>AllCountries!Z12</f>
        <v>2337.3922254481649</v>
      </c>
      <c r="AG12" s="12">
        <f>AllCountries!AA12</f>
        <v>594.67729634765692</v>
      </c>
      <c r="AH12" s="12">
        <f>AllCountries!AB12</f>
        <v>574.53986931352711</v>
      </c>
      <c r="AI12" s="12">
        <f>AllCountries!AC12</f>
        <v>679.67115196845202</v>
      </c>
      <c r="AJ12" s="12">
        <f>AllCountries!AD12</f>
        <v>2451.0585294680463</v>
      </c>
      <c r="AK12" s="12">
        <f>AllCountries!AE12</f>
        <v>5942.157888332541</v>
      </c>
      <c r="AL12" s="12">
        <f>AllCountries!AF12</f>
        <v>273.23255348178907</v>
      </c>
      <c r="AM12" s="12">
        <f>AllCountries!AG12</f>
        <v>271.22409816030694</v>
      </c>
      <c r="AN12" s="12">
        <f>AllCountries!AH12</f>
        <v>275.28503339412913</v>
      </c>
      <c r="AO12" s="12">
        <f>AllCountries!AI12</f>
        <v>915.15261570355119</v>
      </c>
      <c r="AP12" s="12">
        <f>AllCountries!AJ12</f>
        <v>3968.2879835885997</v>
      </c>
      <c r="AQ12" s="12">
        <f>AllCountries!AK12</f>
        <v>207.57385293294266</v>
      </c>
      <c r="AR12" s="12">
        <f>AllCountries!AL12</f>
        <v>108.76641295709419</v>
      </c>
      <c r="AS12" s="12">
        <f>AllCountries!AM12</f>
        <v>112.81639968575476</v>
      </c>
      <c r="AT12" s="12">
        <f>AllCountries!AN12</f>
        <v>146.17065599013486</v>
      </c>
      <c r="AU12" s="12">
        <f>AllCountries!AO12</f>
        <v>596.98526722315853</v>
      </c>
      <c r="AV12" s="12">
        <f>AllCountries!AP12</f>
        <v>273.58060449044029</v>
      </c>
      <c r="AW12" s="12">
        <f>AllCountries!AQ12</f>
        <v>172.45044576152432</v>
      </c>
      <c r="AX12" s="12">
        <f>AllCountries!AR12</f>
        <v>190.91615803297026</v>
      </c>
      <c r="AY12" s="12">
        <f>AllCountries!AS12</f>
        <v>277.87334690543321</v>
      </c>
      <c r="AZ12" s="12">
        <f>AllCountries!AT12</f>
        <v>2600.3965451039167</v>
      </c>
      <c r="BA12" s="12">
        <f>AllCountries!AU12</f>
        <v>-19.344296450894348</v>
      </c>
      <c r="BB12" s="12">
        <f>AllCountries!AV12</f>
        <v>-61.720510883985085</v>
      </c>
      <c r="BC12" s="12">
        <f>AllCountries!AW12</f>
        <v>-58.358683303858271</v>
      </c>
      <c r="BD12" s="12">
        <f>AllCountries!AX12</f>
        <v>-41.760936283338737</v>
      </c>
      <c r="BE12" s="12">
        <f>AllCountries!AY12</f>
        <v>707.10780712697476</v>
      </c>
      <c r="BF12" s="12">
        <f>AllCountries!AZ12</f>
        <v>45.436049452333805</v>
      </c>
      <c r="BG12" s="12">
        <f>AllCountries!BA12</f>
        <v>-77.856887236348115</v>
      </c>
      <c r="BH12" s="12">
        <f>AllCountries!BB12</f>
        <v>-73.280511129146092</v>
      </c>
      <c r="BI12" s="12">
        <f>AllCountries!BC12</f>
        <v>-10.312806691815029</v>
      </c>
      <c r="BJ12" s="12">
        <f>AllCountries!BD12</f>
        <v>1451.4070638135101</v>
      </c>
      <c r="BK12" s="12">
        <f>WorldGSCarbon131!O12</f>
        <v>959.31122052682986</v>
      </c>
      <c r="BL12" s="12">
        <f>WorldGSCarbon1455!L12</f>
        <v>-141.31591683584134</v>
      </c>
      <c r="BM12" s="12">
        <f>WorldGSCarbon1455!M12</f>
        <v>-93.200202667667781</v>
      </c>
      <c r="BN12" s="12">
        <f>WorldGSCarbon1455!N12</f>
        <v>717.80556779992787</v>
      </c>
      <c r="BO12" s="12">
        <f>WorldGSCarbon1455!O12</f>
        <v>669.68985363175432</v>
      </c>
    </row>
    <row r="13" spans="1:67">
      <c r="A13" s="21">
        <v>1909</v>
      </c>
      <c r="B13" s="12">
        <f>WorldGSCarbon131!J13</f>
        <v>509.23809001985484</v>
      </c>
      <c r="C13" s="12">
        <f>WorldGSCarbon131!K13</f>
        <v>428.27319662705099</v>
      </c>
      <c r="D13" s="12">
        <f>WorldGSCarbon131!L13</f>
        <v>397.95137964096074</v>
      </c>
      <c r="E13" s="12">
        <f>WorldGSCarbon131!M13</f>
        <v>448.78891919359512</v>
      </c>
      <c r="F13" s="12">
        <f>WorldGSCarbon131!N13</f>
        <v>1307.0893431771688</v>
      </c>
      <c r="G13" s="22">
        <f>WorldGSCarbon131!P13</f>
        <v>3560.9616655545187</v>
      </c>
      <c r="H13" s="12">
        <f>AllCountries!B13</f>
        <v>928.60624931804989</v>
      </c>
      <c r="I13" s="12">
        <f>AllCountries!C13</f>
        <v>806.07218324684811</v>
      </c>
      <c r="J13" s="12">
        <f>AllCountries!D13</f>
        <v>861.06869262806708</v>
      </c>
      <c r="K13" s="12">
        <f>AllCountries!E13</f>
        <v>1947.0954616829383</v>
      </c>
      <c r="L13" s="22">
        <f>AllCountries!F13</f>
        <v>4200.9070780865413</v>
      </c>
      <c r="M13" s="12">
        <f>AllCountries!G13</f>
        <v>453.98454346864588</v>
      </c>
      <c r="N13" s="12">
        <f>AllCountries!H13</f>
        <v>385.66728086468646</v>
      </c>
      <c r="O13" s="12">
        <f>AllCountries!I13</f>
        <v>466.28835300883662</v>
      </c>
      <c r="P13" s="12">
        <f>AllCountries!J13</f>
        <v>1204.4987064639399</v>
      </c>
      <c r="Q13" s="22">
        <f>AllCountries!K13</f>
        <v>5447.595558775788</v>
      </c>
      <c r="R13" s="12">
        <f>AllCountries!L13</f>
        <v>476.83780805689219</v>
      </c>
      <c r="S13" s="12">
        <f>AllCountries!M13</f>
        <v>412.88410573767948</v>
      </c>
      <c r="T13" s="12">
        <f>AllCountries!N13</f>
        <v>492.15801809779526</v>
      </c>
      <c r="U13" s="12">
        <f>AllCountries!O13</f>
        <v>1540.001056909693</v>
      </c>
      <c r="V13" s="22">
        <f>AllCountries!P13</f>
        <v>3682.9525065308399</v>
      </c>
      <c r="W13" s="12">
        <f>AllCountries!Q13</f>
        <v>628.89431995041718</v>
      </c>
      <c r="X13" s="12">
        <f>AllCountries!R13</f>
        <v>384.47619480282782</v>
      </c>
      <c r="Y13" s="12">
        <f>AllCountries!S13</f>
        <v>425.14250463025922</v>
      </c>
      <c r="Z13" s="12">
        <f>AllCountries!T13</f>
        <v>1496.6270989687919</v>
      </c>
      <c r="AA13" s="22">
        <f>AllCountries!U13</f>
        <v>5489.2489522123897</v>
      </c>
      <c r="AB13" s="12">
        <f>AllCountries!V13</f>
        <v>145.35893799136895</v>
      </c>
      <c r="AC13" s="12">
        <f>AllCountries!W13</f>
        <v>136.87070812261433</v>
      </c>
      <c r="AD13" s="12">
        <f>AllCountries!X13</f>
        <v>163.01204776725328</v>
      </c>
      <c r="AE13" s="12">
        <f>AllCountries!Y13</f>
        <v>1225.4572507121848</v>
      </c>
      <c r="AF13" s="22">
        <f>AllCountries!Z13</f>
        <v>2526.0282011844834</v>
      </c>
      <c r="AG13" s="12">
        <f>AllCountries!AA13</f>
        <v>467.07264722042481</v>
      </c>
      <c r="AH13" s="12">
        <f>AllCountries!AB13</f>
        <v>456.49069227718149</v>
      </c>
      <c r="AI13" s="12">
        <f>AllCountries!AC13</f>
        <v>567.71423237283636</v>
      </c>
      <c r="AJ13" s="12">
        <f>AllCountries!AD13</f>
        <v>2436.8746697879537</v>
      </c>
      <c r="AK13" s="12">
        <f>AllCountries!AE13</f>
        <v>6352.4736425301226</v>
      </c>
      <c r="AL13" s="12">
        <f>AllCountries!AF13</f>
        <v>356.01554522631113</v>
      </c>
      <c r="AM13" s="12">
        <f>AllCountries!AG13</f>
        <v>354.10519162994865</v>
      </c>
      <c r="AN13" s="12">
        <f>AllCountries!AH13</f>
        <v>358.35067724642903</v>
      </c>
      <c r="AO13" s="12">
        <f>AllCountries!AI13</f>
        <v>970.25897271970507</v>
      </c>
      <c r="AP13" s="12">
        <f>AllCountries!AJ13</f>
        <v>3982.445462012206</v>
      </c>
      <c r="AQ13" s="12">
        <f>AllCountries!AK13</f>
        <v>218.20141834724447</v>
      </c>
      <c r="AR13" s="12">
        <f>AllCountries!AL13</f>
        <v>120.16772500381234</v>
      </c>
      <c r="AS13" s="12">
        <f>AllCountries!AM13</f>
        <v>124.61771423446567</v>
      </c>
      <c r="AT13" s="12">
        <f>AllCountries!AN13</f>
        <v>162.85432282568897</v>
      </c>
      <c r="AU13" s="12">
        <f>AllCountries!AO13</f>
        <v>641.67407723716462</v>
      </c>
      <c r="AV13" s="12">
        <f>AllCountries!AP13</f>
        <v>147.13380450799019</v>
      </c>
      <c r="AW13" s="12">
        <f>AllCountries!AQ13</f>
        <v>57.459860573547708</v>
      </c>
      <c r="AX13" s="12">
        <f>AllCountries!AR13</f>
        <v>77.690042804749453</v>
      </c>
      <c r="AY13" s="12">
        <f>AllCountries!AS13</f>
        <v>163.47927061251579</v>
      </c>
      <c r="AZ13" s="12">
        <f>AllCountries!AT13</f>
        <v>2584.8793913762829</v>
      </c>
      <c r="BA13" s="12">
        <f>AllCountries!AU13</f>
        <v>-14.132187440996216</v>
      </c>
      <c r="BB13" s="12">
        <f>AllCountries!AV13</f>
        <v>-55.708974128608276</v>
      </c>
      <c r="BC13" s="12">
        <f>AllCountries!AW13</f>
        <v>-52.577273274422318</v>
      </c>
      <c r="BD13" s="12">
        <f>AllCountries!AX13</f>
        <v>-35.831557703416621</v>
      </c>
      <c r="BE13" s="12">
        <f>AllCountries!AY13</f>
        <v>723.27376870484841</v>
      </c>
      <c r="BF13" s="12">
        <f>AllCountries!AZ13</f>
        <v>50.344098938341517</v>
      </c>
      <c r="BG13" s="12">
        <f>AllCountries!BA13</f>
        <v>-68.690778216393213</v>
      </c>
      <c r="BH13" s="12">
        <f>AllCountries!BB13</f>
        <v>-64.610085348303102</v>
      </c>
      <c r="BI13" s="12">
        <f>AllCountries!BC13</f>
        <v>-5.3490012034008917E-2</v>
      </c>
      <c r="BJ13" s="12">
        <f>AllCountries!BD13</f>
        <v>1478.4046546352602</v>
      </c>
      <c r="BK13" s="12">
        <f>WorldGSCarbon131!O13</f>
        <v>1256.2518036245344</v>
      </c>
      <c r="BL13" s="12">
        <f>WorldGSCarbon1455!L13</f>
        <v>91.492710254826719</v>
      </c>
      <c r="BM13" s="12">
        <f>WorldGSCarbon1455!M13</f>
        <v>142.33024980746114</v>
      </c>
      <c r="BN13" s="12">
        <f>WorldGSCarbon1455!N13</f>
        <v>1000.6306737910347</v>
      </c>
      <c r="BO13" s="12">
        <f>WorldGSCarbon1455!O13</f>
        <v>949.7931342384004</v>
      </c>
    </row>
    <row r="14" spans="1:67">
      <c r="A14" s="21">
        <v>1910</v>
      </c>
      <c r="B14" s="12">
        <f>WorldGSCarbon131!J14</f>
        <v>379.51778339985719</v>
      </c>
      <c r="C14" s="12">
        <f>WorldGSCarbon131!K14</f>
        <v>294.52844945826786</v>
      </c>
      <c r="D14" s="12">
        <f>WorldGSCarbon131!L14</f>
        <v>262.51585380207968</v>
      </c>
      <c r="E14" s="12">
        <f>WorldGSCarbon131!M14</f>
        <v>314.52136681588274</v>
      </c>
      <c r="F14" s="12">
        <f>WorldGSCarbon131!N14</f>
        <v>1178.1069898440946</v>
      </c>
      <c r="G14" s="22">
        <f>WorldGSCarbon131!P14</f>
        <v>3574.3832578525344</v>
      </c>
      <c r="H14" s="12">
        <f>AllCountries!B14</f>
        <v>480.29190677977419</v>
      </c>
      <c r="I14" s="12">
        <f>AllCountries!C14</f>
        <v>342.79721684199808</v>
      </c>
      <c r="J14" s="12">
        <f>AllCountries!D14</f>
        <v>397.86017717299546</v>
      </c>
      <c r="K14" s="12">
        <f>AllCountries!E14</f>
        <v>1488.1198900490506</v>
      </c>
      <c r="L14" s="22">
        <f>AllCountries!F14</f>
        <v>4156.945546599195</v>
      </c>
      <c r="M14" s="12">
        <f>AllCountries!G14</f>
        <v>457.01889504617884</v>
      </c>
      <c r="N14" s="12">
        <f>AllCountries!H14</f>
        <v>389.84678586606202</v>
      </c>
      <c r="O14" s="12">
        <f>AllCountries!I14</f>
        <v>473.24500683936714</v>
      </c>
      <c r="P14" s="12">
        <f>AllCountries!J14</f>
        <v>1235.6980144624949</v>
      </c>
      <c r="Q14" s="22">
        <f>AllCountries!K14</f>
        <v>5525.8727270010158</v>
      </c>
      <c r="R14" s="12">
        <f>AllCountries!L14</f>
        <v>481.50283222592537</v>
      </c>
      <c r="S14" s="12">
        <f>AllCountries!M14</f>
        <v>420.08061540316527</v>
      </c>
      <c r="T14" s="12">
        <f>AllCountries!N14</f>
        <v>502.96343816369171</v>
      </c>
      <c r="U14" s="12">
        <f>AllCountries!O14</f>
        <v>1595.6258246845173</v>
      </c>
      <c r="V14" s="22">
        <f>AllCountries!P14</f>
        <v>3721.8299720550726</v>
      </c>
      <c r="W14" s="12">
        <f>AllCountries!Q14</f>
        <v>849.93073171357594</v>
      </c>
      <c r="X14" s="12">
        <f>AllCountries!R14</f>
        <v>622.50364228372189</v>
      </c>
      <c r="Y14" s="12">
        <f>AllCountries!S14</f>
        <v>663.81049293568708</v>
      </c>
      <c r="Z14" s="12">
        <f>AllCountries!T14</f>
        <v>1767.1840412681274</v>
      </c>
      <c r="AA14" s="22">
        <f>AllCountries!U14</f>
        <v>5673.2653643656386</v>
      </c>
      <c r="AB14" s="12">
        <f>AllCountries!V14</f>
        <v>133.72663224449539</v>
      </c>
      <c r="AC14" s="12">
        <f>AllCountries!W14</f>
        <v>121.75031847343404</v>
      </c>
      <c r="AD14" s="12">
        <f>AllCountries!X14</f>
        <v>148.00022054676415</v>
      </c>
      <c r="AE14" s="12">
        <f>AllCountries!Y14</f>
        <v>1148.9594358351856</v>
      </c>
      <c r="AF14" s="22">
        <f>AllCountries!Z14</f>
        <v>2503.4635627925882</v>
      </c>
      <c r="AG14" s="12">
        <f>AllCountries!AA14</f>
        <v>495.93312410396226</v>
      </c>
      <c r="AH14" s="12">
        <f>AllCountries!AB14</f>
        <v>474.35350480523317</v>
      </c>
      <c r="AI14" s="12">
        <f>AllCountries!AC14</f>
        <v>587.61770797747795</v>
      </c>
      <c r="AJ14" s="12">
        <f>AllCountries!AD14</f>
        <v>2450.9319401118341</v>
      </c>
      <c r="AK14" s="12">
        <f>AllCountries!AE14</f>
        <v>6537.0481396344512</v>
      </c>
      <c r="AL14" s="12">
        <f>AllCountries!AF14</f>
        <v>330.31525153480112</v>
      </c>
      <c r="AM14" s="12">
        <f>AllCountries!AG14</f>
        <v>328.71797639357789</v>
      </c>
      <c r="AN14" s="12">
        <f>AllCountries!AH14</f>
        <v>333.43742248076074</v>
      </c>
      <c r="AO14" s="12">
        <f>AllCountries!AI14</f>
        <v>944.39066605020219</v>
      </c>
      <c r="AP14" s="12">
        <f>AllCountries!AJ14</f>
        <v>4082.4555288390529</v>
      </c>
      <c r="AQ14" s="12">
        <f>AllCountries!AK14</f>
        <v>249.49449444924679</v>
      </c>
      <c r="AR14" s="12">
        <f>AllCountries!AL14</f>
        <v>154.21384566505736</v>
      </c>
      <c r="AS14" s="12">
        <f>AllCountries!AM14</f>
        <v>158.95907581933827</v>
      </c>
      <c r="AT14" s="12">
        <f>AllCountries!AN14</f>
        <v>199.9552144562056</v>
      </c>
      <c r="AU14" s="12">
        <f>AllCountries!AO14</f>
        <v>669.35781408754849</v>
      </c>
      <c r="AV14" s="12">
        <f>AllCountries!AP14</f>
        <v>190.89332319567418</v>
      </c>
      <c r="AW14" s="12">
        <f>AllCountries!AQ14</f>
        <v>108.7865000428833</v>
      </c>
      <c r="AX14" s="12">
        <f>AllCountries!AR14</f>
        <v>131.76655192512581</v>
      </c>
      <c r="AY14" s="12">
        <f>AllCountries!AS14</f>
        <v>235.92022476192727</v>
      </c>
      <c r="AZ14" s="12">
        <f>AllCountries!AT14</f>
        <v>2845.483388204751</v>
      </c>
      <c r="BA14" s="12">
        <f>AllCountries!AU14</f>
        <v>-9.1934586809794752</v>
      </c>
      <c r="BB14" s="12">
        <f>AllCountries!AV14</f>
        <v>-47.511152061837848</v>
      </c>
      <c r="BC14" s="12">
        <f>AllCountries!AW14</f>
        <v>-43.890926000835456</v>
      </c>
      <c r="BD14" s="12">
        <f>AllCountries!AX14</f>
        <v>-26.933499082752547</v>
      </c>
      <c r="BE14" s="12">
        <f>AllCountries!AY14</f>
        <v>742.61047405177226</v>
      </c>
      <c r="BF14" s="12">
        <f>AllCountries!AZ14</f>
        <v>71.41454259206121</v>
      </c>
      <c r="BG14" s="12">
        <f>AllCountries!BA14</f>
        <v>-46.435110389694707</v>
      </c>
      <c r="BH14" s="12">
        <f>AllCountries!BB14</f>
        <v>-43.081932377322623</v>
      </c>
      <c r="BI14" s="12">
        <f>AllCountries!BC14</f>
        <v>20.11255737309515</v>
      </c>
      <c r="BJ14" s="12">
        <f>AllCountries!BD14</f>
        <v>1474.6049753509005</v>
      </c>
      <c r="BK14" s="12">
        <f>WorldGSCarbon131!O14</f>
        <v>1126.1014768302914</v>
      </c>
      <c r="BL14" s="12">
        <f>WorldGSCarbon1455!L14</f>
        <v>-61.031296188708147</v>
      </c>
      <c r="BM14" s="12">
        <f>WorldGSCarbon1455!M14</f>
        <v>-9.0257831749050528</v>
      </c>
      <c r="BN14" s="12">
        <f>WorldGSCarbon1455!N14</f>
        <v>854.55983985330681</v>
      </c>
      <c r="BO14" s="12">
        <f>WorldGSCarbon1455!O14</f>
        <v>802.5543268395038</v>
      </c>
    </row>
    <row r="15" spans="1:67">
      <c r="A15" s="21">
        <v>1911</v>
      </c>
      <c r="B15" s="12">
        <f>WorldGSCarbon131!J15</f>
        <v>388.680755731094</v>
      </c>
      <c r="C15" s="12">
        <f>WorldGSCarbon131!K15</f>
        <v>299.31467117716414</v>
      </c>
      <c r="D15" s="12">
        <f>WorldGSCarbon131!L15</f>
        <v>266.74189505535605</v>
      </c>
      <c r="E15" s="12">
        <f>WorldGSCarbon131!M15</f>
        <v>321.60723759459171</v>
      </c>
      <c r="F15" s="12">
        <f>WorldGSCarbon131!N15</f>
        <v>1208.1723877756033</v>
      </c>
      <c r="G15" s="22">
        <f>WorldGSCarbon131!P15</f>
        <v>3636.8082033684777</v>
      </c>
      <c r="H15" s="12">
        <f>AllCountries!B15</f>
        <v>398.09523663656029</v>
      </c>
      <c r="I15" s="12">
        <f>AllCountries!C15</f>
        <v>262.15670102090382</v>
      </c>
      <c r="J15" s="12">
        <f>AllCountries!D15</f>
        <v>321.02994024180356</v>
      </c>
      <c r="K15" s="12">
        <f>AllCountries!E15</f>
        <v>1445.5173623863736</v>
      </c>
      <c r="L15" s="22">
        <f>AllCountries!F15</f>
        <v>4226.5622566970997</v>
      </c>
      <c r="M15" s="12">
        <f>AllCountries!G15</f>
        <v>560.57562085778522</v>
      </c>
      <c r="N15" s="12">
        <f>AllCountries!H15</f>
        <v>494.08056878922758</v>
      </c>
      <c r="O15" s="12">
        <f>AllCountries!I15</f>
        <v>583.37027043274043</v>
      </c>
      <c r="P15" s="12">
        <f>AllCountries!J15</f>
        <v>1377.1577982625818</v>
      </c>
      <c r="Q15" s="22">
        <f>AllCountries!K15</f>
        <v>5652.9755850865959</v>
      </c>
      <c r="R15" s="12">
        <f>AllCountries!L15</f>
        <v>553.9386779318304</v>
      </c>
      <c r="S15" s="12">
        <f>AllCountries!M15</f>
        <v>491.53378450619221</v>
      </c>
      <c r="T15" s="12">
        <f>AllCountries!N15</f>
        <v>579.24671358621288</v>
      </c>
      <c r="U15" s="12">
        <f>AllCountries!O15</f>
        <v>1743.3045004957082</v>
      </c>
      <c r="V15" s="22">
        <f>AllCountries!P15</f>
        <v>3845.8966322439164</v>
      </c>
      <c r="W15" s="12">
        <f>AllCountries!Q15</f>
        <v>672.0620581008809</v>
      </c>
      <c r="X15" s="12">
        <f>AllCountries!R15</f>
        <v>452.07130138396457</v>
      </c>
      <c r="Y15" s="12">
        <f>AllCountries!S15</f>
        <v>494.36050984322776</v>
      </c>
      <c r="Z15" s="12">
        <f>AllCountries!T15</f>
        <v>1642.5618891641536</v>
      </c>
      <c r="AA15" s="22">
        <f>AllCountries!U15</f>
        <v>5984.0454588813873</v>
      </c>
      <c r="AB15" s="12">
        <f>AllCountries!V15</f>
        <v>180.2185755314386</v>
      </c>
      <c r="AC15" s="12">
        <f>AllCountries!W15</f>
        <v>169.65064058368563</v>
      </c>
      <c r="AD15" s="12">
        <f>AllCountries!X15</f>
        <v>194.98020804594478</v>
      </c>
      <c r="AE15" s="12">
        <f>AllCountries!Y15</f>
        <v>1145.5480705128177</v>
      </c>
      <c r="AF15" s="22">
        <f>AllCountries!Z15</f>
        <v>2499.0694430608705</v>
      </c>
      <c r="AG15" s="12">
        <f>AllCountries!AA15</f>
        <v>532.39152231412049</v>
      </c>
      <c r="AH15" s="12">
        <f>AllCountries!AB15</f>
        <v>523.48909310709303</v>
      </c>
      <c r="AI15" s="12">
        <f>AllCountries!AC15</f>
        <v>634.88535989616219</v>
      </c>
      <c r="AJ15" s="12">
        <f>AllCountries!AD15</f>
        <v>2624.4675544160814</v>
      </c>
      <c r="AK15" s="12">
        <f>AllCountries!AE15</f>
        <v>6385.8307465001999</v>
      </c>
      <c r="AL15" s="12">
        <f>AllCountries!AF15</f>
        <v>315.58757228439447</v>
      </c>
      <c r="AM15" s="12">
        <f>AllCountries!AG15</f>
        <v>313.31252672831124</v>
      </c>
      <c r="AN15" s="12">
        <f>AllCountries!AH15</f>
        <v>318.09021559283315</v>
      </c>
      <c r="AO15" s="12">
        <f>AllCountries!AI15</f>
        <v>872.03111011922567</v>
      </c>
      <c r="AP15" s="12">
        <f>AllCountries!AJ15</f>
        <v>3995.7788168188299</v>
      </c>
      <c r="AQ15" s="12">
        <f>AllCountries!AK15</f>
        <v>258.0125981124275</v>
      </c>
      <c r="AR15" s="12">
        <f>AllCountries!AL15</f>
        <v>127.11126960341315</v>
      </c>
      <c r="AS15" s="12">
        <f>AllCountries!AM15</f>
        <v>131.84604110777732</v>
      </c>
      <c r="AT15" s="12">
        <f>AllCountries!AN15</f>
        <v>170.16543946320439</v>
      </c>
      <c r="AU15" s="12">
        <f>AllCountries!AO15</f>
        <v>653.34955973060312</v>
      </c>
      <c r="AV15" s="12">
        <f>AllCountries!AP15</f>
        <v>280.41817550547881</v>
      </c>
      <c r="AW15" s="12">
        <f>AllCountries!AQ15</f>
        <v>211.91941639830938</v>
      </c>
      <c r="AX15" s="12">
        <f>AllCountries!AR15</f>
        <v>236.23760692488779</v>
      </c>
      <c r="AY15" s="12">
        <f>AllCountries!AS15</f>
        <v>331.19197876446873</v>
      </c>
      <c r="AZ15" s="12">
        <f>AllCountries!AT15</f>
        <v>2738.0967017252501</v>
      </c>
      <c r="BA15" s="12">
        <f>AllCountries!AU15</f>
        <v>-3.5282002760011704</v>
      </c>
      <c r="BB15" s="12">
        <f>AllCountries!AV15</f>
        <v>-55.514942928633161</v>
      </c>
      <c r="BC15" s="12">
        <f>AllCountries!AW15</f>
        <v>-52.075663163911067</v>
      </c>
      <c r="BD15" s="12">
        <f>AllCountries!AX15</f>
        <v>-35.023639374967566</v>
      </c>
      <c r="BE15" s="12">
        <f>AllCountries!AY15</f>
        <v>757.17998734097284</v>
      </c>
      <c r="BF15" s="12">
        <f>AllCountries!AZ15</f>
        <v>59.614180857226067</v>
      </c>
      <c r="BG15" s="12">
        <f>AllCountries!BA15</f>
        <v>-97.927339064140668</v>
      </c>
      <c r="BH15" s="12">
        <f>AllCountries!BB15</f>
        <v>-93.870644388451879</v>
      </c>
      <c r="BI15" s="12">
        <f>AllCountries!BC15</f>
        <v>-30.023457923220544</v>
      </c>
      <c r="BJ15" s="12">
        <f>AllCountries!BD15</f>
        <v>1492.6892382128756</v>
      </c>
      <c r="BK15" s="12">
        <f>WorldGSCarbon131!O15</f>
        <v>1153.3070452363677</v>
      </c>
      <c r="BL15" s="12">
        <f>WorldGSCarbon1455!L15</f>
        <v>-62.466926206276405</v>
      </c>
      <c r="BM15" s="12">
        <f>WorldGSCarbon1455!M15</f>
        <v>-7.6015836670407664</v>
      </c>
      <c r="BN15" s="12">
        <f>WorldGSCarbon1455!N15</f>
        <v>878.9635665139707</v>
      </c>
      <c r="BO15" s="12">
        <f>WorldGSCarbon1455!O15</f>
        <v>824.09822397473499</v>
      </c>
    </row>
    <row r="16" spans="1:67">
      <c r="A16" s="21">
        <v>1912</v>
      </c>
      <c r="B16" s="12">
        <f>WorldGSCarbon131!J16</f>
        <v>424.66843981284433</v>
      </c>
      <c r="C16" s="12">
        <f>WorldGSCarbon131!K16</f>
        <v>331.51602235602331</v>
      </c>
      <c r="D16" s="12">
        <f>WorldGSCarbon131!L16</f>
        <v>297.25571091117376</v>
      </c>
      <c r="E16" s="12">
        <f>WorldGSCarbon131!M16</f>
        <v>350.89880490630708</v>
      </c>
      <c r="F16" s="12">
        <f>WorldGSCarbon131!N16</f>
        <v>1256.9647687641445</v>
      </c>
      <c r="G16" s="22">
        <f>WorldGSCarbon131!P16</f>
        <v>3688.8532095309947</v>
      </c>
      <c r="H16" s="12">
        <f>AllCountries!B16</f>
        <v>527.92072724717059</v>
      </c>
      <c r="I16" s="12">
        <f>AllCountries!C16</f>
        <v>378.38912745362455</v>
      </c>
      <c r="J16" s="12">
        <f>AllCountries!D16</f>
        <v>438.55825837568193</v>
      </c>
      <c r="K16" s="12">
        <f>AllCountries!E16</f>
        <v>1612.6356310226272</v>
      </c>
      <c r="L16" s="22">
        <f>AllCountries!F16</f>
        <v>4350.7353384158205</v>
      </c>
      <c r="M16" s="12">
        <f>AllCountries!G16</f>
        <v>482.433632684835</v>
      </c>
      <c r="N16" s="12">
        <f>AllCountries!H16</f>
        <v>439.00642990296444</v>
      </c>
      <c r="O16" s="12">
        <f>AllCountries!I16</f>
        <v>520.15509070291273</v>
      </c>
      <c r="P16" s="12">
        <f>AllCountries!J16</f>
        <v>1337.9418913760524</v>
      </c>
      <c r="Q16" s="22">
        <f>AllCountries!K16</f>
        <v>5725.9199091020209</v>
      </c>
      <c r="R16" s="12">
        <f>AllCountries!L16</f>
        <v>580.37679188546565</v>
      </c>
      <c r="S16" s="12">
        <f>AllCountries!M16</f>
        <v>510.62852400054129</v>
      </c>
      <c r="T16" s="12">
        <f>AllCountries!N16</f>
        <v>595.25586390329761</v>
      </c>
      <c r="U16" s="12">
        <f>AllCountries!O16</f>
        <v>1756.5131612839859</v>
      </c>
      <c r="V16" s="22">
        <f>AllCountries!P16</f>
        <v>3723.4059952715402</v>
      </c>
      <c r="W16" s="12">
        <f>AllCountries!Q16</f>
        <v>416.37957462296157</v>
      </c>
      <c r="X16" s="12">
        <f>AllCountries!R16</f>
        <v>198.25988252024365</v>
      </c>
      <c r="Y16" s="12">
        <f>AllCountries!S16</f>
        <v>240.70980010512864</v>
      </c>
      <c r="Z16" s="12">
        <f>AllCountries!T16</f>
        <v>1281.189387526922</v>
      </c>
      <c r="AA16" s="22">
        <f>AllCountries!U16</f>
        <v>5682.0393493881138</v>
      </c>
      <c r="AB16" s="12">
        <f>AllCountries!V16</f>
        <v>214.54675288400855</v>
      </c>
      <c r="AC16" s="12">
        <f>AllCountries!W16</f>
        <v>203.31404317339403</v>
      </c>
      <c r="AD16" s="12">
        <f>AllCountries!X16</f>
        <v>228.54108854032404</v>
      </c>
      <c r="AE16" s="12">
        <f>AllCountries!Y16</f>
        <v>1194.8203101962595</v>
      </c>
      <c r="AF16" s="22">
        <f>AllCountries!Z16</f>
        <v>2672.1071113789549</v>
      </c>
      <c r="AG16" s="12">
        <f>AllCountries!AA16</f>
        <v>462.79129258681962</v>
      </c>
      <c r="AH16" s="12">
        <f>AllCountries!AB16</f>
        <v>438.70210605561118</v>
      </c>
      <c r="AI16" s="12">
        <f>AllCountries!AC16</f>
        <v>551.87170219748884</v>
      </c>
      <c r="AJ16" s="12">
        <f>AllCountries!AD16</f>
        <v>2600.4991512665147</v>
      </c>
      <c r="AK16" s="12">
        <f>AllCountries!AE16</f>
        <v>6612.9392654980156</v>
      </c>
      <c r="AL16" s="12">
        <f>AllCountries!AF16</f>
        <v>271.77403980655941</v>
      </c>
      <c r="AM16" s="12">
        <f>AllCountries!AG16</f>
        <v>269.67217285305338</v>
      </c>
      <c r="AN16" s="12">
        <f>AllCountries!AH16</f>
        <v>275.0168667648141</v>
      </c>
      <c r="AO16" s="12">
        <f>AllCountries!AI16</f>
        <v>854.23838386928355</v>
      </c>
      <c r="AP16" s="12">
        <f>AllCountries!AJ16</f>
        <v>4157.1424142564629</v>
      </c>
      <c r="AQ16" s="12">
        <f>AllCountries!AK16</f>
        <v>292.06992999843396</v>
      </c>
      <c r="AR16" s="12">
        <f>AllCountries!AL16</f>
        <v>162.14710697766293</v>
      </c>
      <c r="AS16" s="12">
        <f>AllCountries!AM16</f>
        <v>167.3496791115023</v>
      </c>
      <c r="AT16" s="12">
        <f>AllCountries!AN16</f>
        <v>210.39731577646933</v>
      </c>
      <c r="AU16" s="12">
        <f>AllCountries!AO16</f>
        <v>702.27985276388335</v>
      </c>
      <c r="AV16" s="12">
        <f>AllCountries!AP16</f>
        <v>361.21089113958004</v>
      </c>
      <c r="AW16" s="12">
        <f>AllCountries!AQ16</f>
        <v>257.53976224381654</v>
      </c>
      <c r="AX16" s="12">
        <f>AllCountries!AR16</f>
        <v>292.3671400273056</v>
      </c>
      <c r="AY16" s="12">
        <f>AllCountries!AS16</f>
        <v>391.14335637246808</v>
      </c>
      <c r="AZ16" s="12">
        <f>AllCountries!AT16</f>
        <v>2815.421537912765</v>
      </c>
      <c r="BA16" s="12">
        <f>AllCountries!AU16</f>
        <v>1.7358942666386787</v>
      </c>
      <c r="BB16" s="12">
        <f>AllCountries!AV16</f>
        <v>-47.727231884284514</v>
      </c>
      <c r="BC16" s="12">
        <f>AllCountries!AW16</f>
        <v>-44.796309466512682</v>
      </c>
      <c r="BD16" s="12">
        <f>AllCountries!AX16</f>
        <v>-27.506423212681849</v>
      </c>
      <c r="BE16" s="12">
        <f>AllCountries!AY16</f>
        <v>771.72747134608505</v>
      </c>
      <c r="BF16" s="12">
        <f>AllCountries!AZ16</f>
        <v>20.827354821815096</v>
      </c>
      <c r="BG16" s="12">
        <f>AllCountries!BA16</f>
        <v>-144.39993484924403</v>
      </c>
      <c r="BH16" s="12">
        <f>AllCountries!BB16</f>
        <v>-140.27472288547122</v>
      </c>
      <c r="BI16" s="12">
        <f>AllCountries!BC16</f>
        <v>-75.332776102066745</v>
      </c>
      <c r="BJ16" s="12">
        <f>AllCountries!BD16</f>
        <v>1509.4388705809665</v>
      </c>
      <c r="BK16" s="12">
        <f>WorldGSCarbon131!O16</f>
        <v>1203.3216747690112</v>
      </c>
      <c r="BL16" s="12">
        <f>WorldGSCarbon1455!L16</f>
        <v>-49.008810867306096</v>
      </c>
      <c r="BM16" s="12">
        <f>WorldGSCarbon1455!M16</f>
        <v>4.6342831278272492</v>
      </c>
      <c r="BN16" s="12">
        <f>WorldGSCarbon1455!N16</f>
        <v>910.70024698566476</v>
      </c>
      <c r="BO16" s="12">
        <f>WorldGSCarbon1455!O16</f>
        <v>857.05715299053156</v>
      </c>
    </row>
    <row r="17" spans="1:67">
      <c r="A17" s="21">
        <v>1913</v>
      </c>
      <c r="B17" s="12">
        <f>WorldGSCarbon131!J17</f>
        <v>472.21091281598666</v>
      </c>
      <c r="C17" s="12">
        <f>WorldGSCarbon131!K17</f>
        <v>370.34027386105362</v>
      </c>
      <c r="D17" s="12">
        <f>WorldGSCarbon131!L17</f>
        <v>333.16275845414646</v>
      </c>
      <c r="E17" s="12">
        <f>WorldGSCarbon131!M17</f>
        <v>388.84444497050907</v>
      </c>
      <c r="F17" s="12">
        <f>WorldGSCarbon131!N17</f>
        <v>1316.4325878849384</v>
      </c>
      <c r="G17" s="22">
        <f>WorldGSCarbon131!P17</f>
        <v>3756.3276932067829</v>
      </c>
      <c r="H17" s="12">
        <f>AllCountries!B17</f>
        <v>595.85988566276671</v>
      </c>
      <c r="I17" s="12">
        <f>AllCountries!C17</f>
        <v>436.89680355650967</v>
      </c>
      <c r="J17" s="12">
        <f>AllCountries!D17</f>
        <v>499.21114999382553</v>
      </c>
      <c r="K17" s="12">
        <f>AllCountries!E17</f>
        <v>1713.6199394792766</v>
      </c>
      <c r="L17" s="22">
        <f>AllCountries!F17</f>
        <v>4436.8937444385811</v>
      </c>
      <c r="M17" s="12">
        <f>AllCountries!G17</f>
        <v>659.80763237154338</v>
      </c>
      <c r="N17" s="12">
        <f>AllCountries!H17</f>
        <v>588.08525946976033</v>
      </c>
      <c r="O17" s="12">
        <f>AllCountries!I17</f>
        <v>672.32007214763871</v>
      </c>
      <c r="P17" s="12">
        <f>AllCountries!J17</f>
        <v>1533.3692375791122</v>
      </c>
      <c r="Q17" s="22">
        <f>AllCountries!K17</f>
        <v>5926.974714053571</v>
      </c>
      <c r="R17" s="12">
        <f>AllCountries!L17</f>
        <v>569.58077758816978</v>
      </c>
      <c r="S17" s="12">
        <f>AllCountries!M17</f>
        <v>493.68593418617405</v>
      </c>
      <c r="T17" s="12">
        <f>AllCountries!N17</f>
        <v>583.14140620765772</v>
      </c>
      <c r="U17" s="12">
        <f>AllCountries!O17</f>
        <v>1788.1245702356223</v>
      </c>
      <c r="V17" s="22">
        <f>AllCountries!P17</f>
        <v>3749.8591334172602</v>
      </c>
      <c r="W17" s="12">
        <f>AllCountries!Q17</f>
        <v>749.91208767805745</v>
      </c>
      <c r="X17" s="12">
        <f>AllCountries!R17</f>
        <v>536.02782602174636</v>
      </c>
      <c r="Y17" s="12">
        <f>AllCountries!S17</f>
        <v>581.24974225011715</v>
      </c>
      <c r="Z17" s="12">
        <f>AllCountries!T17</f>
        <v>1654.8003374020798</v>
      </c>
      <c r="AA17" s="22">
        <f>AllCountries!U17</f>
        <v>6060.7139505569303</v>
      </c>
      <c r="AB17" s="12">
        <f>AllCountries!V17</f>
        <v>199.30014915819862</v>
      </c>
      <c r="AC17" s="12">
        <f>AllCountries!W17</f>
        <v>188.28630496913357</v>
      </c>
      <c r="AD17" s="12">
        <f>AllCountries!X17</f>
        <v>213.93581120543587</v>
      </c>
      <c r="AE17" s="12">
        <f>AllCountries!Y17</f>
        <v>1147.9139508327462</v>
      </c>
      <c r="AF17" s="22">
        <f>AllCountries!Z17</f>
        <v>2716.7978928146322</v>
      </c>
      <c r="AG17" s="12">
        <f>AllCountries!AA17</f>
        <v>552.74131753882</v>
      </c>
      <c r="AH17" s="12">
        <f>AllCountries!AB17</f>
        <v>549.7076582636131</v>
      </c>
      <c r="AI17" s="12">
        <f>AllCountries!AC17</f>
        <v>664.72080423339264</v>
      </c>
      <c r="AJ17" s="12">
        <f>AllCountries!AD17</f>
        <v>2670.0428148111168</v>
      </c>
      <c r="AK17" s="12">
        <f>AllCountries!AE17</f>
        <v>6605.7578001432421</v>
      </c>
      <c r="AL17" s="12">
        <f>AllCountries!AF17</f>
        <v>348.12628570754697</v>
      </c>
      <c r="AM17" s="12">
        <f>AllCountries!AG17</f>
        <v>345.9796598423444</v>
      </c>
      <c r="AN17" s="12">
        <f>AllCountries!AH17</f>
        <v>351.41110522984343</v>
      </c>
      <c r="AO17" s="12">
        <f>AllCountries!AI17</f>
        <v>886.56098286321333</v>
      </c>
      <c r="AP17" s="12">
        <f>AllCountries!AJ17</f>
        <v>4037.8155007097398</v>
      </c>
      <c r="AQ17" s="12">
        <f>AllCountries!AK17</f>
        <v>299.43176345407005</v>
      </c>
      <c r="AR17" s="12">
        <f>AllCountries!AL17</f>
        <v>176.75385019581228</v>
      </c>
      <c r="AS17" s="12">
        <f>AllCountries!AM17</f>
        <v>182.00805582944983</v>
      </c>
      <c r="AT17" s="12">
        <f>AllCountries!AN17</f>
        <v>223.25733654302158</v>
      </c>
      <c r="AU17" s="12">
        <f>AllCountries!AO17</f>
        <v>693.81659956111662</v>
      </c>
      <c r="AV17" s="12">
        <f>AllCountries!AP17</f>
        <v>318.33400266105428</v>
      </c>
      <c r="AW17" s="12">
        <f>AllCountries!AQ17</f>
        <v>227.85191719018295</v>
      </c>
      <c r="AX17" s="12">
        <f>AllCountries!AR17</f>
        <v>253.95343951183366</v>
      </c>
      <c r="AY17" s="12">
        <f>AllCountries!AS17</f>
        <v>352.976779960616</v>
      </c>
      <c r="AZ17" s="12">
        <f>AllCountries!AT17</f>
        <v>2835.5588727140466</v>
      </c>
      <c r="BA17" s="12">
        <f>AllCountries!AU17</f>
        <v>18.641555042210271</v>
      </c>
      <c r="BB17" s="12">
        <f>AllCountries!AV17</f>
        <v>-29.180190465392091</v>
      </c>
      <c r="BC17" s="12">
        <f>AllCountries!AW17</f>
        <v>-25.844041655954275</v>
      </c>
      <c r="BD17" s="12">
        <f>AllCountries!AX17</f>
        <v>-8.3181147183072142</v>
      </c>
      <c r="BE17" s="12">
        <f>AllCountries!AY17</f>
        <v>786.30722257203445</v>
      </c>
      <c r="BF17" s="12">
        <f>AllCountries!AZ17</f>
        <v>-10.738888103523669</v>
      </c>
      <c r="BG17" s="12">
        <f>AllCountries!BA17</f>
        <v>-208.54391761910756</v>
      </c>
      <c r="BH17" s="12">
        <f>AllCountries!BB17</f>
        <v>-204.61230396474963</v>
      </c>
      <c r="BI17" s="12">
        <f>AllCountries!BC17</f>
        <v>-138.01918559105445</v>
      </c>
      <c r="BJ17" s="12">
        <f>AllCountries!BD17</f>
        <v>1527.8089559072289</v>
      </c>
      <c r="BK17" s="12">
        <f>WorldGSCarbon131!O17</f>
        <v>1260.7509013685758</v>
      </c>
      <c r="BL17" s="12">
        <f>WorldGSCarbon1455!L17</f>
        <v>-42.585565200396275</v>
      </c>
      <c r="BM17" s="12">
        <f>WorldGSCarbon1455!M17</f>
        <v>13.096121315966345</v>
      </c>
      <c r="BN17" s="12">
        <f>WorldGSCarbon1455!N17</f>
        <v>940.68426423039534</v>
      </c>
      <c r="BO17" s="12">
        <f>WorldGSCarbon1455!O17</f>
        <v>885.00257771403278</v>
      </c>
    </row>
    <row r="18" spans="1:67">
      <c r="A18" s="21">
        <v>1914</v>
      </c>
      <c r="B18" s="12">
        <f>WorldGSCarbon131!J18</f>
        <v>243.01878274827658</v>
      </c>
      <c r="C18" s="12">
        <f>WorldGSCarbon131!K18</f>
        <v>133.05820072287958</v>
      </c>
      <c r="D18" s="12">
        <f>WorldGSCarbon131!L18</f>
        <v>98.912691443006494</v>
      </c>
      <c r="E18" s="12">
        <f>WorldGSCarbon131!M18</f>
        <v>155.03644914681357</v>
      </c>
      <c r="F18" s="12">
        <f>WorldGSCarbon131!N18</f>
        <v>1020.4440280857765</v>
      </c>
      <c r="G18" s="22">
        <f>WorldGSCarbon131!P18</f>
        <v>3509.1044292205065</v>
      </c>
      <c r="H18" s="12">
        <f>AllCountries!B18</f>
        <v>134.58323245519867</v>
      </c>
      <c r="I18" s="12">
        <f>AllCountries!C18</f>
        <v>-8.8685803419149707</v>
      </c>
      <c r="J18" s="12">
        <f>AllCountries!D18</f>
        <v>57.11428484073916</v>
      </c>
      <c r="K18" s="12">
        <f>AllCountries!E18</f>
        <v>1172.4503325108069</v>
      </c>
      <c r="L18" s="22">
        <f>AllCountries!F18</f>
        <v>4016.8841446980732</v>
      </c>
      <c r="M18" s="12">
        <f>AllCountries!G18</f>
        <v>323.05993029777551</v>
      </c>
      <c r="N18" s="12">
        <f>AllCountries!H18</f>
        <v>148.95043031387712</v>
      </c>
      <c r="O18" s="12">
        <f>AllCountries!I18</f>
        <v>238.54245231286285</v>
      </c>
      <c r="P18" s="12">
        <f>AllCountries!J18</f>
        <v>1126.1381543355444</v>
      </c>
      <c r="Q18" s="22">
        <f>AllCountries!K18</f>
        <v>6004.8529693079017</v>
      </c>
      <c r="R18" s="12">
        <f>AllCountries!L18</f>
        <v>704.78320290077932</v>
      </c>
      <c r="S18" s="12">
        <f>AllCountries!M18</f>
        <v>651.46313072228861</v>
      </c>
      <c r="T18" s="12">
        <f>AllCountries!N18</f>
        <v>733.29584178331845</v>
      </c>
      <c r="U18" s="12">
        <f>AllCountries!O18</f>
        <v>1880.6688391711327</v>
      </c>
      <c r="V18" s="22">
        <f>AllCountries!P18</f>
        <v>3463.3932133987119</v>
      </c>
      <c r="W18" s="12">
        <f>AllCountries!Q18</f>
        <v>698.81896930344885</v>
      </c>
      <c r="X18" s="12">
        <f>AllCountries!R18</f>
        <v>538.46610281061396</v>
      </c>
      <c r="Y18" s="12">
        <f>AllCountries!S18</f>
        <v>583.4309510303375</v>
      </c>
      <c r="Z18" s="12">
        <f>AllCountries!T18</f>
        <v>1617.3470603702544</v>
      </c>
      <c r="AA18" s="22">
        <f>AllCountries!U18</f>
        <v>6004.9695983298079</v>
      </c>
      <c r="AB18" s="12">
        <f>AllCountries!V18</f>
        <v>-125.46616928264612</v>
      </c>
      <c r="AC18" s="12">
        <f>AllCountries!W18</f>
        <v>-187.69632449314139</v>
      </c>
      <c r="AD18" s="12">
        <f>AllCountries!X18</f>
        <v>-161.67133147838757</v>
      </c>
      <c r="AE18" s="12">
        <f>AllCountries!Y18</f>
        <v>627.14416251560465</v>
      </c>
      <c r="AF18" s="22">
        <f>AllCountries!Z18</f>
        <v>2409.0444170944343</v>
      </c>
      <c r="AG18" s="12">
        <f>AllCountries!AA18</f>
        <v>895.41277565786436</v>
      </c>
      <c r="AH18" s="12">
        <f>AllCountries!AB18</f>
        <v>902.4774691645689</v>
      </c>
      <c r="AI18" s="12">
        <f>AllCountries!AC18</f>
        <v>1021.1133604664964</v>
      </c>
      <c r="AJ18" s="12">
        <f>AllCountries!AD18</f>
        <v>3103.5185588262111</v>
      </c>
      <c r="AK18" s="12">
        <f>AllCountries!AE18</f>
        <v>6259.0805817003929</v>
      </c>
      <c r="AL18" s="12">
        <f>AllCountries!AF18</f>
        <v>109.21875804059529</v>
      </c>
      <c r="AM18" s="12">
        <f>AllCountries!AG18</f>
        <v>107.46853985033711</v>
      </c>
      <c r="AN18" s="12">
        <f>AllCountries!AH18</f>
        <v>112.49818619364002</v>
      </c>
      <c r="AO18" s="12">
        <f>AllCountries!AI18</f>
        <v>506.47590213913736</v>
      </c>
      <c r="AP18" s="12">
        <f>AllCountries!AJ18</f>
        <v>3478.794305884629</v>
      </c>
      <c r="AQ18" s="12">
        <f>AllCountries!AK18</f>
        <v>76.969758876401528</v>
      </c>
      <c r="AR18" s="12">
        <f>AllCountries!AL18</f>
        <v>-39.981204158920391</v>
      </c>
      <c r="AS18" s="12">
        <f>AllCountries!AM18</f>
        <v>-34.873287209127376</v>
      </c>
      <c r="AT18" s="12">
        <f>AllCountries!AN18</f>
        <v>3.549427291990237</v>
      </c>
      <c r="AU18" s="12">
        <f>AllCountries!AO18</f>
        <v>659.82226943353851</v>
      </c>
      <c r="AV18" s="12">
        <f>AllCountries!AP18</f>
        <v>32.187145009723551</v>
      </c>
      <c r="AW18" s="12">
        <f>AllCountries!AQ18</f>
        <v>-34.713929075929684</v>
      </c>
      <c r="AX18" s="12">
        <f>AllCountries!AR18</f>
        <v>-13.673495661062679</v>
      </c>
      <c r="AY18" s="12">
        <f>AllCountries!AS18</f>
        <v>55.780797429273576</v>
      </c>
      <c r="AZ18" s="12">
        <f>AllCountries!AT18</f>
        <v>2369.8683841724337</v>
      </c>
      <c r="BA18" s="12">
        <f>AllCountries!AU18</f>
        <v>11.204286887974867</v>
      </c>
      <c r="BB18" s="12">
        <f>AllCountries!AV18</f>
        <v>-35.810629516752414</v>
      </c>
      <c r="BC18" s="12">
        <f>AllCountries!AW18</f>
        <v>-32.017750447926502</v>
      </c>
      <c r="BD18" s="12">
        <f>AllCountries!AX18</f>
        <v>-14.346426380000358</v>
      </c>
      <c r="BE18" s="12">
        <f>AllCountries!AY18</f>
        <v>796.91211633110981</v>
      </c>
      <c r="BF18" s="12">
        <f>AllCountries!AZ18</f>
        <v>-56.688834778034327</v>
      </c>
      <c r="BG18" s="12">
        <f>AllCountries!BA18</f>
        <v>-236.90489240199946</v>
      </c>
      <c r="BH18" s="12">
        <f>AllCountries!BB18</f>
        <v>-229.92917351056749</v>
      </c>
      <c r="BI18" s="12">
        <f>AllCountries!BC18</f>
        <v>-160.36603661037239</v>
      </c>
      <c r="BJ18" s="12">
        <f>AllCountries!BD18</f>
        <v>1545.8909081580482</v>
      </c>
      <c r="BK18" s="12">
        <f>WorldGSCarbon131!O18</f>
        <v>964.32027038196941</v>
      </c>
      <c r="BL18" s="12">
        <f>WorldGSCarbon1455!L18</f>
        <v>-246.19153975204713</v>
      </c>
      <c r="BM18" s="12">
        <f>WorldGSCarbon1455!M18</f>
        <v>-190.06778204824005</v>
      </c>
      <c r="BN18" s="12">
        <f>WorldGSCarbon1455!N18</f>
        <v>675.33979689072282</v>
      </c>
      <c r="BO18" s="12">
        <f>WorldGSCarbon1455!O18</f>
        <v>619.21603918691574</v>
      </c>
    </row>
    <row r="19" spans="1:67">
      <c r="A19" s="21">
        <v>1915</v>
      </c>
      <c r="B19" s="12">
        <f>WorldGSCarbon131!J19</f>
        <v>243.1016023287041</v>
      </c>
      <c r="C19" s="12">
        <f>WorldGSCarbon131!K19</f>
        <v>128.99878887537884</v>
      </c>
      <c r="D19" s="12">
        <f>WorldGSCarbon131!L19</f>
        <v>94.32703097418343</v>
      </c>
      <c r="E19" s="12">
        <f>WorldGSCarbon131!M19</f>
        <v>147.53193644152094</v>
      </c>
      <c r="F19" s="12">
        <f>WorldGSCarbon131!N19</f>
        <v>979.84116914198614</v>
      </c>
      <c r="G19" s="22">
        <f>WorldGSCarbon131!P19</f>
        <v>3385.3957345635899</v>
      </c>
      <c r="H19" s="12">
        <f>AllCountries!B19</f>
        <v>483.40353494093017</v>
      </c>
      <c r="I19" s="12">
        <f>AllCountries!C19</f>
        <v>327.16172318316183</v>
      </c>
      <c r="J19" s="12">
        <f>AllCountries!D19</f>
        <v>394.01429403475544</v>
      </c>
      <c r="K19" s="12">
        <f>AllCountries!E19</f>
        <v>1541.5420462908021</v>
      </c>
      <c r="L19" s="22">
        <f>AllCountries!F19</f>
        <v>4072.4792302855326</v>
      </c>
      <c r="M19" s="12">
        <f>AllCountries!G19</f>
        <v>-61.743806036143816</v>
      </c>
      <c r="N19" s="12">
        <f>AllCountries!H19</f>
        <v>-262.82654069697099</v>
      </c>
      <c r="O19" s="12">
        <f>AllCountries!I19</f>
        <v>-182.65220855903823</v>
      </c>
      <c r="P19" s="12">
        <f>AllCountries!J19</f>
        <v>766.13049308404811</v>
      </c>
      <c r="Q19" s="22">
        <f>AllCountries!K19</f>
        <v>6305.1609197392518</v>
      </c>
      <c r="R19" s="12">
        <f>AllCountries!L19</f>
        <v>537.63249807932903</v>
      </c>
      <c r="S19" s="12">
        <f>AllCountries!M19</f>
        <v>477.31504020993947</v>
      </c>
      <c r="T19" s="12">
        <f>AllCountries!N19</f>
        <v>552.7921956911249</v>
      </c>
      <c r="U19" s="12">
        <f>AllCountries!O19</f>
        <v>1527.0123715345173</v>
      </c>
      <c r="V19" s="22">
        <f>AllCountries!P19</f>
        <v>2851.4250297652425</v>
      </c>
      <c r="W19" s="12">
        <f>AllCountries!Q19</f>
        <v>-140.73456518478466</v>
      </c>
      <c r="X19" s="12">
        <f>AllCountries!R19</f>
        <v>-296.22100824013575</v>
      </c>
      <c r="Y19" s="12">
        <f>AllCountries!S19</f>
        <v>-254.42120213246972</v>
      </c>
      <c r="Z19" s="12">
        <f>AllCountries!T19</f>
        <v>631.048070656096</v>
      </c>
      <c r="AA19" s="22">
        <f>AllCountries!U19</f>
        <v>5296.4238530921939</v>
      </c>
      <c r="AB19" s="12">
        <f>AllCountries!V19</f>
        <v>-169.44481295477198</v>
      </c>
      <c r="AC19" s="12">
        <f>AllCountries!W19</f>
        <v>-211.16083670034138</v>
      </c>
      <c r="AD19" s="12">
        <f>AllCountries!X19</f>
        <v>-187.85725731200031</v>
      </c>
      <c r="AE19" s="12">
        <f>AllCountries!Y19</f>
        <v>461.26849467195615</v>
      </c>
      <c r="AF19" s="22">
        <f>AllCountries!Z19</f>
        <v>2074.1658498448751</v>
      </c>
      <c r="AG19" s="12">
        <f>AllCountries!AA19</f>
        <v>1160.7245973917622</v>
      </c>
      <c r="AH19" s="12">
        <f>AllCountries!AB19</f>
        <v>1197.7436139852557</v>
      </c>
      <c r="AI19" s="12">
        <f>AllCountries!AC19</f>
        <v>1311.0065257658121</v>
      </c>
      <c r="AJ19" s="12">
        <f>AllCountries!AD19</f>
        <v>3872.3240654910114</v>
      </c>
      <c r="AK19" s="12">
        <f>AllCountries!AE19</f>
        <v>6307.6846469286693</v>
      </c>
      <c r="AL19" s="12">
        <f>AllCountries!AF19</f>
        <v>26.455399421972462</v>
      </c>
      <c r="AM19" s="12">
        <f>AllCountries!AG19</f>
        <v>24.246147190170589</v>
      </c>
      <c r="AN19" s="12">
        <f>AllCountries!AH19</f>
        <v>29.058218639844895</v>
      </c>
      <c r="AO19" s="12">
        <f>AllCountries!AI19</f>
        <v>404.67388108815135</v>
      </c>
      <c r="AP19" s="12">
        <f>AllCountries!AJ19</f>
        <v>3363.7899420458684</v>
      </c>
      <c r="AQ19" s="12">
        <f>AllCountries!AK19</f>
        <v>27.918003519916002</v>
      </c>
      <c r="AR19" s="12">
        <f>AllCountries!AL19</f>
        <v>-89.336238987525206</v>
      </c>
      <c r="AS19" s="12">
        <f>AllCountries!AM19</f>
        <v>-84.032156313050393</v>
      </c>
      <c r="AT19" s="12">
        <f>AllCountries!AN19</f>
        <v>-42.115160279430931</v>
      </c>
      <c r="AU19" s="12">
        <f>AllCountries!AO19</f>
        <v>670.25327999061903</v>
      </c>
      <c r="AV19" s="12">
        <f>AllCountries!AP19</f>
        <v>-101.15316814156874</v>
      </c>
      <c r="AW19" s="12">
        <f>AllCountries!AQ19</f>
        <v>-209.88683972941007</v>
      </c>
      <c r="AX19" s="12">
        <f>AllCountries!AR19</f>
        <v>-192.41664685234184</v>
      </c>
      <c r="AY19" s="12">
        <f>AllCountries!AS19</f>
        <v>-126.95940281096041</v>
      </c>
      <c r="AZ19" s="12">
        <f>AllCountries!AT19</f>
        <v>2268.3428474022594</v>
      </c>
      <c r="BA19" s="12">
        <f>AllCountries!AU19</f>
        <v>-16.761900046075663</v>
      </c>
      <c r="BB19" s="12">
        <f>AllCountries!AV19</f>
        <v>-62.444457663904771</v>
      </c>
      <c r="BC19" s="12">
        <f>AllCountries!AW19</f>
        <v>-59.008950493781299</v>
      </c>
      <c r="BD19" s="12">
        <f>AllCountries!AX19</f>
        <v>-41.048257977357771</v>
      </c>
      <c r="BE19" s="12">
        <f>AllCountries!AY19</f>
        <v>814.11343513986992</v>
      </c>
      <c r="BF19" s="12">
        <f>AllCountries!AZ19</f>
        <v>-81.81742190077027</v>
      </c>
      <c r="BG19" s="12">
        <f>AllCountries!BA19</f>
        <v>-211.09857068289526</v>
      </c>
      <c r="BH19" s="12">
        <f>AllCountries!BB19</f>
        <v>-207.04229905293965</v>
      </c>
      <c r="BI19" s="12">
        <f>AllCountries!BC19</f>
        <v>-134.03498769272767</v>
      </c>
      <c r="BJ19" s="12">
        <f>AllCountries!BD19</f>
        <v>1564.2429302810619</v>
      </c>
      <c r="BK19" s="12">
        <f>WorldGSCarbon131!O19</f>
        <v>926.6362636746486</v>
      </c>
      <c r="BL19" s="12">
        <f>WorldGSCarbon1455!L19</f>
        <v>-256.0959267447688</v>
      </c>
      <c r="BM19" s="12">
        <f>WorldGSCarbon1455!M19</f>
        <v>-202.89102127743129</v>
      </c>
      <c r="BN19" s="12">
        <f>WorldGSCarbon1455!N19</f>
        <v>629.41821142303399</v>
      </c>
      <c r="BO19" s="12">
        <f>WorldGSCarbon1455!O19</f>
        <v>576.21330595569646</v>
      </c>
    </row>
    <row r="20" spans="1:67">
      <c r="A20" s="21">
        <v>1916</v>
      </c>
      <c r="B20" s="12">
        <f>WorldGSCarbon131!J20</f>
        <v>396.6329755257849</v>
      </c>
      <c r="C20" s="12">
        <f>WorldGSCarbon131!K20</f>
        <v>262.45329904946436</v>
      </c>
      <c r="D20" s="12">
        <f>WorldGSCarbon131!L20</f>
        <v>224.29614259876732</v>
      </c>
      <c r="E20" s="12">
        <f>WorldGSCarbon131!M20</f>
        <v>272.23810752707004</v>
      </c>
      <c r="F20" s="12">
        <f>WorldGSCarbon131!N20</f>
        <v>1196.5892070608452</v>
      </c>
      <c r="G20" s="22">
        <f>WorldGSCarbon131!P20</f>
        <v>3680.9503111411909</v>
      </c>
      <c r="H20" s="12">
        <f>AllCountries!B20</f>
        <v>1026.7478621041046</v>
      </c>
      <c r="I20" s="12">
        <f>AllCountries!C20</f>
        <v>824.23700544575559</v>
      </c>
      <c r="J20" s="12">
        <f>AllCountries!D20</f>
        <v>882.70243847486904</v>
      </c>
      <c r="K20" s="12">
        <f>AllCountries!E20</f>
        <v>2189.3780504065035</v>
      </c>
      <c r="L20" s="22">
        <f>AllCountries!F20</f>
        <v>4571.1577334166659</v>
      </c>
      <c r="M20" s="12">
        <f>AllCountries!G20</f>
        <v>-159.1470670477955</v>
      </c>
      <c r="N20" s="12">
        <f>AllCountries!H20</f>
        <v>-359.84136626100292</v>
      </c>
      <c r="O20" s="12">
        <f>AllCountries!I20</f>
        <v>-291.36912079636897</v>
      </c>
      <c r="P20" s="12">
        <f>AllCountries!J20</f>
        <v>677.21723530209147</v>
      </c>
      <c r="Q20" s="22">
        <f>AllCountries!K20</f>
        <v>6318.5955237809549</v>
      </c>
      <c r="R20" s="12">
        <f>AllCountries!L20</f>
        <v>450.35751606648586</v>
      </c>
      <c r="S20" s="12">
        <f>AllCountries!M20</f>
        <v>381.66621045127567</v>
      </c>
      <c r="T20" s="12">
        <f>AllCountries!N20</f>
        <v>452.86307038982295</v>
      </c>
      <c r="U20" s="12">
        <f>AllCountries!O20</f>
        <v>1557.4396790161838</v>
      </c>
      <c r="V20" s="22">
        <f>AllCountries!P20</f>
        <v>3138.3349158074629</v>
      </c>
      <c r="W20" s="12">
        <f>AllCountries!Q20</f>
        <v>187.87170013465024</v>
      </c>
      <c r="X20" s="12">
        <f>AllCountries!R20</f>
        <v>26.286951112507779</v>
      </c>
      <c r="Y20" s="12">
        <f>AllCountries!S20</f>
        <v>68.091277460778812</v>
      </c>
      <c r="Z20" s="12">
        <f>AllCountries!T20</f>
        <v>1053.7928827090986</v>
      </c>
      <c r="AA20" s="22">
        <f>AllCountries!U20</f>
        <v>5963.8739861899485</v>
      </c>
      <c r="AB20" s="12">
        <f>AllCountries!V20</f>
        <v>-180.33023600441348</v>
      </c>
      <c r="AC20" s="12">
        <f>AllCountries!W20</f>
        <v>-199.99016428442698</v>
      </c>
      <c r="AD20" s="12">
        <f>AllCountries!X20</f>
        <v>-177.36967449999389</v>
      </c>
      <c r="AE20" s="12">
        <f>AllCountries!Y20</f>
        <v>563.41135380219691</v>
      </c>
      <c r="AF20" s="22">
        <f>AllCountries!Z20</f>
        <v>2470.2571166624653</v>
      </c>
      <c r="AG20" s="12">
        <f>AllCountries!AA20</f>
        <v>1700.5674691929944</v>
      </c>
      <c r="AH20" s="12">
        <f>AllCountries!AB20</f>
        <v>1745.4482856112761</v>
      </c>
      <c r="AI20" s="12">
        <f>AllCountries!AC20</f>
        <v>1855.1821000002583</v>
      </c>
      <c r="AJ20" s="12">
        <f>AllCountries!AD20</f>
        <v>4412.9540269113413</v>
      </c>
      <c r="AK20" s="12">
        <f>AllCountries!AE20</f>
        <v>7514.502318519626</v>
      </c>
      <c r="AL20" s="12">
        <f>AllCountries!AF20</f>
        <v>-6.2004646595135435</v>
      </c>
      <c r="AM20" s="12">
        <f>AllCountries!AG20</f>
        <v>-8.538531810225459</v>
      </c>
      <c r="AN20" s="12">
        <f>AllCountries!AH20</f>
        <v>-3.6264969266540334</v>
      </c>
      <c r="AO20" s="12">
        <f>AllCountries!AI20</f>
        <v>339.31326173619783</v>
      </c>
      <c r="AP20" s="12">
        <f>AllCountries!AJ20</f>
        <v>3211.1467122718009</v>
      </c>
      <c r="AQ20" s="12">
        <f>AllCountries!AK20</f>
        <v>27.784608795494943</v>
      </c>
      <c r="AR20" s="12">
        <f>AllCountries!AL20</f>
        <v>-79.904110445218208</v>
      </c>
      <c r="AS20" s="12">
        <f>AllCountries!AM20</f>
        <v>-74.478939575261606</v>
      </c>
      <c r="AT20" s="12">
        <f>AllCountries!AN20</f>
        <v>-30.084619305024649</v>
      </c>
      <c r="AU20" s="12">
        <f>AllCountries!AO20</f>
        <v>670.63714723623195</v>
      </c>
      <c r="AV20" s="12">
        <f>AllCountries!AP20</f>
        <v>-28.496587524546865</v>
      </c>
      <c r="AW20" s="12">
        <f>AllCountries!AQ20</f>
        <v>-300.12389169395277</v>
      </c>
      <c r="AX20" s="12">
        <f>AllCountries!AR20</f>
        <v>-278.53144754659507</v>
      </c>
      <c r="AY20" s="12">
        <f>AllCountries!AS20</f>
        <v>-179.45053526784366</v>
      </c>
      <c r="AZ20" s="12">
        <f>AllCountries!AT20</f>
        <v>2750.1835661096206</v>
      </c>
      <c r="BA20" s="12">
        <f>AllCountries!AU20</f>
        <v>-21.283713840366673</v>
      </c>
      <c r="BB20" s="12">
        <f>AllCountries!AV20</f>
        <v>-60.822872155444912</v>
      </c>
      <c r="BC20" s="12">
        <f>AllCountries!AW20</f>
        <v>-57.41678500439631</v>
      </c>
      <c r="BD20" s="12">
        <f>AllCountries!AX20</f>
        <v>-39.07445997253749</v>
      </c>
      <c r="BE20" s="12">
        <f>AllCountries!AY20</f>
        <v>835.65492215167671</v>
      </c>
      <c r="BF20" s="12">
        <f>AllCountries!AZ20</f>
        <v>-68.449419773116631</v>
      </c>
      <c r="BG20" s="12">
        <f>AllCountries!BA20</f>
        <v>-303.06587727332379</v>
      </c>
      <c r="BH20" s="12">
        <f>AllCountries!BB20</f>
        <v>-300.88008928558963</v>
      </c>
      <c r="BI20" s="12">
        <f>AllCountries!BC20</f>
        <v>-224.46164637494601</v>
      </c>
      <c r="BJ20" s="12">
        <f>AllCountries!BD20</f>
        <v>1582.7420081115442</v>
      </c>
      <c r="BK20" s="12">
        <f>WorldGSCarbon131!O20</f>
        <v>1148.6472421325425</v>
      </c>
      <c r="BL20" s="12">
        <f>WorldGSCarbon1455!L20</f>
        <v>-161.35328595636963</v>
      </c>
      <c r="BM20" s="12">
        <f>WorldGSCarbon1455!M20</f>
        <v>-113.41132102806689</v>
      </c>
      <c r="BN20" s="12">
        <f>WorldGSCarbon1455!N20</f>
        <v>810.93977850570832</v>
      </c>
      <c r="BO20" s="12">
        <f>WorldGSCarbon1455!O20</f>
        <v>762.99781357740551</v>
      </c>
    </row>
    <row r="21" spans="1:67">
      <c r="A21" s="21">
        <v>1917</v>
      </c>
      <c r="B21" s="12">
        <f>WorldGSCarbon131!J21</f>
        <v>324.5246106238348</v>
      </c>
      <c r="C21" s="12">
        <f>WorldGSCarbon131!K21</f>
        <v>180.74200642647051</v>
      </c>
      <c r="D21" s="12">
        <f>WorldGSCarbon131!L21</f>
        <v>139.34048112503808</v>
      </c>
      <c r="E21" s="12">
        <f>WorldGSCarbon131!M21</f>
        <v>181.91620979105443</v>
      </c>
      <c r="F21" s="12">
        <f>WorldGSCarbon131!N21</f>
        <v>1094.5128812629337</v>
      </c>
      <c r="G21" s="22">
        <f>WorldGSCarbon131!P21</f>
        <v>3609.6102704958453</v>
      </c>
      <c r="H21" s="12">
        <f>AllCountries!B21</f>
        <v>778.39391382242195</v>
      </c>
      <c r="I21" s="12">
        <f>AllCountries!C21</f>
        <v>558.89982189034072</v>
      </c>
      <c r="J21" s="12">
        <f>AllCountries!D21</f>
        <v>614.61398248246473</v>
      </c>
      <c r="K21" s="12">
        <f>AllCountries!E21</f>
        <v>1888.7081849321232</v>
      </c>
      <c r="L21" s="22">
        <f>AllCountries!F21</f>
        <v>4395.7305918482243</v>
      </c>
      <c r="M21" s="12">
        <f>AllCountries!G21</f>
        <v>-70.005188077237889</v>
      </c>
      <c r="N21" s="12">
        <f>AllCountries!H21</f>
        <v>-260.62502363499834</v>
      </c>
      <c r="O21" s="12">
        <f>AllCountries!I21</f>
        <v>-205.76920827620307</v>
      </c>
      <c r="P21" s="12">
        <f>AllCountries!J21</f>
        <v>777.67281747623645</v>
      </c>
      <c r="Q21" s="22">
        <f>AllCountries!K21</f>
        <v>6289.4794906656716</v>
      </c>
      <c r="R21" s="12">
        <f>AllCountries!L21</f>
        <v>436.085385318877</v>
      </c>
      <c r="S21" s="12">
        <f>AllCountries!M21</f>
        <v>365.85138333149354</v>
      </c>
      <c r="T21" s="12">
        <f>AllCountries!N21</f>
        <v>425.02625696770383</v>
      </c>
      <c r="U21" s="12">
        <f>AllCountries!O21</f>
        <v>1555.8937823961712</v>
      </c>
      <c r="V21" s="22">
        <f>AllCountries!P21</f>
        <v>3126.4357966245379</v>
      </c>
      <c r="W21" s="12">
        <f>AllCountries!Q21</f>
        <v>423.51751642927684</v>
      </c>
      <c r="X21" s="12">
        <f>AllCountries!R21</f>
        <v>250.78863913339453</v>
      </c>
      <c r="Y21" s="12">
        <f>AllCountries!S21</f>
        <v>291.52520301457679</v>
      </c>
      <c r="Z21" s="12">
        <f>AllCountries!T21</f>
        <v>1226.7888126686023</v>
      </c>
      <c r="AA21" s="22">
        <f>AllCountries!U21</f>
        <v>5708.2124044934881</v>
      </c>
      <c r="AB21" s="12">
        <f>AllCountries!V21</f>
        <v>-267.8371385099785</v>
      </c>
      <c r="AC21" s="12">
        <f>AllCountries!W21</f>
        <v>-303.59727795816326</v>
      </c>
      <c r="AD21" s="12">
        <f>AllCountries!X21</f>
        <v>-280.82248049501811</v>
      </c>
      <c r="AE21" s="12">
        <f>AllCountries!Y21</f>
        <v>448.85042222730101</v>
      </c>
      <c r="AF21" s="22">
        <f>AllCountries!Z21</f>
        <v>2492.6728282556769</v>
      </c>
      <c r="AG21" s="12">
        <f>AllCountries!AA21</f>
        <v>2096.464956057644</v>
      </c>
      <c r="AH21" s="12">
        <f>AllCountries!AB21</f>
        <v>2111.3957489236986</v>
      </c>
      <c r="AI21" s="12">
        <f>AllCountries!AC21</f>
        <v>2212.6253249357615</v>
      </c>
      <c r="AJ21" s="12">
        <f>AllCountries!AD21</f>
        <v>4372.1135987553571</v>
      </c>
      <c r="AK21" s="12">
        <f>AllCountries!AE21</f>
        <v>7287.4363872005224</v>
      </c>
      <c r="AL21" s="12">
        <f>AllCountries!AF21</f>
        <v>-27.857533590028158</v>
      </c>
      <c r="AM21" s="12">
        <f>AllCountries!AG21</f>
        <v>-29.643449186615801</v>
      </c>
      <c r="AN21" s="12">
        <f>AllCountries!AH21</f>
        <v>-25.131483534906977</v>
      </c>
      <c r="AO21" s="12">
        <f>AllCountries!AI21</f>
        <v>255.24604994796411</v>
      </c>
      <c r="AP21" s="12">
        <f>AllCountries!AJ21</f>
        <v>2900.4491237522616</v>
      </c>
      <c r="AQ21" s="12">
        <f>AllCountries!AK21</f>
        <v>14.008009478162259</v>
      </c>
      <c r="AR21" s="12">
        <f>AllCountries!AL21</f>
        <v>-73.153080050678042</v>
      </c>
      <c r="AS21" s="12">
        <f>AllCountries!AM21</f>
        <v>-67.388492934948246</v>
      </c>
      <c r="AT21" s="12">
        <f>AllCountries!AN21</f>
        <v>-16.349026401037133</v>
      </c>
      <c r="AU21" s="12">
        <f>AllCountries!AO21</f>
        <v>697.08849122995503</v>
      </c>
      <c r="AV21" s="12">
        <f>AllCountries!AP21</f>
        <v>-49.475356255105801</v>
      </c>
      <c r="AW21" s="12">
        <f>AllCountries!AQ21</f>
        <v>-321.39490163740805</v>
      </c>
      <c r="AX21" s="12">
        <f>AllCountries!AR21</f>
        <v>-303.01453170742838</v>
      </c>
      <c r="AY21" s="12">
        <f>AllCountries!AS21</f>
        <v>-200.82858596012812</v>
      </c>
      <c r="AZ21" s="12">
        <f>AllCountries!AT21</f>
        <v>2765.4494833961317</v>
      </c>
      <c r="BA21" s="12">
        <f>AllCountries!AU21</f>
        <v>-24.619588477762864</v>
      </c>
      <c r="BB21" s="12">
        <f>AllCountries!AV21</f>
        <v>-58.805943677421858</v>
      </c>
      <c r="BC21" s="12">
        <f>AllCountries!AW21</f>
        <v>-55.636266929042101</v>
      </c>
      <c r="BD21" s="12">
        <f>AllCountries!AX21</f>
        <v>-37.084879951686482</v>
      </c>
      <c r="BE21" s="12">
        <f>AllCountries!AY21</f>
        <v>849.4733685657776</v>
      </c>
      <c r="BF21" s="12">
        <f>AllCountries!AZ21</f>
        <v>-53.967630339888245</v>
      </c>
      <c r="BG21" s="12">
        <f>AllCountries!BA21</f>
        <v>-375.16230277284541</v>
      </c>
      <c r="BH21" s="12">
        <f>AllCountries!BB21</f>
        <v>-374.68898997516135</v>
      </c>
      <c r="BI21" s="12">
        <f>AllCountries!BC21</f>
        <v>-295.12954502903466</v>
      </c>
      <c r="BJ21" s="12">
        <f>AllCountries!BD21</f>
        <v>1601.5157466802395</v>
      </c>
      <c r="BK21" s="12">
        <f>WorldGSCarbon131!O21</f>
        <v>1051.9371525969173</v>
      </c>
      <c r="BL21" s="12">
        <f>WorldGSCarbon1455!L21</f>
        <v>-279.09936237951581</v>
      </c>
      <c r="BM21" s="12">
        <f>WorldGSCarbon1455!M21</f>
        <v>-236.52363371349949</v>
      </c>
      <c r="BN21" s="12">
        <f>WorldGSCarbon1455!N21</f>
        <v>676.07303775837977</v>
      </c>
      <c r="BO21" s="12">
        <f>WorldGSCarbon1455!O21</f>
        <v>633.49730909236348</v>
      </c>
    </row>
    <row r="22" spans="1:67">
      <c r="A22" s="21">
        <v>1918</v>
      </c>
      <c r="B22" s="12">
        <f>WorldGSCarbon131!J22</f>
        <v>218.25720303629092</v>
      </c>
      <c r="C22" s="12">
        <f>WorldGSCarbon131!K22</f>
        <v>91.917662773208278</v>
      </c>
      <c r="D22" s="12">
        <f>WorldGSCarbon131!L22</f>
        <v>49.601308921807906</v>
      </c>
      <c r="E22" s="12">
        <f>WorldGSCarbon131!M22</f>
        <v>86.413064807982607</v>
      </c>
      <c r="F22" s="12">
        <f>WorldGSCarbon131!N22</f>
        <v>1037.7995189321196</v>
      </c>
      <c r="G22" s="22">
        <f>WorldGSCarbon131!P22</f>
        <v>3688.2336421138857</v>
      </c>
      <c r="H22" s="12">
        <f>AllCountries!B22</f>
        <v>559.48812955697338</v>
      </c>
      <c r="I22" s="12">
        <f>AllCountries!C22</f>
        <v>367.18844459959979</v>
      </c>
      <c r="J22" s="12">
        <f>AllCountries!D22</f>
        <v>414.47784950960397</v>
      </c>
      <c r="K22" s="12">
        <f>AllCountries!E22</f>
        <v>1807.2452151711252</v>
      </c>
      <c r="L22" s="22">
        <f>AllCountries!F22</f>
        <v>4739.2773111836241</v>
      </c>
      <c r="M22" s="12">
        <f>AllCountries!G22</f>
        <v>-141.8104851042801</v>
      </c>
      <c r="N22" s="12">
        <f>AllCountries!H22</f>
        <v>-303.37361252117421</v>
      </c>
      <c r="O22" s="12">
        <f>AllCountries!I22</f>
        <v>-249.45758838108358</v>
      </c>
      <c r="P22" s="12">
        <f>AllCountries!J22</f>
        <v>775.68127321830627</v>
      </c>
      <c r="Q22" s="22">
        <f>AllCountries!K22</f>
        <v>6419.9865694696837</v>
      </c>
      <c r="R22" s="12">
        <f>AllCountries!L22</f>
        <v>264.75005282007038</v>
      </c>
      <c r="S22" s="12">
        <f>AllCountries!M22</f>
        <v>208.84970521726763</v>
      </c>
      <c r="T22" s="12">
        <f>AllCountries!N22</f>
        <v>253.43877238411079</v>
      </c>
      <c r="U22" s="12">
        <f>AllCountries!O22</f>
        <v>1409.6126457612957</v>
      </c>
      <c r="V22" s="22">
        <f>AllCountries!P22</f>
        <v>3118.7530203825004</v>
      </c>
      <c r="W22" s="12">
        <f>AllCountries!Q22</f>
        <v>416.12762677188948</v>
      </c>
      <c r="X22" s="12">
        <f>AllCountries!R22</f>
        <v>250.06422221722104</v>
      </c>
      <c r="Y22" s="12">
        <f>AllCountries!S22</f>
        <v>290.25219573396572</v>
      </c>
      <c r="Z22" s="12">
        <f>AllCountries!T22</f>
        <v>1196.2169966748411</v>
      </c>
      <c r="AA22" s="22">
        <f>AllCountries!U22</f>
        <v>5498.804605884201</v>
      </c>
      <c r="AB22" s="12">
        <f>AllCountries!V22</f>
        <v>-251.74305087039093</v>
      </c>
      <c r="AC22" s="12">
        <f>AllCountries!W22</f>
        <v>-276.80540271408717</v>
      </c>
      <c r="AD22" s="12">
        <f>AllCountries!X22</f>
        <v>-251.36987548416192</v>
      </c>
      <c r="AE22" s="12">
        <f>AllCountries!Y22</f>
        <v>384.13701480087423</v>
      </c>
      <c r="AF22" s="22">
        <f>AllCountries!Z22</f>
        <v>2172.9617454128202</v>
      </c>
      <c r="AG22" s="12">
        <f>AllCountries!AA22</f>
        <v>2601.5560813066054</v>
      </c>
      <c r="AH22" s="12">
        <f>AllCountries!AB22</f>
        <v>2609.2906726703759</v>
      </c>
      <c r="AI22" s="12">
        <f>AllCountries!AC22</f>
        <v>2687.5137011966299</v>
      </c>
      <c r="AJ22" s="12">
        <f>AllCountries!AD22</f>
        <v>4879.3923224446144</v>
      </c>
      <c r="AK22" s="12">
        <f>AllCountries!AE22</f>
        <v>6015.0093052974698</v>
      </c>
      <c r="AL22" s="12">
        <f>AllCountries!AF22</f>
        <v>-42.09741637149309</v>
      </c>
      <c r="AM22" s="12">
        <f>AllCountries!AG22</f>
        <v>-44.828126932155207</v>
      </c>
      <c r="AN22" s="12">
        <f>AllCountries!AH22</f>
        <v>-39.380621417069591</v>
      </c>
      <c r="AO22" s="12">
        <f>AllCountries!AI22</f>
        <v>345.31584977860115</v>
      </c>
      <c r="AP22" s="12">
        <f>AllCountries!AJ22</f>
        <v>3376.0716094880167</v>
      </c>
      <c r="AQ22" s="12">
        <f>AllCountries!AK22</f>
        <v>8.124986105002975</v>
      </c>
      <c r="AR22" s="12">
        <f>AllCountries!AL22</f>
        <v>-63.753037368571995</v>
      </c>
      <c r="AS22" s="12">
        <f>AllCountries!AM22</f>
        <v>-58.140434424919235</v>
      </c>
      <c r="AT22" s="12">
        <f>AllCountries!AN22</f>
        <v>-8.9840591212225931</v>
      </c>
      <c r="AU22" s="12">
        <f>AllCountries!AO22</f>
        <v>663.94108994913381</v>
      </c>
      <c r="AV22" s="12">
        <f>AllCountries!AP22</f>
        <v>-54.776140115621253</v>
      </c>
      <c r="AW22" s="12">
        <f>AllCountries!AQ22</f>
        <v>-262.90400017340198</v>
      </c>
      <c r="AX22" s="12">
        <f>AllCountries!AR22</f>
        <v>-241.836701361162</v>
      </c>
      <c r="AY22" s="12">
        <f>AllCountries!AS22</f>
        <v>-136.45421670889161</v>
      </c>
      <c r="AZ22" s="12">
        <f>AllCountries!AT22</f>
        <v>2782.875731970059</v>
      </c>
      <c r="BA22" s="12">
        <f>AllCountries!AU22</f>
        <v>-44.894127624733329</v>
      </c>
      <c r="BB22" s="12">
        <f>AllCountries!AV22</f>
        <v>-74.406294999087066</v>
      </c>
      <c r="BC22" s="12">
        <f>AllCountries!AW22</f>
        <v>-71.376684604950071</v>
      </c>
      <c r="BD22" s="12">
        <f>AllCountries!AX22</f>
        <v>-52.354427516216127</v>
      </c>
      <c r="BE22" s="12">
        <f>AllCountries!AY22</f>
        <v>875.43936713698895</v>
      </c>
      <c r="BF22" s="12">
        <f>AllCountries!AZ22</f>
        <v>-53.563814543745906</v>
      </c>
      <c r="BG22" s="12">
        <f>AllCountries!BA22</f>
        <v>-399.17299390560487</v>
      </c>
      <c r="BH22" s="12">
        <f>AllCountries!BB22</f>
        <v>-398.82394633763732</v>
      </c>
      <c r="BI22" s="12">
        <f>AllCountries!BC22</f>
        <v>-316.14808274979742</v>
      </c>
      <c r="BJ22" s="12">
        <f>AllCountries!BD22</f>
        <v>1620.5034996312106</v>
      </c>
      <c r="BK22" s="12">
        <f>WorldGSCarbon131!O22</f>
        <v>1000.9877630459447</v>
      </c>
      <c r="BL22" s="12">
        <f>WorldGSCarbon1455!L22</f>
        <v>-378.08458801906352</v>
      </c>
      <c r="BM22" s="12">
        <f>WorldGSCarbon1455!M22</f>
        <v>-341.27283213288882</v>
      </c>
      <c r="BN22" s="12">
        <f>WorldGSCarbon1455!N22</f>
        <v>610.11362199124801</v>
      </c>
      <c r="BO22" s="12">
        <f>WorldGSCarbon1455!O22</f>
        <v>573.30186610507326</v>
      </c>
    </row>
    <row r="23" spans="1:67">
      <c r="A23" s="21">
        <v>1919</v>
      </c>
      <c r="B23" s="12">
        <f>WorldGSCarbon131!J23</f>
        <v>407.67349860898753</v>
      </c>
      <c r="C23" s="12">
        <f>WorldGSCarbon131!K23</f>
        <v>308.38679213736907</v>
      </c>
      <c r="D23" s="12">
        <f>WorldGSCarbon131!L23</f>
        <v>270.53309475776138</v>
      </c>
      <c r="E23" s="12">
        <f>WorldGSCarbon131!M23</f>
        <v>310.24467672988391</v>
      </c>
      <c r="F23" s="12">
        <f>WorldGSCarbon131!N23</f>
        <v>1266.4900604199388</v>
      </c>
      <c r="G23" s="22">
        <f>WorldGSCarbon131!P23</f>
        <v>3630.9458607117913</v>
      </c>
      <c r="H23" s="12">
        <f>AllCountries!B23</f>
        <v>1102.6155222940677</v>
      </c>
      <c r="I23" s="12">
        <f>AllCountries!C23</f>
        <v>952.61366963878038</v>
      </c>
      <c r="J23" s="12">
        <f>AllCountries!D23</f>
        <v>1014.9124087910848</v>
      </c>
      <c r="K23" s="12">
        <f>AllCountries!E23</f>
        <v>2431.2635099416275</v>
      </c>
      <c r="L23" s="22">
        <f>AllCountries!F23</f>
        <v>4755.9915825827775</v>
      </c>
      <c r="M23" s="12">
        <f>AllCountries!G23</f>
        <v>-17.592616694991843</v>
      </c>
      <c r="N23" s="12">
        <f>AllCountries!H23</f>
        <v>-190.42075727823718</v>
      </c>
      <c r="O23" s="12">
        <f>AllCountries!I23</f>
        <v>-139.71439151273685</v>
      </c>
      <c r="P23" s="12">
        <f>AllCountries!J23</f>
        <v>823.0585536619991</v>
      </c>
      <c r="Q23" s="22">
        <f>AllCountries!K23</f>
        <v>5897.2200743541553</v>
      </c>
      <c r="R23" s="12">
        <f>AllCountries!L23</f>
        <v>69.23915203770099</v>
      </c>
      <c r="S23" s="12">
        <f>AllCountries!M23</f>
        <v>-39.914220462329652</v>
      </c>
      <c r="T23" s="12">
        <f>AllCountries!N23</f>
        <v>-9.7681384855439131</v>
      </c>
      <c r="U23" s="12">
        <f>AllCountries!O23</f>
        <v>1141.8265134545288</v>
      </c>
      <c r="V23" s="22">
        <f>AllCountries!P23</f>
        <v>3038.6821395393113</v>
      </c>
      <c r="W23" s="12">
        <f>AllCountries!Q23</f>
        <v>353.72145123558323</v>
      </c>
      <c r="X23" s="12">
        <f>AllCountries!R23</f>
        <v>260.20990354327063</v>
      </c>
      <c r="Y23" s="12">
        <f>AllCountries!S23</f>
        <v>299.64169962771035</v>
      </c>
      <c r="Z23" s="12">
        <f>AllCountries!T23</f>
        <v>1202.989076766773</v>
      </c>
      <c r="AA23" s="22">
        <f>AllCountries!U23</f>
        <v>5389.1866963272278</v>
      </c>
      <c r="AB23" s="12">
        <f>AllCountries!V23</f>
        <v>-17.456402973118564</v>
      </c>
      <c r="AC23" s="12">
        <f>AllCountries!W23</f>
        <v>158.30405879926261</v>
      </c>
      <c r="AD23" s="12">
        <f>AllCountries!X23</f>
        <v>193.67183445118707</v>
      </c>
      <c r="AE23" s="12">
        <f>AllCountries!Y23</f>
        <v>875.83329734517224</v>
      </c>
      <c r="AF23" s="22">
        <f>AllCountries!Z23</f>
        <v>2321.8686258666348</v>
      </c>
      <c r="AG23" s="12">
        <f>AllCountries!AA23</f>
        <v>2524.0899692087282</v>
      </c>
      <c r="AH23" s="12">
        <f>AllCountries!AB23</f>
        <v>2532.3058733263651</v>
      </c>
      <c r="AI23" s="12">
        <f>AllCountries!AC23</f>
        <v>2616.5978708005191</v>
      </c>
      <c r="AJ23" s="12">
        <f>AllCountries!AD23</f>
        <v>5182.4621220060044</v>
      </c>
      <c r="AK23" s="12">
        <f>AllCountries!AE23</f>
        <v>5920.6592908532875</v>
      </c>
      <c r="AL23" s="12">
        <f>AllCountries!AF23</f>
        <v>-22.831597933548281</v>
      </c>
      <c r="AM23" s="12">
        <f>AllCountries!AG23</f>
        <v>-24.609015857331745</v>
      </c>
      <c r="AN23" s="12">
        <f>AllCountries!AH23</f>
        <v>-18.39079790577453</v>
      </c>
      <c r="AO23" s="12">
        <f>AllCountries!AI23</f>
        <v>381.68733291514496</v>
      </c>
      <c r="AP23" s="12">
        <f>AllCountries!AJ23</f>
        <v>3440.7033379482245</v>
      </c>
      <c r="AQ23" s="12">
        <f>AllCountries!AK23</f>
        <v>50.519601098150652</v>
      </c>
      <c r="AR23" s="12">
        <f>AllCountries!AL23</f>
        <v>-13.567931180734243</v>
      </c>
      <c r="AS23" s="12">
        <f>AllCountries!AM23</f>
        <v>-7.2536788675538171</v>
      </c>
      <c r="AT23" s="12">
        <f>AllCountries!AN23</f>
        <v>55.47131999749832</v>
      </c>
      <c r="AU23" s="12">
        <f>AllCountries!AO23</f>
        <v>730.68918738612274</v>
      </c>
      <c r="AV23" s="12">
        <f>AllCountries!AP23</f>
        <v>-59.903413270751763</v>
      </c>
      <c r="AW23" s="12">
        <f>AllCountries!AQ23</f>
        <v>-139.46690647235002</v>
      </c>
      <c r="AX23" s="12">
        <f>AllCountries!AR23</f>
        <v>-121.49280777940037</v>
      </c>
      <c r="AY23" s="12">
        <f>AllCountries!AS23</f>
        <v>-44.722758053629946</v>
      </c>
      <c r="AZ23" s="12">
        <f>AllCountries!AT23</f>
        <v>2361.2120757569237</v>
      </c>
      <c r="BA23" s="12">
        <f>AllCountries!AU23</f>
        <v>-28.586930202060728</v>
      </c>
      <c r="BB23" s="12">
        <f>AllCountries!AV23</f>
        <v>-55.155723263415396</v>
      </c>
      <c r="BC23" s="12">
        <f>AllCountries!AW23</f>
        <v>-51.305192709414769</v>
      </c>
      <c r="BD23" s="12">
        <f>AllCountries!AX23</f>
        <v>-31.207503787609244</v>
      </c>
      <c r="BE23" s="12">
        <f>AllCountries!AY23</f>
        <v>929.58784899621287</v>
      </c>
      <c r="BF23" s="12">
        <f>AllCountries!AZ23</f>
        <v>-16.744685420772885</v>
      </c>
      <c r="BG23" s="12">
        <f>AllCountries!BA23</f>
        <v>-410.18754536928276</v>
      </c>
      <c r="BH23" s="12">
        <f>AllCountries!BB23</f>
        <v>-409.73619503252661</v>
      </c>
      <c r="BI23" s="12">
        <f>AllCountries!BC23</f>
        <v>-324.57658369993766</v>
      </c>
      <c r="BJ23" s="12">
        <f>AllCountries!BD23</f>
        <v>1639.7072870944216</v>
      </c>
      <c r="BK23" s="12">
        <f>WorldGSCarbon131!O23</f>
        <v>1226.7784784478163</v>
      </c>
      <c r="BL23" s="12">
        <f>WorldGSCarbon1455!L23</f>
        <v>-112.0493123460606</v>
      </c>
      <c r="BM23" s="12">
        <f>WorldGSCarbon1455!M23</f>
        <v>-72.337730373938044</v>
      </c>
      <c r="BN23" s="12">
        <f>WorldGSCarbon1455!N23</f>
        <v>883.90765331611681</v>
      </c>
      <c r="BO23" s="12">
        <f>WorldGSCarbon1455!O23</f>
        <v>844.19607134399428</v>
      </c>
    </row>
    <row r="24" spans="1:67">
      <c r="A24" s="21">
        <v>1920</v>
      </c>
      <c r="B24" s="12">
        <f>WorldGSCarbon131!J24</f>
        <v>550.64281399215702</v>
      </c>
      <c r="C24" s="12">
        <f>WorldGSCarbon131!K24</f>
        <v>389.55643278219884</v>
      </c>
      <c r="D24" s="12">
        <f>WorldGSCarbon131!L24</f>
        <v>345.3929712665398</v>
      </c>
      <c r="E24" s="12">
        <f>WorldGSCarbon131!M24</f>
        <v>379.38123530241234</v>
      </c>
      <c r="F24" s="12">
        <f>WorldGSCarbon131!N24</f>
        <v>1375.1626639058468</v>
      </c>
      <c r="G24" s="22">
        <f>WorldGSCarbon131!P24</f>
        <v>3721.5523904256261</v>
      </c>
      <c r="H24" s="12">
        <f>AllCountries!B24</f>
        <v>1153.5893362567681</v>
      </c>
      <c r="I24" s="12">
        <f>AllCountries!C24</f>
        <v>933.45808903284683</v>
      </c>
      <c r="J24" s="12">
        <f>AllCountries!D24</f>
        <v>987.4113440715364</v>
      </c>
      <c r="K24" s="12">
        <f>AllCountries!E24</f>
        <v>2389.7407388160786</v>
      </c>
      <c r="L24" s="22">
        <f>AllCountries!F24</f>
        <v>4647.7916980529781</v>
      </c>
      <c r="M24" s="12">
        <f>AllCountries!G24</f>
        <v>223.24570812117858</v>
      </c>
      <c r="N24" s="12">
        <f>AllCountries!H24</f>
        <v>-8.6097816798905562</v>
      </c>
      <c r="O24" s="12">
        <f>AllCountries!I24</f>
        <v>49.80036254046864</v>
      </c>
      <c r="P24" s="12">
        <f>AllCountries!J24</f>
        <v>998.04867807604626</v>
      </c>
      <c r="Q24" s="22">
        <f>AllCountries!K24</f>
        <v>5672.5507625977907</v>
      </c>
      <c r="R24" s="12">
        <f>AllCountries!L24</f>
        <v>303.67134074276061</v>
      </c>
      <c r="S24" s="12">
        <f>AllCountries!M24</f>
        <v>235.31945545884119</v>
      </c>
      <c r="T24" s="12">
        <f>AllCountries!N24</f>
        <v>246.09828785769903</v>
      </c>
      <c r="U24" s="12">
        <f>AllCountries!O24</f>
        <v>1575.37305871641</v>
      </c>
      <c r="V24" s="22">
        <f>AllCountries!P24</f>
        <v>3440.3588774163668</v>
      </c>
      <c r="W24" s="12">
        <f>AllCountries!Q24</f>
        <v>353.61955652965116</v>
      </c>
      <c r="X24" s="12">
        <f>AllCountries!R24</f>
        <v>260.6903509357515</v>
      </c>
      <c r="Y24" s="12">
        <f>AllCountries!S24</f>
        <v>306.88615404947086</v>
      </c>
      <c r="Z24" s="12">
        <f>AllCountries!T24</f>
        <v>1154.1860646623813</v>
      </c>
      <c r="AA24" s="22">
        <f>AllCountries!U24</f>
        <v>4992.1778096330199</v>
      </c>
      <c r="AB24" s="12">
        <f>AllCountries!V24</f>
        <v>416.28425216919067</v>
      </c>
      <c r="AC24" s="12">
        <f>AllCountries!W24</f>
        <v>404.38895085937781</v>
      </c>
      <c r="AD24" s="12">
        <f>AllCountries!X24</f>
        <v>434.56747282655203</v>
      </c>
      <c r="AE24" s="12">
        <f>AllCountries!Y24</f>
        <v>1268.8651417794943</v>
      </c>
      <c r="AF24" s="22">
        <f>AllCountries!Z24</f>
        <v>2862.3226382115226</v>
      </c>
      <c r="AG24" s="12">
        <f>AllCountries!AA24</f>
        <v>1739.9876382602704</v>
      </c>
      <c r="AH24" s="12">
        <f>AllCountries!AB24</f>
        <v>1778.9184724459053</v>
      </c>
      <c r="AI24" s="12">
        <f>AllCountries!AC24</f>
        <v>1872.4141413987986</v>
      </c>
      <c r="AJ24" s="12">
        <f>AllCountries!AD24</f>
        <v>3928.7459599974782</v>
      </c>
      <c r="AK24" s="12">
        <f>AllCountries!AE24</f>
        <v>6748.0702952733564</v>
      </c>
      <c r="AL24" s="12">
        <f>AllCountries!AF24</f>
        <v>26.149794179559912</v>
      </c>
      <c r="AM24" s="12">
        <f>AllCountries!AG24</f>
        <v>23.40141020121354</v>
      </c>
      <c r="AN24" s="12">
        <f>AllCountries!AH24</f>
        <v>29.843694459140064</v>
      </c>
      <c r="AO24" s="12">
        <f>AllCountries!AI24</f>
        <v>472.15684209684645</v>
      </c>
      <c r="AP24" s="12">
        <f>AllCountries!AJ24</f>
        <v>3628.9964405497585</v>
      </c>
      <c r="AQ24" s="12">
        <f>AllCountries!AK24</f>
        <v>67.800036327865683</v>
      </c>
      <c r="AR24" s="12">
        <f>AllCountries!AL24</f>
        <v>15.16441877377004</v>
      </c>
      <c r="AS24" s="12">
        <f>AllCountries!AM24</f>
        <v>22.058624820493566</v>
      </c>
      <c r="AT24" s="12">
        <f>AllCountries!AN24</f>
        <v>95.380051969957094</v>
      </c>
      <c r="AU24" s="12">
        <f>AllCountries!AO24</f>
        <v>780.4418130505087</v>
      </c>
      <c r="AV24" s="12">
        <f>AllCountries!AP24</f>
        <v>-16.151588118393484</v>
      </c>
      <c r="AW24" s="12">
        <f>AllCountries!AQ24</f>
        <v>-115.92512096925154</v>
      </c>
      <c r="AX24" s="12">
        <f>AllCountries!AR24</f>
        <v>-97.410492336850851</v>
      </c>
      <c r="AY24" s="12">
        <f>AllCountries!AS24</f>
        <v>0.34226563135598514</v>
      </c>
      <c r="AZ24" s="12">
        <f>AllCountries!AT24</f>
        <v>2638.0443399223391</v>
      </c>
      <c r="BA24" s="12">
        <f>AllCountries!AU24</f>
        <v>40.181635199395814</v>
      </c>
      <c r="BB24" s="12">
        <f>AllCountries!AV24</f>
        <v>18.034512008903199</v>
      </c>
      <c r="BC24" s="12">
        <f>AllCountries!AW24</f>
        <v>20.723036497706641</v>
      </c>
      <c r="BD24" s="12">
        <f>AllCountries!AX24</f>
        <v>41.668490114758377</v>
      </c>
      <c r="BE24" s="12">
        <f>AllCountries!AY24</f>
        <v>973.65216340601251</v>
      </c>
      <c r="BF24" s="12">
        <f>AllCountries!AZ24</f>
        <v>38.255851713190388</v>
      </c>
      <c r="BG24" s="12">
        <f>AllCountries!BA24</f>
        <v>-726.04793524462787</v>
      </c>
      <c r="BH24" s="12">
        <f>AllCountries!BB24</f>
        <v>-725.48541208226447</v>
      </c>
      <c r="BI24" s="12">
        <f>AllCountries!BC24</f>
        <v>-639.14532475337069</v>
      </c>
      <c r="BJ24" s="12">
        <f>AllCountries!BD24</f>
        <v>1659.1291459020724</v>
      </c>
      <c r="BK24" s="12">
        <f>WorldGSCarbon131!O24</f>
        <v>1341.1743998699744</v>
      </c>
      <c r="BL24" s="12">
        <f>WorldGSCarbon1455!L24</f>
        <v>-100.96140313599982</v>
      </c>
      <c r="BM24" s="12">
        <f>WorldGSCarbon1455!M24</f>
        <v>-66.973139100127227</v>
      </c>
      <c r="BN24" s="12">
        <f>WorldGSCarbon1455!N24</f>
        <v>928.80828950330726</v>
      </c>
      <c r="BO24" s="12">
        <f>WorldGSCarbon1455!O24</f>
        <v>894.82002546743468</v>
      </c>
    </row>
    <row r="25" spans="1:67">
      <c r="A25" s="21">
        <v>1921</v>
      </c>
      <c r="B25" s="12">
        <f>WorldGSCarbon131!J25</f>
        <v>306.34973595846384</v>
      </c>
      <c r="C25" s="12">
        <f>WorldGSCarbon131!K25</f>
        <v>214.18397065526216</v>
      </c>
      <c r="D25" s="12">
        <f>WorldGSCarbon131!L25</f>
        <v>176.21643246667085</v>
      </c>
      <c r="E25" s="12">
        <f>WorldGSCarbon131!M25</f>
        <v>227.72455695886737</v>
      </c>
      <c r="F25" s="12">
        <f>WorldGSCarbon131!N25</f>
        <v>1211.8632309489806</v>
      </c>
      <c r="G25" s="22">
        <f>WorldGSCarbon131!P25</f>
        <v>3570.4497633943743</v>
      </c>
      <c r="H25" s="12">
        <f>AllCountries!B25</f>
        <v>277.27567275659851</v>
      </c>
      <c r="I25" s="12">
        <f>AllCountries!C25</f>
        <v>143.13795246301348</v>
      </c>
      <c r="J25" s="12">
        <f>AllCountries!D25</f>
        <v>237.85982770678663</v>
      </c>
      <c r="K25" s="12">
        <f>AllCountries!E25</f>
        <v>1598.9972272249106</v>
      </c>
      <c r="L25" s="22">
        <f>AllCountries!F25</f>
        <v>4452.3475248992791</v>
      </c>
      <c r="M25" s="12">
        <f>AllCountries!G25</f>
        <v>167.56749501760331</v>
      </c>
      <c r="N25" s="12">
        <f>AllCountries!H25</f>
        <v>149.99567131043096</v>
      </c>
      <c r="O25" s="12">
        <f>AllCountries!I25</f>
        <v>235.83801652654054</v>
      </c>
      <c r="P25" s="12">
        <f>AllCountries!J25</f>
        <v>1105.3873781718091</v>
      </c>
      <c r="Q25" s="22">
        <f>AllCountries!K25</f>
        <v>5079.9138833360084</v>
      </c>
      <c r="R25" s="12">
        <f>AllCountries!L25</f>
        <v>519.40437179586888</v>
      </c>
      <c r="S25" s="12">
        <f>AllCountries!M25</f>
        <v>473.46922294418113</v>
      </c>
      <c r="T25" s="12">
        <f>AllCountries!N25</f>
        <v>479.99716766508999</v>
      </c>
      <c r="U25" s="12">
        <f>AllCountries!O25</f>
        <v>1918.8311575499104</v>
      </c>
      <c r="V25" s="22">
        <f>AllCountries!P25</f>
        <v>3666.9667532184694</v>
      </c>
      <c r="W25" s="12">
        <f>AllCountries!Q25</f>
        <v>712.91099766093078</v>
      </c>
      <c r="X25" s="12">
        <f>AllCountries!R25</f>
        <v>638.35198311922693</v>
      </c>
      <c r="Y25" s="12">
        <f>AllCountries!S25</f>
        <v>700.31941660655286</v>
      </c>
      <c r="Z25" s="12">
        <f>AllCountries!T25</f>
        <v>1648.0543921445244</v>
      </c>
      <c r="AA25" s="22">
        <f>AllCountries!U25</f>
        <v>5571.7284965716663</v>
      </c>
      <c r="AB25" s="12">
        <f>AllCountries!V25</f>
        <v>508.88127616563713</v>
      </c>
      <c r="AC25" s="12">
        <f>AllCountries!W25</f>
        <v>499.42966077188623</v>
      </c>
      <c r="AD25" s="12">
        <f>AllCountries!X25</f>
        <v>535.48473628933652</v>
      </c>
      <c r="AE25" s="12">
        <f>AllCountries!Y25</f>
        <v>1247.5323123567882</v>
      </c>
      <c r="AF25" s="22">
        <f>AllCountries!Z25</f>
        <v>2494.3695834910627</v>
      </c>
      <c r="AG25" s="12">
        <f>AllCountries!AA25</f>
        <v>930.49888899851908</v>
      </c>
      <c r="AH25" s="12">
        <f>AllCountries!AB25</f>
        <v>977.48095870956001</v>
      </c>
      <c r="AI25" s="12">
        <f>AllCountries!AC25</f>
        <v>1084.699872883273</v>
      </c>
      <c r="AJ25" s="12">
        <f>AllCountries!AD25</f>
        <v>3462.0532316443951</v>
      </c>
      <c r="AK25" s="12">
        <f>AllCountries!AE25</f>
        <v>5264.9787818318528</v>
      </c>
      <c r="AL25" s="12">
        <f>AllCountries!AF25</f>
        <v>48.748834373443394</v>
      </c>
      <c r="AM25" s="12">
        <f>AllCountries!AG25</f>
        <v>46.302299384278612</v>
      </c>
      <c r="AN25" s="12">
        <f>AllCountries!AH25</f>
        <v>53.077037582328195</v>
      </c>
      <c r="AO25" s="12">
        <f>AllCountries!AI25</f>
        <v>489.08021666808196</v>
      </c>
      <c r="AP25" s="12">
        <f>AllCountries!AJ25</f>
        <v>3611.4952213204874</v>
      </c>
      <c r="AQ25" s="12">
        <f>AllCountries!AK25</f>
        <v>57.323619369043293</v>
      </c>
      <c r="AR25" s="12">
        <f>AllCountries!AL25</f>
        <v>-0.63511495816156949</v>
      </c>
      <c r="AS25" s="12">
        <f>AllCountries!AM25</f>
        <v>6.4534379730622256</v>
      </c>
      <c r="AT25" s="12">
        <f>AllCountries!AN25</f>
        <v>81.336119421421728</v>
      </c>
      <c r="AU25" s="12">
        <f>AllCountries!AO25</f>
        <v>784.98142146217219</v>
      </c>
      <c r="AV25" s="12">
        <f>AllCountries!AP25</f>
        <v>0.88918636944241813</v>
      </c>
      <c r="AW25" s="12">
        <f>AllCountries!AQ25</f>
        <v>-27.786604118814985</v>
      </c>
      <c r="AX25" s="12">
        <f>AllCountries!AR25</f>
        <v>-13.26159621311138</v>
      </c>
      <c r="AY25" s="12">
        <f>AllCountries!AS25</f>
        <v>58.680403792745373</v>
      </c>
      <c r="AZ25" s="12">
        <f>AllCountries!AT25</f>
        <v>2254.8610916174011</v>
      </c>
      <c r="BA25" s="12">
        <f>AllCountries!AU25</f>
        <v>28.899605166350579</v>
      </c>
      <c r="BB25" s="12">
        <f>AllCountries!AV25</f>
        <v>4.6921561017011575</v>
      </c>
      <c r="BC25" s="12">
        <f>AllCountries!AW25</f>
        <v>8.1926366867901557</v>
      </c>
      <c r="BD25" s="12">
        <f>AllCountries!AX25</f>
        <v>29.800498746162191</v>
      </c>
      <c r="BE25" s="12">
        <f>AllCountries!AY25</f>
        <v>1009.4501010047849</v>
      </c>
      <c r="BF25" s="12">
        <f>AllCountries!AZ25</f>
        <v>110.53999865076086</v>
      </c>
      <c r="BG25" s="12">
        <f>AllCountries!BA25</f>
        <v>-499.28903577684099</v>
      </c>
      <c r="BH25" s="12">
        <f>AllCountries!BB25</f>
        <v>-495.94457151911729</v>
      </c>
      <c r="BI25" s="12">
        <f>AllCountries!BC25</f>
        <v>-409.30270939003219</v>
      </c>
      <c r="BJ25" s="12">
        <f>AllCountries!BD25</f>
        <v>1678.7711297149181</v>
      </c>
      <c r="BK25" s="12">
        <f>WorldGSCarbon131!O25</f>
        <v>1160.3551064567841</v>
      </c>
      <c r="BL25" s="12">
        <f>WorldGSCarbon1455!L25</f>
        <v>-207.51654892031326</v>
      </c>
      <c r="BM25" s="12">
        <f>WorldGSCarbon1455!M25</f>
        <v>-156.00842442811674</v>
      </c>
      <c r="BN25" s="12">
        <f>WorldGSCarbon1455!N25</f>
        <v>828.13024956199661</v>
      </c>
      <c r="BO25" s="12">
        <f>WorldGSCarbon1455!O25</f>
        <v>776.62212506980006</v>
      </c>
    </row>
    <row r="26" spans="1:67">
      <c r="A26" s="21">
        <v>1922</v>
      </c>
      <c r="B26" s="12">
        <f>WorldGSCarbon131!J26</f>
        <v>337.01032610488602</v>
      </c>
      <c r="C26" s="12">
        <f>WorldGSCarbon131!K26</f>
        <v>215.5716867714832</v>
      </c>
      <c r="D26" s="12">
        <f>WorldGSCarbon131!L26</f>
        <v>175.30332063504514</v>
      </c>
      <c r="E26" s="12">
        <f>WorldGSCarbon131!M26</f>
        <v>232.14749148325336</v>
      </c>
      <c r="F26" s="12">
        <f>WorldGSCarbon131!N26</f>
        <v>1279.6793548141302</v>
      </c>
      <c r="G26" s="22">
        <f>WorldGSCarbon131!P26</f>
        <v>3791.1251940130533</v>
      </c>
      <c r="H26" s="12">
        <f>AllCountries!B26</f>
        <v>363.91499101799212</v>
      </c>
      <c r="I26" s="12">
        <f>AllCountries!C26</f>
        <v>198.1439753895425</v>
      </c>
      <c r="J26" s="12">
        <f>AllCountries!D26</f>
        <v>297.06928501805783</v>
      </c>
      <c r="K26" s="12">
        <f>AllCountries!E26</f>
        <v>1733.5750473321209</v>
      </c>
      <c r="L26" s="22">
        <f>AllCountries!F26</f>
        <v>4639.0401365326579</v>
      </c>
      <c r="M26" s="12">
        <f>AllCountries!G26</f>
        <v>171.85662283601852</v>
      </c>
      <c r="N26" s="12">
        <f>AllCountries!H26</f>
        <v>103.62080055348633</v>
      </c>
      <c r="O26" s="12">
        <f>AllCountries!I26</f>
        <v>205.56330189114976</v>
      </c>
      <c r="P26" s="12">
        <f>AllCountries!J26</f>
        <v>1134.3374885336486</v>
      </c>
      <c r="Q26" s="22">
        <f>AllCountries!K26</f>
        <v>5305.6079219588755</v>
      </c>
      <c r="R26" s="12">
        <f>AllCountries!L26</f>
        <v>583.28323863485446</v>
      </c>
      <c r="S26" s="12">
        <f>AllCountries!M26</f>
        <v>485.8524497190748</v>
      </c>
      <c r="T26" s="12">
        <f>AllCountries!N26</f>
        <v>492.52777478173755</v>
      </c>
      <c r="U26" s="12">
        <f>AllCountries!O26</f>
        <v>2053.7847291819694</v>
      </c>
      <c r="V26" s="22">
        <f>AllCountries!P26</f>
        <v>3927.7023065658277</v>
      </c>
      <c r="W26" s="12">
        <f>AllCountries!Q26</f>
        <v>768.16685828165851</v>
      </c>
      <c r="X26" s="12">
        <f>AllCountries!R26</f>
        <v>690.4720104218776</v>
      </c>
      <c r="Y26" s="12">
        <f>AllCountries!S26</f>
        <v>751.38863293773545</v>
      </c>
      <c r="Z26" s="12">
        <f>AllCountries!T26</f>
        <v>1734.9611652566512</v>
      </c>
      <c r="AA26" s="22">
        <f>AllCountries!U26</f>
        <v>5733.516166148248</v>
      </c>
      <c r="AB26" s="12">
        <f>AllCountries!V26</f>
        <v>467.25298550979255</v>
      </c>
      <c r="AC26" s="12">
        <f>AllCountries!W26</f>
        <v>443.08820114860856</v>
      </c>
      <c r="AD26" s="12">
        <f>AllCountries!X26</f>
        <v>484.95208833703231</v>
      </c>
      <c r="AE26" s="12">
        <f>AllCountries!Y26</f>
        <v>1237.1420683528261</v>
      </c>
      <c r="AF26" s="22">
        <f>AllCountries!Z26</f>
        <v>3005.3192494678178</v>
      </c>
      <c r="AG26" s="12">
        <f>AllCountries!AA26</f>
        <v>615.29776237047633</v>
      </c>
      <c r="AH26" s="12">
        <f>AllCountries!AB26</f>
        <v>668.36640446904823</v>
      </c>
      <c r="AI26" s="12">
        <f>AllCountries!AC26</f>
        <v>809.35612030872437</v>
      </c>
      <c r="AJ26" s="12">
        <f>AllCountries!AD26</f>
        <v>3324.1570944994096</v>
      </c>
      <c r="AK26" s="12">
        <f>AllCountries!AE26</f>
        <v>5952.243349969408</v>
      </c>
      <c r="AL26" s="12">
        <f>AllCountries!AF26</f>
        <v>58.630904937979309</v>
      </c>
      <c r="AM26" s="12">
        <f>AllCountries!AG26</f>
        <v>55.71188760959329</v>
      </c>
      <c r="AN26" s="12">
        <f>AllCountries!AH26</f>
        <v>62.985772021288497</v>
      </c>
      <c r="AO26" s="12">
        <f>AllCountries!AI26</f>
        <v>536.57754370446821</v>
      </c>
      <c r="AP26" s="12">
        <f>AllCountries!AJ26</f>
        <v>3782.2562378626158</v>
      </c>
      <c r="AQ26" s="12">
        <f>AllCountries!AK26</f>
        <v>76.922957584707873</v>
      </c>
      <c r="AR26" s="12">
        <f>AllCountries!AL26</f>
        <v>16.615660616772068</v>
      </c>
      <c r="AS26" s="12">
        <f>AllCountries!AM26</f>
        <v>24.246921994406243</v>
      </c>
      <c r="AT26" s="12">
        <f>AllCountries!AN26</f>
        <v>108.16408136332655</v>
      </c>
      <c r="AU26" s="12">
        <f>AllCountries!AO26</f>
        <v>826.69182263373318</v>
      </c>
      <c r="AV26" s="12">
        <f>AllCountries!AP26</f>
        <v>65.233180617766152</v>
      </c>
      <c r="AW26" s="12">
        <f>AllCountries!AQ26</f>
        <v>-43.863053823928844</v>
      </c>
      <c r="AX26" s="12">
        <f>AllCountries!AR26</f>
        <v>-19.171212093649892</v>
      </c>
      <c r="AY26" s="12">
        <f>AllCountries!AS26</f>
        <v>56.779476891066778</v>
      </c>
      <c r="AZ26" s="12">
        <f>AllCountries!AT26</f>
        <v>2305.1303440035399</v>
      </c>
      <c r="BA26" s="12">
        <f>AllCountries!AU26</f>
        <v>8.165445131282997</v>
      </c>
      <c r="BB26" s="12">
        <f>AllCountries!AV26</f>
        <v>-15.14857107160328</v>
      </c>
      <c r="BC26" s="12">
        <f>AllCountries!AW26</f>
        <v>-12.890604145102884</v>
      </c>
      <c r="BD26" s="12">
        <f>AllCountries!AX26</f>
        <v>9.7201048359424842</v>
      </c>
      <c r="BE26" s="12">
        <f>AllCountries!AY26</f>
        <v>1056.7128955334897</v>
      </c>
      <c r="BF26" s="12">
        <f>AllCountries!AZ26</f>
        <v>11.846158160154491</v>
      </c>
      <c r="BG26" s="12">
        <f>AllCountries!BA26</f>
        <v>-588.09035122536568</v>
      </c>
      <c r="BH26" s="12">
        <f>AllCountries!BB26</f>
        <v>-572.26910292322259</v>
      </c>
      <c r="BI26" s="12">
        <f>AllCountries!BC26</f>
        <v>-483.17791887552062</v>
      </c>
      <c r="BJ26" s="12">
        <f>AllCountries!BD26</f>
        <v>1691.3082056873579</v>
      </c>
      <c r="BK26" s="12">
        <f>WorldGSCarbon131!O26</f>
        <v>1222.8351839659219</v>
      </c>
      <c r="BL26" s="12">
        <f>WorldGSCarbon1455!L26</f>
        <v>-231.68383024010015</v>
      </c>
      <c r="BM26" s="12">
        <f>WorldGSCarbon1455!M26</f>
        <v>-174.83965939189193</v>
      </c>
      <c r="BN26" s="12">
        <f>WorldGSCarbon1455!N26</f>
        <v>872.69220393898479</v>
      </c>
      <c r="BO26" s="12">
        <f>WorldGSCarbon1455!O26</f>
        <v>815.84803309077665</v>
      </c>
    </row>
    <row r="27" spans="1:67">
      <c r="A27" s="21">
        <v>1923</v>
      </c>
      <c r="B27" s="12">
        <f>WorldGSCarbon131!J27</f>
        <v>435.16100865160769</v>
      </c>
      <c r="C27" s="12">
        <f>WorldGSCarbon131!K27</f>
        <v>314.83750119855142</v>
      </c>
      <c r="D27" s="12">
        <f>WorldGSCarbon131!L27</f>
        <v>268.46082026106654</v>
      </c>
      <c r="E27" s="12">
        <f>WorldGSCarbon131!M27</f>
        <v>328.77512308919802</v>
      </c>
      <c r="F27" s="12">
        <f>WorldGSCarbon131!N27</f>
        <v>1408.9498401743749</v>
      </c>
      <c r="G27" s="22">
        <f>WorldGSCarbon131!P27</f>
        <v>3945.969913718026</v>
      </c>
      <c r="H27" s="12">
        <f>AllCountries!B27</f>
        <v>776.67652905071338</v>
      </c>
      <c r="I27" s="12">
        <f>AllCountries!C27</f>
        <v>570.57105517078128</v>
      </c>
      <c r="J27" s="12">
        <f>AllCountries!D27</f>
        <v>679.54154283557432</v>
      </c>
      <c r="K27" s="12">
        <f>AllCountries!E27</f>
        <v>2297.6601967746046</v>
      </c>
      <c r="L27" s="22">
        <f>AllCountries!F27</f>
        <v>5160.569420777827</v>
      </c>
      <c r="M27" s="12">
        <f>AllCountries!G27</f>
        <v>170.79851553735978</v>
      </c>
      <c r="N27" s="12">
        <f>AllCountries!H27</f>
        <v>9.3328382483525942</v>
      </c>
      <c r="O27" s="12">
        <f>AllCountries!I27</f>
        <v>112.12836276942414</v>
      </c>
      <c r="P27" s="12">
        <f>AllCountries!J27</f>
        <v>1087.328503388999</v>
      </c>
      <c r="Q27" s="22">
        <f>AllCountries!K27</f>
        <v>5455.2392274700778</v>
      </c>
      <c r="R27" s="12">
        <f>AllCountries!L27</f>
        <v>382.85365270175981</v>
      </c>
      <c r="S27" s="12">
        <f>AllCountries!M27</f>
        <v>382.85365260190252</v>
      </c>
      <c r="T27" s="12">
        <f>AllCountries!N27</f>
        <v>389.67111125711244</v>
      </c>
      <c r="U27" s="12">
        <f>AllCountries!O27</f>
        <v>1776.2387079910764</v>
      </c>
      <c r="V27" s="22">
        <f>AllCountries!P27</f>
        <v>3449.6848894068012</v>
      </c>
      <c r="W27" s="12">
        <f>AllCountries!Q27</f>
        <v>499.48241897482217</v>
      </c>
      <c r="X27" s="12">
        <f>AllCountries!R27</f>
        <v>420.9944725810908</v>
      </c>
      <c r="Y27" s="12">
        <f>AllCountries!S27</f>
        <v>473.6737231009148</v>
      </c>
      <c r="Z27" s="12">
        <f>AllCountries!T27</f>
        <v>1490.411412555201</v>
      </c>
      <c r="AA27" s="22">
        <f>AllCountries!U27</f>
        <v>5805.9655136440133</v>
      </c>
      <c r="AB27" s="12">
        <f>AllCountries!V27</f>
        <v>524.54490739475739</v>
      </c>
      <c r="AC27" s="12">
        <f>AllCountries!W27</f>
        <v>500.3085691122734</v>
      </c>
      <c r="AD27" s="12">
        <f>AllCountries!X27</f>
        <v>540.64957963326219</v>
      </c>
      <c r="AE27" s="12">
        <f>AllCountries!Y27</f>
        <v>1228.9784670374004</v>
      </c>
      <c r="AF27" s="22">
        <f>AllCountries!Z27</f>
        <v>3249.3067582930535</v>
      </c>
      <c r="AG27" s="12">
        <f>AllCountries!AA27</f>
        <v>687.2860378003985</v>
      </c>
      <c r="AH27" s="12">
        <f>AllCountries!AB27</f>
        <v>739.72150156749262</v>
      </c>
      <c r="AI27" s="12">
        <f>AllCountries!AC27</f>
        <v>884.43636424767988</v>
      </c>
      <c r="AJ27" s="12">
        <f>AllCountries!AD27</f>
        <v>3640.973563338971</v>
      </c>
      <c r="AK27" s="12">
        <f>AllCountries!AE27</f>
        <v>6142.9773475862276</v>
      </c>
      <c r="AL27" s="12">
        <f>AllCountries!AF27</f>
        <v>8.6239240789134222</v>
      </c>
      <c r="AM27" s="12">
        <f>AllCountries!AG27</f>
        <v>5.7550478365477185</v>
      </c>
      <c r="AN27" s="12">
        <f>AllCountries!AH27</f>
        <v>13.634199519011567</v>
      </c>
      <c r="AO27" s="12">
        <f>AllCountries!AI27</f>
        <v>554.3082356668159</v>
      </c>
      <c r="AP27" s="12">
        <f>AllCountries!AJ27</f>
        <v>4077.5799514096543</v>
      </c>
      <c r="AQ27" s="12">
        <f>AllCountries!AK27</f>
        <v>39.969357084282215</v>
      </c>
      <c r="AR27" s="12">
        <f>AllCountries!AL27</f>
        <v>-16.829226889041266</v>
      </c>
      <c r="AS27" s="12">
        <f>AllCountries!AM27</f>
        <v>-8.7019431979343622</v>
      </c>
      <c r="AT27" s="12">
        <f>AllCountries!AN27</f>
        <v>83.942220518701347</v>
      </c>
      <c r="AU27" s="12">
        <f>AllCountries!AO27</f>
        <v>861.26788567898393</v>
      </c>
      <c r="AV27" s="12">
        <f>AllCountries!AP27</f>
        <v>84.676461761220608</v>
      </c>
      <c r="AW27" s="12">
        <f>AllCountries!AQ27</f>
        <v>-111.42899974819537</v>
      </c>
      <c r="AX27" s="12">
        <f>AllCountries!AR27</f>
        <v>-79.4556366114914</v>
      </c>
      <c r="AY27" s="12">
        <f>AllCountries!AS27</f>
        <v>29.405639239472368</v>
      </c>
      <c r="AZ27" s="12">
        <f>AllCountries!AT27</f>
        <v>2738.0430632601947</v>
      </c>
      <c r="BA27" s="12">
        <f>AllCountries!AU27</f>
        <v>30.616544408135145</v>
      </c>
      <c r="BB27" s="12">
        <f>AllCountries!AV27</f>
        <v>5.2036452553647825</v>
      </c>
      <c r="BC27" s="12">
        <f>AllCountries!AW27</f>
        <v>7.3826583172413329</v>
      </c>
      <c r="BD27" s="12">
        <f>AllCountries!AX27</f>
        <v>30.953359716302767</v>
      </c>
      <c r="BE27" s="12">
        <f>AllCountries!AY27</f>
        <v>1102.0090648998626</v>
      </c>
      <c r="BF27" s="12">
        <f>AllCountries!AZ27</f>
        <v>5.9578079961046919</v>
      </c>
      <c r="BG27" s="12">
        <f>AllCountries!BA27</f>
        <v>-393.80067244452187</v>
      </c>
      <c r="BH27" s="12">
        <f>AllCountries!BB27</f>
        <v>-375.94906000102668</v>
      </c>
      <c r="BI27" s="12">
        <f>AllCountries!BC27</f>
        <v>-282.32431990249654</v>
      </c>
      <c r="BJ27" s="12">
        <f>AllCountries!BD27</f>
        <v>1721.5434656132177</v>
      </c>
      <c r="BK27" s="12">
        <f>WorldGSCarbon131!O27</f>
        <v>1348.6355373462434</v>
      </c>
      <c r="BL27" s="12">
        <f>WorldGSCarbon1455!L27</f>
        <v>-200.26227562618615</v>
      </c>
      <c r="BM27" s="12">
        <f>WorldGSCarbon1455!M27</f>
        <v>-139.94797279805468</v>
      </c>
      <c r="BN27" s="12">
        <f>WorldGSCarbon1455!N27</f>
        <v>940.22674428712207</v>
      </c>
      <c r="BO27" s="12">
        <f>WorldGSCarbon1455!O27</f>
        <v>879.91244145899054</v>
      </c>
    </row>
    <row r="28" spans="1:67">
      <c r="A28" s="21">
        <v>1924</v>
      </c>
      <c r="B28" s="12">
        <f>WorldGSCarbon131!J28</f>
        <v>312.46401865897371</v>
      </c>
      <c r="C28" s="12">
        <f>WorldGSCarbon131!K28</f>
        <v>181.87302368969807</v>
      </c>
      <c r="D28" s="12">
        <f>WorldGSCarbon131!L28</f>
        <v>135.74113119489547</v>
      </c>
      <c r="E28" s="12">
        <f>WorldGSCarbon131!M28</f>
        <v>194.71664133091465</v>
      </c>
      <c r="F28" s="12">
        <f>WorldGSCarbon131!N28</f>
        <v>1319.1348360929969</v>
      </c>
      <c r="G28" s="22">
        <f>WorldGSCarbon131!P28</f>
        <v>4081.3337856414832</v>
      </c>
      <c r="H28" s="12">
        <f>AllCountries!B28</f>
        <v>399.09399054309114</v>
      </c>
      <c r="I28" s="12">
        <f>AllCountries!C28</f>
        <v>205.69307811495091</v>
      </c>
      <c r="J28" s="12">
        <f>AllCountries!D28</f>
        <v>313.90483463355861</v>
      </c>
      <c r="K28" s="12">
        <f>AllCountries!E28</f>
        <v>1968.7320460701383</v>
      </c>
      <c r="L28" s="22">
        <f>AllCountries!F28</f>
        <v>5216.6267203418392</v>
      </c>
      <c r="M28" s="12">
        <f>AllCountries!G28</f>
        <v>171.19490074845041</v>
      </c>
      <c r="N28" s="12">
        <f>AllCountries!H28</f>
        <v>38.626235546485091</v>
      </c>
      <c r="O28" s="12">
        <f>AllCountries!I28</f>
        <v>138.96522359999767</v>
      </c>
      <c r="P28" s="12">
        <f>AllCountries!J28</f>
        <v>1172.3220231270632</v>
      </c>
      <c r="Q28" s="22">
        <f>AllCountries!K28</f>
        <v>5663.4970594247061</v>
      </c>
      <c r="R28" s="12">
        <f>AllCountries!L28</f>
        <v>368.54183988939036</v>
      </c>
      <c r="S28" s="12">
        <f>AllCountries!M28</f>
        <v>296.27350877215929</v>
      </c>
      <c r="T28" s="12">
        <f>AllCountries!N28</f>
        <v>303.2383124478136</v>
      </c>
      <c r="U28" s="12">
        <f>AllCountries!O28</f>
        <v>1878.5015123362782</v>
      </c>
      <c r="V28" s="22">
        <f>AllCountries!P28</f>
        <v>3881.788310267174</v>
      </c>
      <c r="W28" s="12">
        <f>AllCountries!Q28</f>
        <v>433.75265165350231</v>
      </c>
      <c r="X28" s="12">
        <f>AllCountries!R28</f>
        <v>342.5185741482897</v>
      </c>
      <c r="Y28" s="12">
        <f>AllCountries!S28</f>
        <v>395.82386076281034</v>
      </c>
      <c r="Z28" s="12">
        <f>AllCountries!T28</f>
        <v>1454.2592429112181</v>
      </c>
      <c r="AA28" s="22">
        <f>AllCountries!U28</f>
        <v>5903.6097537366059</v>
      </c>
      <c r="AB28" s="12">
        <f>AllCountries!V28</f>
        <v>518.70257568449279</v>
      </c>
      <c r="AC28" s="12">
        <f>AllCountries!W28</f>
        <v>486.57382167315131</v>
      </c>
      <c r="AD28" s="12">
        <f>AllCountries!X28</f>
        <v>523.62040378717404</v>
      </c>
      <c r="AE28" s="12">
        <f>AllCountries!Y28</f>
        <v>1097.7667903637855</v>
      </c>
      <c r="AF28" s="22">
        <f>AllCountries!Z28</f>
        <v>3239.3427043932124</v>
      </c>
      <c r="AG28" s="12">
        <f>AllCountries!AA28</f>
        <v>804.51328214027728</v>
      </c>
      <c r="AH28" s="12">
        <f>AllCountries!AB28</f>
        <v>858.15729613471649</v>
      </c>
      <c r="AI28" s="12">
        <f>AllCountries!AC28</f>
        <v>1002.0628519089386</v>
      </c>
      <c r="AJ28" s="12">
        <f>AllCountries!AD28</f>
        <v>3935.1980952022777</v>
      </c>
      <c r="AK28" s="12">
        <f>AllCountries!AE28</f>
        <v>6580.9905516411454</v>
      </c>
      <c r="AL28" s="12">
        <f>AllCountries!AF28</f>
        <v>23.014465280305966</v>
      </c>
      <c r="AM28" s="12">
        <f>AllCountries!AG28</f>
        <v>19.467117115649902</v>
      </c>
      <c r="AN28" s="12">
        <f>AllCountries!AH28</f>
        <v>27.745446600921003</v>
      </c>
      <c r="AO28" s="12">
        <f>AllCountries!AI28</f>
        <v>607.00516677351618</v>
      </c>
      <c r="AP28" s="12">
        <f>AllCountries!AJ28</f>
        <v>4263.9680613105165</v>
      </c>
      <c r="AQ28" s="12">
        <f>AllCountries!AK28</f>
        <v>71.592830526766761</v>
      </c>
      <c r="AR28" s="12">
        <f>AllCountries!AL28</f>
        <v>17.047912153729381</v>
      </c>
      <c r="AS28" s="12">
        <f>AllCountries!AM28</f>
        <v>25.228034914607836</v>
      </c>
      <c r="AT28" s="12">
        <f>AllCountries!AN28</f>
        <v>114.39894125758185</v>
      </c>
      <c r="AU28" s="12">
        <f>AllCountries!AO28</f>
        <v>848.00453934198686</v>
      </c>
      <c r="AV28" s="12">
        <f>AllCountries!AP28</f>
        <v>70.553764445109948</v>
      </c>
      <c r="AW28" s="12">
        <f>AllCountries!AQ28</f>
        <v>-88.657868934683421</v>
      </c>
      <c r="AX28" s="12">
        <f>AllCountries!AR28</f>
        <v>-62.641643290276754</v>
      </c>
      <c r="AY28" s="12">
        <f>AllCountries!AS28</f>
        <v>60.765271278993552</v>
      </c>
      <c r="AZ28" s="12">
        <f>AllCountries!AT28</f>
        <v>2903.796487423821</v>
      </c>
      <c r="BA28" s="12">
        <f>AllCountries!AU28</f>
        <v>48.880973598012424</v>
      </c>
      <c r="BB28" s="12">
        <f>AllCountries!AV28</f>
        <v>25.360341868041541</v>
      </c>
      <c r="BC28" s="12">
        <f>AllCountries!AW28</f>
        <v>27.516673205050388</v>
      </c>
      <c r="BD28" s="12">
        <f>AllCountries!AX28</f>
        <v>51.927531904402812</v>
      </c>
      <c r="BE28" s="12">
        <f>AllCountries!AY28</f>
        <v>1141.7357905195718</v>
      </c>
      <c r="BF28" s="12">
        <f>AllCountries!AZ28</f>
        <v>53.252830518963663</v>
      </c>
      <c r="BG28" s="12">
        <f>AllCountries!BA28</f>
        <v>-436.28714608996233</v>
      </c>
      <c r="BH28" s="12">
        <f>AllCountries!BB28</f>
        <v>-427.67476858648462</v>
      </c>
      <c r="BI28" s="12">
        <f>AllCountries!BC28</f>
        <v>-339.28700514646738</v>
      </c>
      <c r="BJ28" s="12">
        <f>AllCountries!BD28</f>
        <v>1666.9690941169263</v>
      </c>
      <c r="BK28" s="12">
        <f>WorldGSCarbon131!O28</f>
        <v>1260.1593259569777</v>
      </c>
      <c r="BL28" s="12">
        <f>WorldGSCarbon1455!L28</f>
        <v>-330.50791966860623</v>
      </c>
      <c r="BM28" s="12">
        <f>WorldGSCarbon1455!M28</f>
        <v>-271.53240953258705</v>
      </c>
      <c r="BN28" s="12">
        <f>WorldGSCarbon1455!N28</f>
        <v>852.88578522949535</v>
      </c>
      <c r="BO28" s="12">
        <f>WorldGSCarbon1455!O28</f>
        <v>793.91027509347612</v>
      </c>
    </row>
    <row r="29" spans="1:67">
      <c r="A29" s="21">
        <v>1925</v>
      </c>
      <c r="B29" s="12">
        <f>WorldGSCarbon131!J29</f>
        <v>442.87917658202537</v>
      </c>
      <c r="C29" s="12">
        <f>WorldGSCarbon131!K29</f>
        <v>325.78280787202164</v>
      </c>
      <c r="D29" s="12">
        <f>WorldGSCarbon131!L29</f>
        <v>278.90610842897286</v>
      </c>
      <c r="E29" s="12">
        <f>WorldGSCarbon131!M29</f>
        <v>355.39359573876658</v>
      </c>
      <c r="F29" s="12">
        <f>WorldGSCarbon131!N29</f>
        <v>1424.7400030679128</v>
      </c>
      <c r="G29" s="22">
        <f>WorldGSCarbon131!P29</f>
        <v>3972.7504175728996</v>
      </c>
      <c r="H29" s="12">
        <f>AllCountries!B29</f>
        <v>733.49656874548509</v>
      </c>
      <c r="I29" s="12">
        <f>AllCountries!C29</f>
        <v>546.81683501952557</v>
      </c>
      <c r="J29" s="12">
        <f>AllCountries!D29</f>
        <v>663.2886626140355</v>
      </c>
      <c r="K29" s="12">
        <f>AllCountries!E29</f>
        <v>2349.1172872811335</v>
      </c>
      <c r="L29" s="22">
        <f>AllCountries!F29</f>
        <v>5257.2715506862505</v>
      </c>
      <c r="M29" s="12">
        <f>AllCountries!G29</f>
        <v>346.15341595397086</v>
      </c>
      <c r="N29" s="12">
        <f>AllCountries!H29</f>
        <v>251.29452851870349</v>
      </c>
      <c r="O29" s="12">
        <f>AllCountries!I29</f>
        <v>354.65329276396506</v>
      </c>
      <c r="P29" s="12">
        <f>AllCountries!J29</f>
        <v>1440.1164421465453</v>
      </c>
      <c r="Q29" s="22">
        <f>AllCountries!K29</f>
        <v>5829.0087900514127</v>
      </c>
      <c r="R29" s="12">
        <f>AllCountries!L29</f>
        <v>300.66223648540563</v>
      </c>
      <c r="S29" s="12">
        <f>AllCountries!M29</f>
        <v>264.1305124645416</v>
      </c>
      <c r="T29" s="12">
        <f>AllCountries!N29</f>
        <v>347.69194639107383</v>
      </c>
      <c r="U29" s="12">
        <f>AllCountries!O29</f>
        <v>1552.9424245676807</v>
      </c>
      <c r="V29" s="22">
        <f>AllCountries!P29</f>
        <v>2944.3067809949303</v>
      </c>
      <c r="W29" s="12">
        <f>AllCountries!Q29</f>
        <v>820.9659104356241</v>
      </c>
      <c r="X29" s="12">
        <f>AllCountries!R29</f>
        <v>740.57395703622274</v>
      </c>
      <c r="Y29" s="12">
        <f>AllCountries!S29</f>
        <v>793.09473062031384</v>
      </c>
      <c r="Z29" s="12">
        <f>AllCountries!T29</f>
        <v>1916.8001993120595</v>
      </c>
      <c r="AA29" s="22">
        <f>AllCountries!U29</f>
        <v>6161.1876620868052</v>
      </c>
      <c r="AB29" s="12">
        <f>AllCountries!V29</f>
        <v>511.04816476012678</v>
      </c>
      <c r="AC29" s="12">
        <f>AllCountries!W29</f>
        <v>452.88683945522786</v>
      </c>
      <c r="AD29" s="12">
        <f>AllCountries!X29</f>
        <v>494.21129710758225</v>
      </c>
      <c r="AE29" s="12">
        <f>AllCountries!Y29</f>
        <v>1020.6362812238951</v>
      </c>
      <c r="AF29" s="22">
        <f>AllCountries!Z29</f>
        <v>3425.674574594791</v>
      </c>
      <c r="AG29" s="12">
        <f>AllCountries!AA29</f>
        <v>675.2314636719924</v>
      </c>
      <c r="AH29" s="12">
        <f>AllCountries!AB29</f>
        <v>737.93830407673249</v>
      </c>
      <c r="AI29" s="12">
        <f>AllCountries!AC29</f>
        <v>886.25223932294637</v>
      </c>
      <c r="AJ29" s="12">
        <f>AllCountries!AD29</f>
        <v>3968.4408618662292</v>
      </c>
      <c r="AK29" s="12">
        <f>AllCountries!AE29</f>
        <v>6829.8754705817792</v>
      </c>
      <c r="AL29" s="12">
        <f>AllCountries!AF29</f>
        <v>61.488058818007097</v>
      </c>
      <c r="AM29" s="12">
        <f>AllCountries!AG29</f>
        <v>56.974179818819621</v>
      </c>
      <c r="AN29" s="12">
        <f>AllCountries!AH29</f>
        <v>65.011239945076071</v>
      </c>
      <c r="AO29" s="12">
        <f>AllCountries!AI29</f>
        <v>595.42534212465159</v>
      </c>
      <c r="AP29" s="12">
        <f>AllCountries!AJ29</f>
        <v>4120.2760305798092</v>
      </c>
      <c r="AQ29" s="12">
        <f>AllCountries!AK29</f>
        <v>97.329545880638392</v>
      </c>
      <c r="AR29" s="12">
        <f>AllCountries!AL29</f>
        <v>43.849563689492676</v>
      </c>
      <c r="AS29" s="12">
        <f>AllCountries!AM29</f>
        <v>52.121368346879059</v>
      </c>
      <c r="AT29" s="12">
        <f>AllCountries!AN29</f>
        <v>137.1269785793167</v>
      </c>
      <c r="AU29" s="12">
        <f>AllCountries!AO29</f>
        <v>838.84968726183888</v>
      </c>
      <c r="AV29" s="12">
        <f>AllCountries!AP29</f>
        <v>80.742941179337208</v>
      </c>
      <c r="AW29" s="12">
        <f>AllCountries!AQ29</f>
        <v>-82.019303719130917</v>
      </c>
      <c r="AX29" s="12">
        <f>AllCountries!AR29</f>
        <v>-56.295219734411774</v>
      </c>
      <c r="AY29" s="12">
        <f>AllCountries!AS29</f>
        <v>75.127449613948812</v>
      </c>
      <c r="AZ29" s="12">
        <f>AllCountries!AT29</f>
        <v>2988.2075289657805</v>
      </c>
      <c r="BA29" s="12">
        <f>AllCountries!AU29</f>
        <v>96.022956986104546</v>
      </c>
      <c r="BB29" s="12">
        <f>AllCountries!AV29</f>
        <v>72.105055629040422</v>
      </c>
      <c r="BC29" s="12">
        <f>AllCountries!AW29</f>
        <v>74.209014562500201</v>
      </c>
      <c r="BD29" s="12">
        <f>AllCountries!AX29</f>
        <v>99.422663748482691</v>
      </c>
      <c r="BE29" s="12">
        <f>AllCountries!AY29</f>
        <v>1179.7452187661918</v>
      </c>
      <c r="BF29" s="12">
        <f>AllCountries!AZ29</f>
        <v>46.147507361067234</v>
      </c>
      <c r="BG29" s="12">
        <f>AllCountries!BA29</f>
        <v>-383.82916688112783</v>
      </c>
      <c r="BH29" s="12">
        <f>AllCountries!BB29</f>
        <v>-377.49462260534688</v>
      </c>
      <c r="BI29" s="12">
        <f>AllCountries!BC29</f>
        <v>-279.96491495463573</v>
      </c>
      <c r="BJ29" s="12">
        <f>AllCountries!BD29</f>
        <v>1742.02702634764</v>
      </c>
      <c r="BK29" s="12">
        <f>WorldGSCarbon131!O29</f>
        <v>1348.252515758119</v>
      </c>
      <c r="BL29" s="12">
        <f>WorldGSCarbon1455!L29</f>
        <v>-194.87060960611632</v>
      </c>
      <c r="BM29" s="12">
        <f>WorldGSCarbon1455!M29</f>
        <v>-118.38312229632263</v>
      </c>
      <c r="BN29" s="12">
        <f>WorldGSCarbon1455!N29</f>
        <v>950.96328503282359</v>
      </c>
      <c r="BO29" s="12">
        <f>WorldGSCarbon1455!O29</f>
        <v>874.47579772302993</v>
      </c>
    </row>
    <row r="30" spans="1:67">
      <c r="A30" s="21">
        <v>1926</v>
      </c>
      <c r="B30" s="12">
        <f>WorldGSCarbon131!J30</f>
        <v>374.69661327525864</v>
      </c>
      <c r="C30" s="12">
        <f>WorldGSCarbon131!K30</f>
        <v>254.43857488113312</v>
      </c>
      <c r="D30" s="12">
        <f>WorldGSCarbon131!L30</f>
        <v>208.93459041767855</v>
      </c>
      <c r="E30" s="12">
        <f>WorldGSCarbon131!M30</f>
        <v>286.52933313338377</v>
      </c>
      <c r="F30" s="12">
        <f>WorldGSCarbon131!N30</f>
        <v>1405.4214474929975</v>
      </c>
      <c r="G30" s="22">
        <f>WorldGSCarbon131!P30</f>
        <v>4074.6205694527107</v>
      </c>
      <c r="H30" s="12">
        <f>AllCountries!B30</f>
        <v>707.32115193823074</v>
      </c>
      <c r="I30" s="12">
        <f>AllCountries!C30</f>
        <v>515.77389956958427</v>
      </c>
      <c r="J30" s="12">
        <f>AllCountries!D30</f>
        <v>630.23337671230433</v>
      </c>
      <c r="K30" s="12">
        <f>AllCountries!E30</f>
        <v>2420.9102474522138</v>
      </c>
      <c r="L30" s="22">
        <f>AllCountries!F30</f>
        <v>5530.0424087439078</v>
      </c>
      <c r="M30" s="12">
        <f>AllCountries!G30</f>
        <v>120.34096300024574</v>
      </c>
      <c r="N30" s="12">
        <f>AllCountries!H30</f>
        <v>-19.275960222857577</v>
      </c>
      <c r="O30" s="12">
        <f>AllCountries!I30</f>
        <v>89.288149086345612</v>
      </c>
      <c r="P30" s="12">
        <f>AllCountries!J30</f>
        <v>1159.4971508352089</v>
      </c>
      <c r="Q30" s="22">
        <f>AllCountries!K30</f>
        <v>5628.3320474223719</v>
      </c>
      <c r="R30" s="12">
        <f>AllCountries!L30</f>
        <v>116.96192301582302</v>
      </c>
      <c r="S30" s="12">
        <f>AllCountries!M30</f>
        <v>76.551414052630406</v>
      </c>
      <c r="T30" s="12">
        <f>AllCountries!N30</f>
        <v>167.46523379253199</v>
      </c>
      <c r="U30" s="12">
        <f>AllCountries!O30</f>
        <v>1458.1829717926776</v>
      </c>
      <c r="V30" s="22">
        <f>AllCountries!P30</f>
        <v>3126.6208655299806</v>
      </c>
      <c r="W30" s="12">
        <f>AllCountries!Q30</f>
        <v>308.39667242136136</v>
      </c>
      <c r="X30" s="12">
        <f>AllCountries!R30</f>
        <v>228.12500108987521</v>
      </c>
      <c r="Y30" s="12">
        <f>AllCountries!S30</f>
        <v>282.32567001127705</v>
      </c>
      <c r="Z30" s="12">
        <f>AllCountries!T30</f>
        <v>1354.4850071084745</v>
      </c>
      <c r="AA30" s="22">
        <f>AllCountries!U30</f>
        <v>5862.5735630320096</v>
      </c>
      <c r="AB30" s="12">
        <f>AllCountries!V30</f>
        <v>583.6823523611348</v>
      </c>
      <c r="AC30" s="12">
        <f>AllCountries!W30</f>
        <v>541.07500722166276</v>
      </c>
      <c r="AD30" s="12">
        <f>AllCountries!X30</f>
        <v>578.25946774342287</v>
      </c>
      <c r="AE30" s="12">
        <f>AllCountries!Y30</f>
        <v>1082.0033703770384</v>
      </c>
      <c r="AF30" s="22">
        <f>AllCountries!Z30</f>
        <v>3421.1637398767498</v>
      </c>
      <c r="AG30" s="12">
        <f>AllCountries!AA30</f>
        <v>628.30303399971785</v>
      </c>
      <c r="AH30" s="12">
        <f>AllCountries!AB30</f>
        <v>691.36093416062079</v>
      </c>
      <c r="AI30" s="12">
        <f>AllCountries!AC30</f>
        <v>847.1954588012569</v>
      </c>
      <c r="AJ30" s="12">
        <f>AllCountries!AD30</f>
        <v>4250.5626239487729</v>
      </c>
      <c r="AK30" s="12">
        <f>AllCountries!AE30</f>
        <v>6992.1135849158427</v>
      </c>
      <c r="AL30" s="12">
        <f>AllCountries!AF30</f>
        <v>72.197985691037545</v>
      </c>
      <c r="AM30" s="12">
        <f>AllCountries!AG30</f>
        <v>66.476861905444935</v>
      </c>
      <c r="AN30" s="12">
        <f>AllCountries!AH30</f>
        <v>75.061548650290419</v>
      </c>
      <c r="AO30" s="12">
        <f>AllCountries!AI30</f>
        <v>630.46633024314053</v>
      </c>
      <c r="AP30" s="12">
        <f>AllCountries!AJ30</f>
        <v>4290.325634529946</v>
      </c>
      <c r="AQ30" s="12">
        <f>AllCountries!AK30</f>
        <v>103.00612259379658</v>
      </c>
      <c r="AR30" s="12">
        <f>AllCountries!AL30</f>
        <v>52.434256144257496</v>
      </c>
      <c r="AS30" s="12">
        <f>AllCountries!AM30</f>
        <v>60.943623621534215</v>
      </c>
      <c r="AT30" s="12">
        <f>AllCountries!AN30</f>
        <v>145.91133257216174</v>
      </c>
      <c r="AU30" s="12">
        <f>AllCountries!AO30</f>
        <v>844.16370888444783</v>
      </c>
      <c r="AV30" s="12">
        <f>AllCountries!AP30</f>
        <v>169.09595476909192</v>
      </c>
      <c r="AW30" s="12">
        <f>AllCountries!AQ30</f>
        <v>26.998680084085088</v>
      </c>
      <c r="AX30" s="12">
        <f>AllCountries!AR30</f>
        <v>63.979242879805199</v>
      </c>
      <c r="AY30" s="12">
        <f>AllCountries!AS30</f>
        <v>170.22542831100762</v>
      </c>
      <c r="AZ30" s="12">
        <f>AllCountries!AT30</f>
        <v>2701.4544677412568</v>
      </c>
      <c r="BA30" s="12">
        <f>AllCountries!AU30</f>
        <v>184.29376982211366</v>
      </c>
      <c r="BB30" s="12">
        <f>AllCountries!AV30</f>
        <v>147.10819616233255</v>
      </c>
      <c r="BC30" s="12">
        <f>AllCountries!AW30</f>
        <v>149.09192520098662</v>
      </c>
      <c r="BD30" s="12">
        <f>AllCountries!AX30</f>
        <v>176.16207869837928</v>
      </c>
      <c r="BE30" s="12">
        <f>AllCountries!AY30</f>
        <v>1267.1069234403094</v>
      </c>
      <c r="BF30" s="12">
        <f>AllCountries!AZ30</f>
        <v>35.387190063709703</v>
      </c>
      <c r="BG30" s="12">
        <f>AllCountries!BA30</f>
        <v>-333.4162896199266</v>
      </c>
      <c r="BH30" s="12">
        <f>AllCountries!BB30</f>
        <v>-325.94875793353845</v>
      </c>
      <c r="BI30" s="12">
        <f>AllCountries!BC30</f>
        <v>-218.38376440955417</v>
      </c>
      <c r="BJ30" s="12">
        <f>AllCountries!BD30</f>
        <v>1817.2668756648959</v>
      </c>
      <c r="BK30" s="12">
        <f>WorldGSCarbon131!O30</f>
        <v>1327.8267047772924</v>
      </c>
      <c r="BL30" s="12">
        <f>WorldGSCarbon1455!L30</f>
        <v>-250.9682754572369</v>
      </c>
      <c r="BM30" s="12">
        <f>WorldGSCarbon1455!M30</f>
        <v>-173.37353274153168</v>
      </c>
      <c r="BN30" s="12">
        <f>WorldGSCarbon1455!N30</f>
        <v>945.51858161808207</v>
      </c>
      <c r="BO30" s="12">
        <f>WorldGSCarbon1455!O30</f>
        <v>867.92383890237693</v>
      </c>
    </row>
    <row r="31" spans="1:67">
      <c r="A31" s="21">
        <v>1927</v>
      </c>
      <c r="B31" s="12">
        <f>WorldGSCarbon131!J31</f>
        <v>388.00058625769827</v>
      </c>
      <c r="C31" s="12">
        <f>WorldGSCarbon131!K31</f>
        <v>285.80544146581838</v>
      </c>
      <c r="D31" s="12">
        <f>WorldGSCarbon131!L31</f>
        <v>236.09619260885938</v>
      </c>
      <c r="E31" s="12">
        <f>WorldGSCarbon131!M31</f>
        <v>319.67875923304882</v>
      </c>
      <c r="F31" s="12">
        <f>WorldGSCarbon131!N31</f>
        <v>1462.9693896974459</v>
      </c>
      <c r="G31" s="22">
        <f>WorldGSCarbon131!P31</f>
        <v>4106.7566723547998</v>
      </c>
      <c r="H31" s="12">
        <f>AllCountries!B31</f>
        <v>592.74082681222308</v>
      </c>
      <c r="I31" s="12">
        <f>AllCountries!C31</f>
        <v>419.27580106943265</v>
      </c>
      <c r="J31" s="12">
        <f>AllCountries!D31</f>
        <v>543.94317065320536</v>
      </c>
      <c r="K31" s="12">
        <f>AllCountries!E31</f>
        <v>2342.173885464762</v>
      </c>
      <c r="L31" s="22">
        <f>AllCountries!F31</f>
        <v>5506.4846493902069</v>
      </c>
      <c r="M31" s="12">
        <f>AllCountries!G31</f>
        <v>315.41623015528421</v>
      </c>
      <c r="N31" s="12">
        <f>AllCountries!H31</f>
        <v>235.76477995142963</v>
      </c>
      <c r="O31" s="12">
        <f>AllCountries!I31</f>
        <v>352.21959506228501</v>
      </c>
      <c r="P31" s="12">
        <f>AllCountries!J31</f>
        <v>1526.686886126146</v>
      </c>
      <c r="Q31" s="22">
        <f>AllCountries!K31</f>
        <v>6045.3495232668802</v>
      </c>
      <c r="R31" s="12">
        <f>AllCountries!L31</f>
        <v>342.51293261633481</v>
      </c>
      <c r="S31" s="12">
        <f>AllCountries!M31</f>
        <v>304.82871058512529</v>
      </c>
      <c r="T31" s="12">
        <f>AllCountries!N31</f>
        <v>400.68383708005985</v>
      </c>
      <c r="U31" s="12">
        <f>AllCountries!O31</f>
        <v>1742.3412499090527</v>
      </c>
      <c r="V31" s="22">
        <f>AllCountries!P31</f>
        <v>3218.6360304092659</v>
      </c>
      <c r="W31" s="12">
        <f>AllCountries!Q31</f>
        <v>285.37910799236948</v>
      </c>
      <c r="X31" s="12">
        <f>AllCountries!R31</f>
        <v>210.08453235873958</v>
      </c>
      <c r="Y31" s="12">
        <f>AllCountries!S31</f>
        <v>266.30958479526106</v>
      </c>
      <c r="Z31" s="12">
        <f>AllCountries!T31</f>
        <v>1363.0569743366286</v>
      </c>
      <c r="AA31" s="22">
        <f>AllCountries!U31</f>
        <v>5985.8017409683971</v>
      </c>
      <c r="AB31" s="12">
        <f>AllCountries!V31</f>
        <v>426.38343818713201</v>
      </c>
      <c r="AC31" s="12">
        <f>AllCountries!W31</f>
        <v>386.0016399309265</v>
      </c>
      <c r="AD31" s="12">
        <f>AllCountries!X31</f>
        <v>427.7456953934535</v>
      </c>
      <c r="AE31" s="12">
        <f>AllCountries!Y31</f>
        <v>895.23997143990482</v>
      </c>
      <c r="AF31" s="22">
        <f>AllCountries!Z31</f>
        <v>3078.5416941269268</v>
      </c>
      <c r="AG31" s="12">
        <f>AllCountries!AA31</f>
        <v>759.85489301117138</v>
      </c>
      <c r="AH31" s="12">
        <f>AllCountries!AB31</f>
        <v>835.91286566224369</v>
      </c>
      <c r="AI31" s="12">
        <f>AllCountries!AC31</f>
        <v>999.58231060713229</v>
      </c>
      <c r="AJ31" s="12">
        <f>AllCountries!AD31</f>
        <v>4629.9102001245274</v>
      </c>
      <c r="AK31" s="12">
        <f>AllCountries!AE31</f>
        <v>7536.4018860605338</v>
      </c>
      <c r="AL31" s="12">
        <f>AllCountries!AF31</f>
        <v>111.07981010045755</v>
      </c>
      <c r="AM31" s="12">
        <f>AllCountries!AG31</f>
        <v>105.77614437617694</v>
      </c>
      <c r="AN31" s="12">
        <f>AllCountries!AH31</f>
        <v>115.07033603136495</v>
      </c>
      <c r="AO31" s="12">
        <f>AllCountries!AI31</f>
        <v>693.38034958680805</v>
      </c>
      <c r="AP31" s="12">
        <f>AllCountries!AJ31</f>
        <v>4381.1097502841048</v>
      </c>
      <c r="AQ31" s="12">
        <f>AllCountries!AK31</f>
        <v>117.92055621569668</v>
      </c>
      <c r="AR31" s="12">
        <f>AllCountries!AL31</f>
        <v>68.867317269370417</v>
      </c>
      <c r="AS31" s="12">
        <f>AllCountries!AM31</f>
        <v>78.059970406475301</v>
      </c>
      <c r="AT31" s="12">
        <f>AllCountries!AN31</f>
        <v>171.60875116150405</v>
      </c>
      <c r="AU31" s="12">
        <f>AllCountries!AO31</f>
        <v>892.10462990728217</v>
      </c>
      <c r="AV31" s="12">
        <f>AllCountries!AP31</f>
        <v>147.53541115726654</v>
      </c>
      <c r="AW31" s="12">
        <f>AllCountries!AQ31</f>
        <v>-22.57853418118378</v>
      </c>
      <c r="AX31" s="12">
        <f>AllCountries!AR31</f>
        <v>13.838427632973067</v>
      </c>
      <c r="AY31" s="12">
        <f>AllCountries!AS31</f>
        <v>113.66963180822331</v>
      </c>
      <c r="AZ31" s="12">
        <f>AllCountries!AT31</f>
        <v>2615.741854731657</v>
      </c>
      <c r="BA31" s="12">
        <f>AllCountries!AU31</f>
        <v>231.06319088593332</v>
      </c>
      <c r="BB31" s="12">
        <f>AllCountries!AV31</f>
        <v>166.65642993374226</v>
      </c>
      <c r="BC31" s="12">
        <f>AllCountries!AW31</f>
        <v>168.22493541014299</v>
      </c>
      <c r="BD31" s="12">
        <f>AllCountries!AX31</f>
        <v>197.14353815113353</v>
      </c>
      <c r="BE31" s="12">
        <f>AllCountries!AY31</f>
        <v>1354.1598727125504</v>
      </c>
      <c r="BF31" s="12">
        <f>AllCountries!AZ31</f>
        <v>42.149639463040209</v>
      </c>
      <c r="BG31" s="12">
        <f>AllCountries!BA31</f>
        <v>-233.71533778168342</v>
      </c>
      <c r="BH31" s="12">
        <f>AllCountries!BB31</f>
        <v>-226.01431471163764</v>
      </c>
      <c r="BI31" s="12">
        <f>AllCountries!BC31</f>
        <v>-129.67954420304861</v>
      </c>
      <c r="BJ31" s="12">
        <f>AllCountries!BD31</f>
        <v>1710.3386550288769</v>
      </c>
      <c r="BK31" s="12">
        <f>WorldGSCarbon131!O31</f>
        <v>1379.3868230732562</v>
      </c>
      <c r="BL31" s="12">
        <f>WorldGSCarbon1455!L31</f>
        <v>-266.30873476987159</v>
      </c>
      <c r="BM31" s="12">
        <f>WorldGSCarbon1455!M31</f>
        <v>-182.72616814568212</v>
      </c>
      <c r="BN31" s="12">
        <f>WorldGSCarbon1455!N31</f>
        <v>960.56446231871496</v>
      </c>
      <c r="BO31" s="12">
        <f>WorldGSCarbon1455!O31</f>
        <v>876.98189569452541</v>
      </c>
    </row>
    <row r="32" spans="1:67">
      <c r="A32" s="21">
        <v>1928</v>
      </c>
      <c r="B32" s="12">
        <f>WorldGSCarbon131!J32</f>
        <v>367.57736357200776</v>
      </c>
      <c r="C32" s="12">
        <f>WorldGSCarbon131!K32</f>
        <v>272.62218732476924</v>
      </c>
      <c r="D32" s="12">
        <f>WorldGSCarbon131!L32</f>
        <v>222.97910177044483</v>
      </c>
      <c r="E32" s="12">
        <f>WorldGSCarbon131!M32</f>
        <v>307.99281578380231</v>
      </c>
      <c r="F32" s="12">
        <f>WorldGSCarbon131!N32</f>
        <v>1480.8454348458845</v>
      </c>
      <c r="G32" s="22">
        <f>WorldGSCarbon131!P32</f>
        <v>4178.8292142498567</v>
      </c>
      <c r="H32" s="12">
        <f>AllCountries!B32</f>
        <v>510.38284613132248</v>
      </c>
      <c r="I32" s="12">
        <f>AllCountries!C32</f>
        <v>349.98007914886244</v>
      </c>
      <c r="J32" s="12">
        <f>AllCountries!D32</f>
        <v>472.13636802018397</v>
      </c>
      <c r="K32" s="12">
        <f>AllCountries!E32</f>
        <v>2281.695130594494</v>
      </c>
      <c r="L32" s="22">
        <f>AllCountries!F32</f>
        <v>5498.4313083769484</v>
      </c>
      <c r="M32" s="12">
        <f>AllCountries!G32</f>
        <v>304.83017279112397</v>
      </c>
      <c r="N32" s="12">
        <f>AllCountries!H32</f>
        <v>238.93076040039668</v>
      </c>
      <c r="O32" s="12">
        <f>AllCountries!I32</f>
        <v>359.1783605620152</v>
      </c>
      <c r="P32" s="12">
        <f>AllCountries!J32</f>
        <v>1565.6301422655961</v>
      </c>
      <c r="Q32" s="22">
        <f>AllCountries!K32</f>
        <v>6078.7303764766193</v>
      </c>
      <c r="R32" s="12">
        <f>AllCountries!L32</f>
        <v>297.42463929217433</v>
      </c>
      <c r="S32" s="12">
        <f>AllCountries!M32</f>
        <v>257.00295850381622</v>
      </c>
      <c r="T32" s="12">
        <f>AllCountries!N32</f>
        <v>360.15710666102314</v>
      </c>
      <c r="U32" s="12">
        <f>AllCountries!O32</f>
        <v>1766.3824529901458</v>
      </c>
      <c r="V32" s="22">
        <f>AllCountries!P32</f>
        <v>3335.0020009724522</v>
      </c>
      <c r="W32" s="12">
        <f>AllCountries!Q32</f>
        <v>328.52231866278788</v>
      </c>
      <c r="X32" s="12">
        <f>AllCountries!R32</f>
        <v>269.27771123509643</v>
      </c>
      <c r="Y32" s="12">
        <f>AllCountries!S32</f>
        <v>326.95763357490114</v>
      </c>
      <c r="Z32" s="12">
        <f>AllCountries!T32</f>
        <v>1390.4795155191741</v>
      </c>
      <c r="AA32" s="22">
        <f>AllCountries!U32</f>
        <v>5832.9061950165915</v>
      </c>
      <c r="AB32" s="12">
        <f>AllCountries!V32</f>
        <v>547.89273251597876</v>
      </c>
      <c r="AC32" s="12">
        <f>AllCountries!W32</f>
        <v>530.13629783533008</v>
      </c>
      <c r="AD32" s="12">
        <f>AllCountries!X32</f>
        <v>574.7227396462273</v>
      </c>
      <c r="AE32" s="12">
        <f>AllCountries!Y32</f>
        <v>1102.3309982358389</v>
      </c>
      <c r="AF32" s="22">
        <f>AllCountries!Z32</f>
        <v>3337.1042579574914</v>
      </c>
      <c r="AG32" s="12">
        <f>AllCountries!AA32</f>
        <v>761.51323037196084</v>
      </c>
      <c r="AH32" s="12">
        <f>AllCountries!AB32</f>
        <v>845.97900367867692</v>
      </c>
      <c r="AI32" s="12">
        <f>AllCountries!AC32</f>
        <v>1007.1642259032908</v>
      </c>
      <c r="AJ32" s="12">
        <f>AllCountries!AD32</f>
        <v>4749.3744834892896</v>
      </c>
      <c r="AK32" s="12">
        <f>AllCountries!AE32</f>
        <v>7840.1410100513485</v>
      </c>
      <c r="AL32" s="12">
        <f>AllCountries!AF32</f>
        <v>122.93005804289174</v>
      </c>
      <c r="AM32" s="12">
        <f>AllCountries!AG32</f>
        <v>117.79329738641702</v>
      </c>
      <c r="AN32" s="12">
        <f>AllCountries!AH32</f>
        <v>127.82313238519458</v>
      </c>
      <c r="AO32" s="12">
        <f>AllCountries!AI32</f>
        <v>733.6079032760166</v>
      </c>
      <c r="AP32" s="12">
        <f>AllCountries!AJ32</f>
        <v>4529.2554026523176</v>
      </c>
      <c r="AQ32" s="12">
        <f>AllCountries!AK32</f>
        <v>113.2412823880131</v>
      </c>
      <c r="AR32" s="12">
        <f>AllCountries!AL32</f>
        <v>64.083175323408938</v>
      </c>
      <c r="AS32" s="12">
        <f>AllCountries!AM32</f>
        <v>74.408224003573693</v>
      </c>
      <c r="AT32" s="12">
        <f>AllCountries!AN32</f>
        <v>186.4558444240964</v>
      </c>
      <c r="AU32" s="12">
        <f>AllCountries!AO32</f>
        <v>980.19514996011992</v>
      </c>
      <c r="AV32" s="12">
        <f>AllCountries!AP32</f>
        <v>197.87324931091416</v>
      </c>
      <c r="AW32" s="12">
        <f>AllCountries!AQ32</f>
        <v>-88.593620198154184</v>
      </c>
      <c r="AX32" s="12">
        <f>AllCountries!AR32</f>
        <v>-44.101996811013819</v>
      </c>
      <c r="AY32" s="12">
        <f>AllCountries!AS32</f>
        <v>103.8373267451101</v>
      </c>
      <c r="AZ32" s="12">
        <f>AllCountries!AT32</f>
        <v>3160.0166532021121</v>
      </c>
      <c r="BA32" s="12">
        <f>AllCountries!AU32</f>
        <v>273.87133296192576</v>
      </c>
      <c r="BB32" s="12">
        <f>AllCountries!AV32</f>
        <v>182.6915767599601</v>
      </c>
      <c r="BC32" s="12">
        <f>AllCountries!AW32</f>
        <v>184.05851924877268</v>
      </c>
      <c r="BD32" s="12">
        <f>AllCountries!AX32</f>
        <v>214.48056576408786</v>
      </c>
      <c r="BE32" s="12">
        <f>AllCountries!AY32</f>
        <v>1425.049473240113</v>
      </c>
      <c r="BF32" s="12">
        <f>AllCountries!AZ32</f>
        <v>61.249887331280895</v>
      </c>
      <c r="BG32" s="12">
        <f>AllCountries!BA32</f>
        <v>-197.18687018503383</v>
      </c>
      <c r="BH32" s="12">
        <f>AllCountries!BB32</f>
        <v>-188.75830239576263</v>
      </c>
      <c r="BI32" s="12">
        <f>AllCountries!BC32</f>
        <v>-93.248984099308444</v>
      </c>
      <c r="BJ32" s="12">
        <f>AllCountries!BD32</f>
        <v>1693.2084875066309</v>
      </c>
      <c r="BK32" s="12">
        <f>WorldGSCarbon131!O32</f>
        <v>1395.8317208325268</v>
      </c>
      <c r="BL32" s="12">
        <f>WorldGSCarbon1455!L32</f>
        <v>-278.75712169463588</v>
      </c>
      <c r="BM32" s="12">
        <f>WorldGSCarbon1455!M32</f>
        <v>-193.7434076812784</v>
      </c>
      <c r="BN32" s="12">
        <f>WorldGSCarbon1455!N32</f>
        <v>979.1092113808038</v>
      </c>
      <c r="BO32" s="12">
        <f>WorldGSCarbon1455!O32</f>
        <v>894.09549736744623</v>
      </c>
    </row>
    <row r="33" spans="1:67">
      <c r="A33" s="21">
        <v>1929</v>
      </c>
      <c r="B33" s="12">
        <f>WorldGSCarbon131!J33</f>
        <v>335.30256399457147</v>
      </c>
      <c r="C33" s="12">
        <f>WorldGSCarbon131!K33</f>
        <v>228.96282073154407</v>
      </c>
      <c r="D33" s="12">
        <f>WorldGSCarbon131!L33</f>
        <v>175.35499074120159</v>
      </c>
      <c r="E33" s="12">
        <f>WorldGSCarbon131!M33</f>
        <v>274.11724715127048</v>
      </c>
      <c r="F33" s="12">
        <f>WorldGSCarbon131!N33</f>
        <v>1498.0669947176989</v>
      </c>
      <c r="G33" s="22">
        <f>WorldGSCarbon131!P33</f>
        <v>4286.6163279016992</v>
      </c>
      <c r="H33" s="12">
        <f>AllCountries!B33</f>
        <v>431.73065479199988</v>
      </c>
      <c r="I33" s="12">
        <f>AllCountries!C33</f>
        <v>256.26972642780112</v>
      </c>
      <c r="J33" s="12">
        <f>AllCountries!D33</f>
        <v>412.26866439432052</v>
      </c>
      <c r="K33" s="12">
        <f>AllCountries!E33</f>
        <v>2327.2789319064755</v>
      </c>
      <c r="L33" s="22">
        <f>AllCountries!F33</f>
        <v>5777.8571018376315</v>
      </c>
      <c r="M33" s="12">
        <f>AllCountries!G33</f>
        <v>315.89151035082341</v>
      </c>
      <c r="N33" s="12">
        <f>AllCountries!H33</f>
        <v>219.00870661954039</v>
      </c>
      <c r="O33" s="12">
        <f>AllCountries!I33</f>
        <v>340.05673682238546</v>
      </c>
      <c r="P33" s="12">
        <f>AllCountries!J33</f>
        <v>1607.8095561709206</v>
      </c>
      <c r="Q33" s="22">
        <f>AllCountries!K33</f>
        <v>6249.5645979347164</v>
      </c>
      <c r="R33" s="12">
        <f>AllCountries!L33</f>
        <v>165.57947159239239</v>
      </c>
      <c r="S33" s="12">
        <f>AllCountries!M33</f>
        <v>117.60991198743986</v>
      </c>
      <c r="T33" s="12">
        <f>AllCountries!N33</f>
        <v>226.78947150693449</v>
      </c>
      <c r="U33" s="12">
        <f>AllCountries!O33</f>
        <v>1668.2121657582859</v>
      </c>
      <c r="V33" s="22">
        <f>AllCountries!P33</f>
        <v>3368.7515048947043</v>
      </c>
      <c r="W33" s="12">
        <f>AllCountries!Q33</f>
        <v>302.58969892142539</v>
      </c>
      <c r="X33" s="12">
        <f>AllCountries!R33</f>
        <v>251.80395490627231</v>
      </c>
      <c r="Y33" s="12">
        <f>AllCountries!S33</f>
        <v>313.6757530333511</v>
      </c>
      <c r="Z33" s="12">
        <f>AllCountries!T33</f>
        <v>1349.298203597094</v>
      </c>
      <c r="AA33" s="22">
        <f>AllCountries!U33</f>
        <v>5649.5080461410325</v>
      </c>
      <c r="AB33" s="12">
        <f>AllCountries!V33</f>
        <v>610.29503680802509</v>
      </c>
      <c r="AC33" s="12">
        <f>AllCountries!W33</f>
        <v>601.88141251266131</v>
      </c>
      <c r="AD33" s="12">
        <f>AllCountries!X33</f>
        <v>657.50049945445619</v>
      </c>
      <c r="AE33" s="12">
        <f>AllCountries!Y33</f>
        <v>1203.2632903164533</v>
      </c>
      <c r="AF33" s="22">
        <f>AllCountries!Z33</f>
        <v>3281.8747554217002</v>
      </c>
      <c r="AG33" s="12">
        <f>AllCountries!AA33</f>
        <v>859.17131410674585</v>
      </c>
      <c r="AH33" s="12">
        <f>AllCountries!AB33</f>
        <v>928.66718595828718</v>
      </c>
      <c r="AI33" s="12">
        <f>AllCountries!AC33</f>
        <v>1090.955871987559</v>
      </c>
      <c r="AJ33" s="12">
        <f>AllCountries!AD33</f>
        <v>5018.0423927080719</v>
      </c>
      <c r="AK33" s="12">
        <f>AllCountries!AE33</f>
        <v>7910.4978819478856</v>
      </c>
      <c r="AL33" s="12">
        <f>AllCountries!AF33</f>
        <v>138.2264210093474</v>
      </c>
      <c r="AM33" s="12">
        <f>AllCountries!AG33</f>
        <v>131.76145721419797</v>
      </c>
      <c r="AN33" s="12">
        <f>AllCountries!AH33</f>
        <v>142.03821849923676</v>
      </c>
      <c r="AO33" s="12">
        <f>AllCountries!AI33</f>
        <v>752.91450087838246</v>
      </c>
      <c r="AP33" s="12">
        <f>AllCountries!AJ33</f>
        <v>4590.1814328521123</v>
      </c>
      <c r="AQ33" s="12">
        <f>AllCountries!AK33</f>
        <v>145.68190662842778</v>
      </c>
      <c r="AR33" s="12">
        <f>AllCountries!AL33</f>
        <v>97.094273636348092</v>
      </c>
      <c r="AS33" s="12">
        <f>AllCountries!AM33</f>
        <v>107.51639806817036</v>
      </c>
      <c r="AT33" s="12">
        <f>AllCountries!AN33</f>
        <v>214.6221738299933</v>
      </c>
      <c r="AU33" s="12">
        <f>AllCountries!AO33</f>
        <v>967.88156210020577</v>
      </c>
      <c r="AV33" s="12">
        <f>AllCountries!AP33</f>
        <v>508.88141392112732</v>
      </c>
      <c r="AW33" s="12">
        <f>AllCountries!AQ33</f>
        <v>160.51644219920789</v>
      </c>
      <c r="AX33" s="12">
        <f>AllCountries!AR33</f>
        <v>195.41660521481995</v>
      </c>
      <c r="AY33" s="12">
        <f>AllCountries!AS33</f>
        <v>350.82966180795273</v>
      </c>
      <c r="AZ33" s="12">
        <f>AllCountries!AT33</f>
        <v>3279.177341310969</v>
      </c>
      <c r="BA33" s="12">
        <f>AllCountries!AU33</f>
        <v>227.57968358002444</v>
      </c>
      <c r="BB33" s="12">
        <f>AllCountries!AV33</f>
        <v>112.00557948617174</v>
      </c>
      <c r="BC33" s="12">
        <f>AllCountries!AW33</f>
        <v>113.48165289136892</v>
      </c>
      <c r="BD33" s="12">
        <f>AllCountries!AX33</f>
        <v>144.36828575828164</v>
      </c>
      <c r="BE33" s="12">
        <f>AllCountries!AY33</f>
        <v>1447.3790810160381</v>
      </c>
      <c r="BF33" s="12">
        <f>AllCountries!AZ33</f>
        <v>115.68066370570867</v>
      </c>
      <c r="BG33" s="12">
        <f>AllCountries!BA33</f>
        <v>-157.8321827206249</v>
      </c>
      <c r="BH33" s="12">
        <f>AllCountries!BB33</f>
        <v>-148.97676095399581</v>
      </c>
      <c r="BI33" s="12">
        <f>AllCountries!BC33</f>
        <v>-63.37671273843052</v>
      </c>
      <c r="BJ33" s="12">
        <f>AllCountries!BD33</f>
        <v>1601.9025295560753</v>
      </c>
      <c r="BK33" s="12">
        <f>WorldGSCarbon131!O33</f>
        <v>1399.30473830763</v>
      </c>
      <c r="BL33" s="12">
        <f>WorldGSCarbon1455!L33</f>
        <v>-366.45239022989409</v>
      </c>
      <c r="BM33" s="12">
        <f>WorldGSCarbon1455!M33</f>
        <v>-267.69013381982523</v>
      </c>
      <c r="BN33" s="12">
        <f>WorldGSCarbon1455!N33</f>
        <v>956.25961374660301</v>
      </c>
      <c r="BO33" s="12">
        <f>WorldGSCarbon1455!O33</f>
        <v>857.49735733653426</v>
      </c>
    </row>
    <row r="34" spans="1:67">
      <c r="A34" s="21">
        <v>1930</v>
      </c>
      <c r="B34" s="12">
        <f>WorldGSCarbon131!J34</f>
        <v>169.30625941260604</v>
      </c>
      <c r="C34" s="12">
        <f>WorldGSCarbon131!K34</f>
        <v>82.849217658072376</v>
      </c>
      <c r="D34" s="12">
        <f>WorldGSCarbon131!L34</f>
        <v>33.987420233637891</v>
      </c>
      <c r="E34" s="12">
        <f>WorldGSCarbon131!M34</f>
        <v>135.58102510672288</v>
      </c>
      <c r="F34" s="12">
        <f>WorldGSCarbon131!N34</f>
        <v>1295.859235057914</v>
      </c>
      <c r="G34" s="22">
        <f>WorldGSCarbon131!P34</f>
        <v>4031.2374668632738</v>
      </c>
      <c r="H34" s="12">
        <f>AllCountries!B34</f>
        <v>127.39837487317945</v>
      </c>
      <c r="I34" s="12">
        <f>AllCountries!C34</f>
        <v>-17.053037811744307</v>
      </c>
      <c r="J34" s="12">
        <f>AllCountries!D34</f>
        <v>147.71489433886964</v>
      </c>
      <c r="K34" s="12">
        <f>AllCountries!E34</f>
        <v>1893.7761510743489</v>
      </c>
      <c r="L34" s="22">
        <f>AllCountries!F34</f>
        <v>5235.2574920707993</v>
      </c>
      <c r="M34" s="12">
        <f>AllCountries!G34</f>
        <v>297.9070195378921</v>
      </c>
      <c r="N34" s="12">
        <f>AllCountries!H34</f>
        <v>198.322610775931</v>
      </c>
      <c r="O34" s="12">
        <f>AllCountries!I34</f>
        <v>323.61134569399849</v>
      </c>
      <c r="P34" s="12">
        <f>AllCountries!J34</f>
        <v>1599.3972732374425</v>
      </c>
      <c r="Q34" s="22">
        <f>AllCountries!K34</f>
        <v>6151.1562100186657</v>
      </c>
      <c r="R34" s="12">
        <f>AllCountries!L34</f>
        <v>55.731375851585454</v>
      </c>
      <c r="S34" s="12">
        <f>AllCountries!M34</f>
        <v>13.494064524061173</v>
      </c>
      <c r="T34" s="12">
        <f>AllCountries!N34</f>
        <v>120.99884907564891</v>
      </c>
      <c r="U34" s="12">
        <f>AllCountries!O34</f>
        <v>1556.5487308547761</v>
      </c>
      <c r="V34" s="22">
        <f>AllCountries!P34</f>
        <v>3294.3080130348935</v>
      </c>
      <c r="W34" s="12">
        <f>AllCountries!Q34</f>
        <v>-103.23805228862794</v>
      </c>
      <c r="X34" s="12">
        <f>AllCountries!R34</f>
        <v>-144.10634807245611</v>
      </c>
      <c r="Y34" s="12">
        <f>AllCountries!S34</f>
        <v>-75.790134229955569</v>
      </c>
      <c r="Z34" s="12">
        <f>AllCountries!T34</f>
        <v>971.21376560256124</v>
      </c>
      <c r="AA34" s="22">
        <f>AllCountries!U34</f>
        <v>5673.4997042248888</v>
      </c>
      <c r="AB34" s="12">
        <f>AllCountries!V34</f>
        <v>475.89697715432385</v>
      </c>
      <c r="AC34" s="12">
        <f>AllCountries!W34</f>
        <v>458.06795910255863</v>
      </c>
      <c r="AD34" s="12">
        <f>AllCountries!X34</f>
        <v>508.9083048974739</v>
      </c>
      <c r="AE34" s="12">
        <f>AllCountries!Y34</f>
        <v>1060.1747470187991</v>
      </c>
      <c r="AF34" s="22">
        <f>AllCountries!Z34</f>
        <v>3114.7846441180218</v>
      </c>
      <c r="AG34" s="12">
        <f>AllCountries!AA34</f>
        <v>586.03060482165074</v>
      </c>
      <c r="AH34" s="12">
        <f>AllCountries!AB34</f>
        <v>666.71126272770186</v>
      </c>
      <c r="AI34" s="12">
        <f>AllCountries!AC34</f>
        <v>838.95100119437052</v>
      </c>
      <c r="AJ34" s="12">
        <f>AllCountries!AD34</f>
        <v>4720.7720992190689</v>
      </c>
      <c r="AK34" s="12">
        <f>AllCountries!AE34</f>
        <v>8133.6306892026741</v>
      </c>
      <c r="AL34" s="12">
        <f>AllCountries!AF34</f>
        <v>157.09568972147665</v>
      </c>
      <c r="AM34" s="12">
        <f>AllCountries!AG34</f>
        <v>152.98752047466508</v>
      </c>
      <c r="AN34" s="12">
        <f>AllCountries!AH34</f>
        <v>163.41733581537284</v>
      </c>
      <c r="AO34" s="12">
        <f>AllCountries!AI34</f>
        <v>703.62772574319501</v>
      </c>
      <c r="AP34" s="12">
        <f>AllCountries!AJ34</f>
        <v>4487.3639149921019</v>
      </c>
      <c r="AQ34" s="12">
        <f>AllCountries!AK34</f>
        <v>41.879131505509342</v>
      </c>
      <c r="AR34" s="12">
        <f>AllCountries!AL34</f>
        <v>-4.6521023128186316</v>
      </c>
      <c r="AS34" s="12">
        <f>AllCountries!AM34</f>
        <v>5.2196864860971113</v>
      </c>
      <c r="AT34" s="12">
        <f>AllCountries!AN34</f>
        <v>98.498234841351149</v>
      </c>
      <c r="AU34" s="12">
        <f>AllCountries!AO34</f>
        <v>896.82424267551448</v>
      </c>
      <c r="AV34" s="12">
        <f>AllCountries!AP34</f>
        <v>475.02909645266743</v>
      </c>
      <c r="AW34" s="12">
        <f>AllCountries!AQ34</f>
        <v>373.15020346104569</v>
      </c>
      <c r="AX34" s="12">
        <f>AllCountries!AR34</f>
        <v>415.09061102447532</v>
      </c>
      <c r="AY34" s="12">
        <f>AllCountries!AS34</f>
        <v>502.18440361046845</v>
      </c>
      <c r="AZ34" s="12">
        <f>AllCountries!AT34</f>
        <v>2497.3654643198292</v>
      </c>
      <c r="BA34" s="12">
        <f>AllCountries!AU34</f>
        <v>43.835232654023052</v>
      </c>
      <c r="BB34" s="12">
        <f>AllCountries!AV34</f>
        <v>-15.431631075998718</v>
      </c>
      <c r="BC34" s="12">
        <f>AllCountries!AW34</f>
        <v>-13.632705569411481</v>
      </c>
      <c r="BD34" s="12">
        <f>AllCountries!AX34</f>
        <v>16.374504159891128</v>
      </c>
      <c r="BE34" s="12">
        <f>AllCountries!AY34</f>
        <v>1406.7198413937242</v>
      </c>
      <c r="BF34" s="12">
        <f>AllCountries!AZ34</f>
        <v>96.244103036623713</v>
      </c>
      <c r="BG34" s="12">
        <f>AllCountries!BA34</f>
        <v>-77.327533161726336</v>
      </c>
      <c r="BH34" s="12">
        <f>AllCountries!BB34</f>
        <v>-67.443295090497557</v>
      </c>
      <c r="BI34" s="12">
        <f>AllCountries!BC34</f>
        <v>5.3848654518929537</v>
      </c>
      <c r="BJ34" s="12">
        <f>AllCountries!BD34</f>
        <v>1477.3222013698835</v>
      </c>
      <c r="BK34" s="12">
        <f>WorldGSCarbon131!O34</f>
        <v>1194.265630184829</v>
      </c>
      <c r="BL34" s="12">
        <f>WorldGSCarbon1455!L34</f>
        <v>-459.85242549118146</v>
      </c>
      <c r="BM34" s="12">
        <f>WorldGSCarbon1455!M34</f>
        <v>-358.25882061809654</v>
      </c>
      <c r="BN34" s="12">
        <f>WorldGSCarbon1455!N34</f>
        <v>802.01938933309452</v>
      </c>
      <c r="BO34" s="12">
        <f>WorldGSCarbon1455!O34</f>
        <v>700.42578446000948</v>
      </c>
    </row>
    <row r="35" spans="1:67">
      <c r="A35" s="21">
        <v>1931</v>
      </c>
      <c r="B35" s="12">
        <f>WorldGSCarbon131!J35</f>
        <v>-38.599673261634372</v>
      </c>
      <c r="C35" s="12">
        <f>WorldGSCarbon131!K35</f>
        <v>-99.941225248454074</v>
      </c>
      <c r="D35" s="12">
        <f>WorldGSCarbon131!L35</f>
        <v>-142.78600012881188</v>
      </c>
      <c r="E35" s="12">
        <f>WorldGSCarbon131!M35</f>
        <v>-39.642598783995886</v>
      </c>
      <c r="F35" s="12">
        <f>WorldGSCarbon131!N35</f>
        <v>1046.7586476836937</v>
      </c>
      <c r="G35" s="22">
        <f>WorldGSCarbon131!P35</f>
        <v>3736.306406678535</v>
      </c>
      <c r="H35" s="12">
        <f>AllCountries!B35</f>
        <v>-176.47856063444229</v>
      </c>
      <c r="I35" s="12">
        <f>AllCountries!C35</f>
        <v>-274.70378319354296</v>
      </c>
      <c r="J35" s="12">
        <f>AllCountries!D35</f>
        <v>-105.19415649599253</v>
      </c>
      <c r="K35" s="12">
        <f>AllCountries!E35</f>
        <v>1517.3725560415164</v>
      </c>
      <c r="L35" s="22">
        <f>AllCountries!F35</f>
        <v>4838.6257857264727</v>
      </c>
      <c r="M35" s="12">
        <f>AllCountries!G35</f>
        <v>2.3184455943435278</v>
      </c>
      <c r="N35" s="12">
        <f>AllCountries!H35</f>
        <v>-81.375087817377434</v>
      </c>
      <c r="O35" s="12">
        <f>AllCountries!I35</f>
        <v>54.652752093946127</v>
      </c>
      <c r="P35" s="12">
        <f>AllCountries!J35</f>
        <v>1293.7275053476981</v>
      </c>
      <c r="Q35" s="22">
        <f>AllCountries!K35</f>
        <v>5841.7692329130577</v>
      </c>
      <c r="R35" s="12">
        <f>AllCountries!L35</f>
        <v>-165.75589447120538</v>
      </c>
      <c r="S35" s="12">
        <f>AllCountries!M35</f>
        <v>-200.08723278048194</v>
      </c>
      <c r="T35" s="12">
        <f>AllCountries!N35</f>
        <v>-102.20983567744287</v>
      </c>
      <c r="U35" s="12">
        <f>AllCountries!O35</f>
        <v>1234.4783284145121</v>
      </c>
      <c r="V35" s="22">
        <f>AllCountries!P35</f>
        <v>3004.2439502267325</v>
      </c>
      <c r="W35" s="12">
        <f>AllCountries!Q35</f>
        <v>-63.016599546926408</v>
      </c>
      <c r="X35" s="12">
        <f>AllCountries!R35</f>
        <v>-114.55015966229965</v>
      </c>
      <c r="Y35" s="12">
        <f>AllCountries!S35</f>
        <v>-43.698776046452437</v>
      </c>
      <c r="Z35" s="12">
        <f>AllCountries!T35</f>
        <v>917.24437357770978</v>
      </c>
      <c r="AA35" s="22">
        <f>AllCountries!U35</f>
        <v>5100.1168409969632</v>
      </c>
      <c r="AB35" s="12">
        <f>AllCountries!V35</f>
        <v>396.39840909228388</v>
      </c>
      <c r="AC35" s="12">
        <f>AllCountries!W35</f>
        <v>390.83610916970281</v>
      </c>
      <c r="AD35" s="12">
        <f>AllCountries!X35</f>
        <v>446.83200791058033</v>
      </c>
      <c r="AE35" s="12">
        <f>AllCountries!Y35</f>
        <v>993.13863944183959</v>
      </c>
      <c r="AF35" s="22">
        <f>AllCountries!Z35</f>
        <v>2874.2047422217515</v>
      </c>
      <c r="AG35" s="12">
        <f>AllCountries!AA35</f>
        <v>57.598976760763165</v>
      </c>
      <c r="AH35" s="12">
        <f>AllCountries!AB35</f>
        <v>121.87608162046537</v>
      </c>
      <c r="AI35" s="12">
        <f>AllCountries!AC35</f>
        <v>298.54273583652878</v>
      </c>
      <c r="AJ35" s="12">
        <f>AllCountries!AD35</f>
        <v>4053.3064147700484</v>
      </c>
      <c r="AK35" s="12">
        <f>AllCountries!AE35</f>
        <v>7906.2608483524309</v>
      </c>
      <c r="AL35" s="12">
        <f>AllCountries!AF35</f>
        <v>82.210626405346588</v>
      </c>
      <c r="AM35" s="12">
        <f>AllCountries!AG35</f>
        <v>78.530804048252904</v>
      </c>
      <c r="AN35" s="12">
        <f>AllCountries!AH35</f>
        <v>87.790373894470761</v>
      </c>
      <c r="AO35" s="12">
        <f>AllCountries!AI35</f>
        <v>511.94727537958863</v>
      </c>
      <c r="AP35" s="12">
        <f>AllCountries!AJ35</f>
        <v>3929.7232571763716</v>
      </c>
      <c r="AQ35" s="12">
        <f>AllCountries!AK35</f>
        <v>8.7382305891363217</v>
      </c>
      <c r="AR35" s="12">
        <f>AllCountries!AL35</f>
        <v>-21.912856669430905</v>
      </c>
      <c r="AS35" s="12">
        <f>AllCountries!AM35</f>
        <v>-12.19254160054407</v>
      </c>
      <c r="AT35" s="12">
        <f>AllCountries!AN35</f>
        <v>77.507386767429381</v>
      </c>
      <c r="AU35" s="12">
        <f>AllCountries!AO35</f>
        <v>863.84803098708323</v>
      </c>
      <c r="AV35" s="12">
        <f>AllCountries!AP35</f>
        <v>158.75066025911474</v>
      </c>
      <c r="AW35" s="12">
        <f>AllCountries!AQ35</f>
        <v>108.96952303364515</v>
      </c>
      <c r="AX35" s="12">
        <f>AllCountries!AR35</f>
        <v>141.48774106810677</v>
      </c>
      <c r="AY35" s="12">
        <f>AllCountries!AS35</f>
        <v>203.88127725400506</v>
      </c>
      <c r="AZ35" s="12">
        <f>AllCountries!AT35</f>
        <v>2106.2114363163691</v>
      </c>
      <c r="BA35" s="12">
        <f>AllCountries!AU35</f>
        <v>-35.651646671954587</v>
      </c>
      <c r="BB35" s="12">
        <f>AllCountries!AV35</f>
        <v>-69.169990107971955</v>
      </c>
      <c r="BC35" s="12">
        <f>AllCountries!AW35</f>
        <v>-66.972087853222149</v>
      </c>
      <c r="BD35" s="12">
        <f>AllCountries!AX35</f>
        <v>-38.031208275747723</v>
      </c>
      <c r="BE35" s="12">
        <f>AllCountries!AY35</f>
        <v>1357.1966150655637</v>
      </c>
      <c r="BF35" s="12">
        <f>AllCountries!AZ35</f>
        <v>19.089527199728359</v>
      </c>
      <c r="BG35" s="12">
        <f>AllCountries!BA35</f>
        <v>-109.43206029970474</v>
      </c>
      <c r="BH35" s="12">
        <f>AllCountries!BB35</f>
        <v>-99.061371512203166</v>
      </c>
      <c r="BI35" s="12">
        <f>AllCountries!BC35</f>
        <v>-22.699176783596897</v>
      </c>
      <c r="BJ35" s="12">
        <f>AllCountries!BD35</f>
        <v>1500.8893283699119</v>
      </c>
      <c r="BK35" s="12">
        <f>WorldGSCarbon131!O35</f>
        <v>943.61524633887768</v>
      </c>
      <c r="BL35" s="12">
        <f>WorldGSCarbon1455!L35</f>
        <v>-575.81257983563466</v>
      </c>
      <c r="BM35" s="12">
        <f>WorldGSCarbon1455!M35</f>
        <v>-472.66917849081864</v>
      </c>
      <c r="BN35" s="12">
        <f>WorldGSCarbon1455!N35</f>
        <v>613.73206797687078</v>
      </c>
      <c r="BO35" s="12">
        <f>WorldGSCarbon1455!O35</f>
        <v>510.5886666320547</v>
      </c>
    </row>
    <row r="36" spans="1:67">
      <c r="A36" s="21">
        <v>1932</v>
      </c>
      <c r="B36" s="12">
        <f>WorldGSCarbon131!J36</f>
        <v>-138.38247793882746</v>
      </c>
      <c r="C36" s="12">
        <f>WorldGSCarbon131!K36</f>
        <v>-196.3514081495463</v>
      </c>
      <c r="D36" s="12">
        <f>WorldGSCarbon131!L36</f>
        <v>-234.54176185270109</v>
      </c>
      <c r="E36" s="12">
        <f>WorldGSCarbon131!M36</f>
        <v>-124.80023921352497</v>
      </c>
      <c r="F36" s="12">
        <f>WorldGSCarbon131!N36</f>
        <v>872.65420048644842</v>
      </c>
      <c r="G36" s="22">
        <f>WorldGSCarbon131!P36</f>
        <v>3419.7760960989626</v>
      </c>
      <c r="H36" s="12">
        <f>AllCountries!B36</f>
        <v>-483.73640776913646</v>
      </c>
      <c r="I36" s="12">
        <f>AllCountries!C36</f>
        <v>-575.25962795342275</v>
      </c>
      <c r="J36" s="12">
        <f>AllCountries!D36</f>
        <v>-382.14597431698786</v>
      </c>
      <c r="K36" s="12">
        <f>AllCountries!E36</f>
        <v>1022.7628499820839</v>
      </c>
      <c r="L36" s="22">
        <f>AllCountries!F36</f>
        <v>4172.3678336278845</v>
      </c>
      <c r="M36" s="12">
        <f>AllCountries!G36</f>
        <v>4.7247923294086505</v>
      </c>
      <c r="N36" s="12">
        <f>AllCountries!H36</f>
        <v>-77.25906831006013</v>
      </c>
      <c r="O36" s="12">
        <f>AllCountries!I36</f>
        <v>62.702273665929908</v>
      </c>
      <c r="P36" s="12">
        <f>AllCountries!J36</f>
        <v>1327.2288664127532</v>
      </c>
      <c r="Q36" s="22">
        <f>AllCountries!K36</f>
        <v>5830.1823663806726</v>
      </c>
      <c r="R36" s="12">
        <f>AllCountries!L36</f>
        <v>-62.236158737503239</v>
      </c>
      <c r="S36" s="12">
        <f>AllCountries!M36</f>
        <v>-94.596463360853505</v>
      </c>
      <c r="T36" s="12">
        <f>AllCountries!N36</f>
        <v>-3.4971585421893359</v>
      </c>
      <c r="U36" s="12">
        <f>AllCountries!O36</f>
        <v>1220.4711046851851</v>
      </c>
      <c r="V36" s="22">
        <f>AllCountries!P36</f>
        <v>2691.6782611872113</v>
      </c>
      <c r="W36" s="12">
        <f>AllCountries!Q36</f>
        <v>117.34071517285983</v>
      </c>
      <c r="X36" s="12">
        <f>AllCountries!R36</f>
        <v>31.432915817102089</v>
      </c>
      <c r="Y36" s="12">
        <f>AllCountries!S36</f>
        <v>101.5759839280004</v>
      </c>
      <c r="Z36" s="12">
        <f>AllCountries!T36</f>
        <v>1119.5923080401994</v>
      </c>
      <c r="AA36" s="22">
        <f>AllCountries!U36</f>
        <v>5145.074637647398</v>
      </c>
      <c r="AB36" s="12">
        <f>AllCountries!V36</f>
        <v>350.38642201495401</v>
      </c>
      <c r="AC36" s="12">
        <f>AllCountries!W36</f>
        <v>344.11015304841618</v>
      </c>
      <c r="AD36" s="12">
        <f>AllCountries!X36</f>
        <v>395.58344617254863</v>
      </c>
      <c r="AE36" s="12">
        <f>AllCountries!Y36</f>
        <v>964.82305364543936</v>
      </c>
      <c r="AF36" s="22">
        <f>AllCountries!Z36</f>
        <v>2808.6535850276109</v>
      </c>
      <c r="AG36" s="12">
        <f>AllCountries!AA36</f>
        <v>-517.20176486168248</v>
      </c>
      <c r="AH36" s="12">
        <f>AllCountries!AB36</f>
        <v>-447.65176752504158</v>
      </c>
      <c r="AI36" s="12">
        <f>AllCountries!AC36</f>
        <v>-257.4805643475417</v>
      </c>
      <c r="AJ36" s="12">
        <f>AllCountries!AD36</f>
        <v>3648.0009549191541</v>
      </c>
      <c r="AK36" s="12">
        <f>AllCountries!AE36</f>
        <v>7559.2976423041719</v>
      </c>
      <c r="AL36" s="12">
        <f>AllCountries!AF36</f>
        <v>17.609177491132819</v>
      </c>
      <c r="AM36" s="12">
        <f>AllCountries!AG36</f>
        <v>13.470287822585615</v>
      </c>
      <c r="AN36" s="12">
        <f>AllCountries!AH36</f>
        <v>22.825159942205588</v>
      </c>
      <c r="AO36" s="12">
        <f>AllCountries!AI36</f>
        <v>403.78551753706421</v>
      </c>
      <c r="AP36" s="12">
        <f>AllCountries!AJ36</f>
        <v>3731.0896199459085</v>
      </c>
      <c r="AQ36" s="12">
        <f>AllCountries!AK36</f>
        <v>3.6666482180595161</v>
      </c>
      <c r="AR36" s="12">
        <f>AllCountries!AL36</f>
        <v>-29.535000769657572</v>
      </c>
      <c r="AS36" s="12">
        <f>AllCountries!AM36</f>
        <v>-19.403972905161478</v>
      </c>
      <c r="AT36" s="12">
        <f>AllCountries!AN36</f>
        <v>78.325126002475429</v>
      </c>
      <c r="AU36" s="12">
        <f>AllCountries!AO36</f>
        <v>880.75686467709488</v>
      </c>
      <c r="AV36" s="12">
        <f>AllCountries!AP36</f>
        <v>-6.7343200066881687E-2</v>
      </c>
      <c r="AW36" s="12">
        <f>AllCountries!AQ36</f>
        <v>-6.6434741000108835</v>
      </c>
      <c r="AX36" s="12">
        <f>AllCountries!AR36</f>
        <v>14.861116686410817</v>
      </c>
      <c r="AY36" s="12">
        <f>AllCountries!AS36</f>
        <v>59.250273710681235</v>
      </c>
      <c r="AZ36" s="12">
        <f>AllCountries!AT36</f>
        <v>1751.750695773705</v>
      </c>
      <c r="BA36" s="12">
        <f>AllCountries!AU36</f>
        <v>-53.175490322811996</v>
      </c>
      <c r="BB36" s="12">
        <f>AllCountries!AV36</f>
        <v>-75.960344425026534</v>
      </c>
      <c r="BC36" s="12">
        <f>AllCountries!AW36</f>
        <v>-73.439950880935342</v>
      </c>
      <c r="BD36" s="12">
        <f>AllCountries!AX36</f>
        <v>-42.23201726445145</v>
      </c>
      <c r="BE36" s="12">
        <f>AllCountries!AY36</f>
        <v>1418.7521541232013</v>
      </c>
      <c r="BF36" s="12">
        <f>AllCountries!AZ36</f>
        <v>-0.30670044348812403</v>
      </c>
      <c r="BG36" s="12">
        <f>AllCountries!BA36</f>
        <v>-115.02299063341096</v>
      </c>
      <c r="BH36" s="12">
        <f>AllCountries!BB36</f>
        <v>-105.07766235625606</v>
      </c>
      <c r="BI36" s="12">
        <f>AllCountries!BC36</f>
        <v>-50.985793402996194</v>
      </c>
      <c r="BJ36" s="12">
        <f>AllCountries!BD36</f>
        <v>1254.3291043243246</v>
      </c>
      <c r="BK36" s="12">
        <f>WorldGSCarbon131!O36</f>
        <v>762.91267784727233</v>
      </c>
      <c r="BL36" s="12">
        <f>WorldGSCarbon1455!L36</f>
        <v>-620.52671073038823</v>
      </c>
      <c r="BM36" s="12">
        <f>WorldGSCarbon1455!M36</f>
        <v>-510.78518809121221</v>
      </c>
      <c r="BN36" s="12">
        <f>WorldGSCarbon1455!N36</f>
        <v>486.66925160876116</v>
      </c>
      <c r="BO36" s="12">
        <f>WorldGSCarbon1455!O36</f>
        <v>376.92772896958508</v>
      </c>
    </row>
    <row r="37" spans="1:67">
      <c r="A37" s="21">
        <v>1933</v>
      </c>
      <c r="B37" s="12">
        <f>WorldGSCarbon131!J37</f>
        <v>-74.128318628203175</v>
      </c>
      <c r="C37" s="12">
        <f>WorldGSCarbon131!K37</f>
        <v>-134.61250767332473</v>
      </c>
      <c r="D37" s="12">
        <f>WorldGSCarbon131!L37</f>
        <v>-175.26430173105817</v>
      </c>
      <c r="E37" s="12">
        <f>WorldGSCarbon131!M37</f>
        <v>-77.068204926627686</v>
      </c>
      <c r="F37" s="12">
        <f>WorldGSCarbon131!N37</f>
        <v>937.9135824187357</v>
      </c>
      <c r="G37" s="22">
        <f>WorldGSCarbon131!P37</f>
        <v>3443.1401777500687</v>
      </c>
      <c r="H37" s="12">
        <f>AllCountries!B37</f>
        <v>-428.29178383351865</v>
      </c>
      <c r="I37" s="12">
        <f>AllCountries!C37</f>
        <v>-520.96588844767643</v>
      </c>
      <c r="J37" s="12">
        <f>AllCountries!D37</f>
        <v>-364.22215079061857</v>
      </c>
      <c r="K37" s="12">
        <f>AllCountries!E37</f>
        <v>1018.2341312709373</v>
      </c>
      <c r="L37" s="22">
        <f>AllCountries!F37</f>
        <v>4095.2007642449862</v>
      </c>
      <c r="M37" s="12">
        <f>AllCountries!G37</f>
        <v>0</v>
      </c>
      <c r="N37" s="12">
        <f>AllCountries!H37</f>
        <v>-85.552244964988788</v>
      </c>
      <c r="O37" s="12">
        <f>AllCountries!I37</f>
        <v>46.265490550051361</v>
      </c>
      <c r="P37" s="12">
        <f>AllCountries!J37</f>
        <v>1369.7073854494122</v>
      </c>
      <c r="Q37" s="22">
        <f>AllCountries!K37</f>
        <v>5971.6924354158391</v>
      </c>
      <c r="R37" s="12">
        <f>AllCountries!L37</f>
        <v>131.72671032383266</v>
      </c>
      <c r="S37" s="12">
        <f>AllCountries!M37</f>
        <v>101.76989630831788</v>
      </c>
      <c r="T37" s="12">
        <f>AllCountries!N37</f>
        <v>193.79157709151221</v>
      </c>
      <c r="U37" s="12">
        <f>AllCountries!O37</f>
        <v>1495.4008456548997</v>
      </c>
      <c r="V37" s="22">
        <f>AllCountries!P37</f>
        <v>2800.4513589049238</v>
      </c>
      <c r="W37" s="12">
        <f>AllCountries!Q37</f>
        <v>67.36911300158485</v>
      </c>
      <c r="X37" s="12">
        <f>AllCountries!R37</f>
        <v>-29.117717294671479</v>
      </c>
      <c r="Y37" s="12">
        <f>AllCountries!S37</f>
        <v>36.369324578630525</v>
      </c>
      <c r="Z37" s="12">
        <f>AllCountries!T37</f>
        <v>1156.4902128609583</v>
      </c>
      <c r="AA37" s="22">
        <f>AllCountries!U37</f>
        <v>5411.7726545101132</v>
      </c>
      <c r="AB37" s="12">
        <f>AllCountries!V37</f>
        <v>405.21834076219858</v>
      </c>
      <c r="AC37" s="12">
        <f>AllCountries!W37</f>
        <v>401.31172908639485</v>
      </c>
      <c r="AD37" s="12">
        <f>AllCountries!X37</f>
        <v>465.17983494406673</v>
      </c>
      <c r="AE37" s="12">
        <f>AllCountries!Y37</f>
        <v>1045.6565772341132</v>
      </c>
      <c r="AF37" s="22">
        <f>AllCountries!Z37</f>
        <v>2711.4817906586545</v>
      </c>
      <c r="AG37" s="12">
        <f>AllCountries!AA37</f>
        <v>-290.62829081678075</v>
      </c>
      <c r="AH37" s="12">
        <f>AllCountries!AB37</f>
        <v>-227.58152406122886</v>
      </c>
      <c r="AI37" s="12">
        <f>AllCountries!AC37</f>
        <v>-26.22629713490451</v>
      </c>
      <c r="AJ37" s="12">
        <f>AllCountries!AD37</f>
        <v>3846.231708648565</v>
      </c>
      <c r="AK37" s="12">
        <f>AllCountries!AE37</f>
        <v>7780.7002556819225</v>
      </c>
      <c r="AL37" s="12">
        <f>AllCountries!AF37</f>
        <v>40.8718759042046</v>
      </c>
      <c r="AM37" s="12">
        <f>AllCountries!AG37</f>
        <v>35.320451796580436</v>
      </c>
      <c r="AN37" s="12">
        <f>AllCountries!AH37</f>
        <v>45.627182217441266</v>
      </c>
      <c r="AO37" s="12">
        <f>AllCountries!AI37</f>
        <v>447.65956173125659</v>
      </c>
      <c r="AP37" s="12">
        <f>AllCountries!AJ37</f>
        <v>3833.2597021559432</v>
      </c>
      <c r="AQ37" s="12">
        <f>AllCountries!AK37</f>
        <v>21.472892930949751</v>
      </c>
      <c r="AR37" s="12">
        <f>AllCountries!AL37</f>
        <v>-12.784562009227228</v>
      </c>
      <c r="AS37" s="12">
        <f>AllCountries!AM37</f>
        <v>-1.9285277303269506</v>
      </c>
      <c r="AT37" s="12">
        <f>AllCountries!AN37</f>
        <v>113.10850873648528</v>
      </c>
      <c r="AU37" s="12">
        <f>AllCountries!AO37</f>
        <v>935.4011059512701</v>
      </c>
      <c r="AV37" s="12">
        <f>AllCountries!AP37</f>
        <v>40.507797886988399</v>
      </c>
      <c r="AW37" s="12">
        <f>AllCountries!AQ37</f>
        <v>-65.411307163941586</v>
      </c>
      <c r="AX37" s="12">
        <f>AllCountries!AR37</f>
        <v>-29.210539238354112</v>
      </c>
      <c r="AY37" s="12">
        <f>AllCountries!AS37</f>
        <v>38.71391591868079</v>
      </c>
      <c r="AZ37" s="12">
        <f>AllCountries!AT37</f>
        <v>2124.5972366761043</v>
      </c>
      <c r="BA37" s="12">
        <f>AllCountries!AU37</f>
        <v>-27.323917261376302</v>
      </c>
      <c r="BB37" s="12">
        <f>AllCountries!AV37</f>
        <v>-59.814636479393045</v>
      </c>
      <c r="BC37" s="12">
        <f>AllCountries!AW37</f>
        <v>-57.273685556392316</v>
      </c>
      <c r="BD37" s="12">
        <f>AllCountries!AX37</f>
        <v>-23.991874079297855</v>
      </c>
      <c r="BE37" s="12">
        <f>AllCountries!AY37</f>
        <v>1468.4191741029697</v>
      </c>
      <c r="BF37" s="12">
        <f>AllCountries!AZ37</f>
        <v>6.6898312982033694</v>
      </c>
      <c r="BG37" s="12">
        <f>AllCountries!BA37</f>
        <v>-117.276087584872</v>
      </c>
      <c r="BH37" s="12">
        <f>AllCountries!BB37</f>
        <v>-106.61694673664286</v>
      </c>
      <c r="BI37" s="12">
        <f>AllCountries!BC37</f>
        <v>-40.537303292352256</v>
      </c>
      <c r="BJ37" s="12">
        <f>AllCountries!BD37</f>
        <v>1373.0244204012156</v>
      </c>
      <c r="BK37" s="12">
        <f>WorldGSCarbon131!O37</f>
        <v>839.71748561430513</v>
      </c>
      <c r="BL37" s="12">
        <f>WorldGSCarbon1455!L37</f>
        <v>-586.12670884891406</v>
      </c>
      <c r="BM37" s="12">
        <f>WorldGSCarbon1455!M37</f>
        <v>-487.93061204448367</v>
      </c>
      <c r="BN37" s="12">
        <f>WorldGSCarbon1455!N37</f>
        <v>527.05117530087966</v>
      </c>
      <c r="BO37" s="12">
        <f>WorldGSCarbon1455!O37</f>
        <v>428.85507849644921</v>
      </c>
    </row>
    <row r="38" spans="1:67">
      <c r="A38" s="21">
        <v>1934</v>
      </c>
      <c r="B38" s="12">
        <f>WorldGSCarbon131!J38</f>
        <v>21.50154041274121</v>
      </c>
      <c r="C38" s="12">
        <f>WorldGSCarbon131!K38</f>
        <v>-57.016223412021994</v>
      </c>
      <c r="D38" s="12">
        <f>WorldGSCarbon131!L38</f>
        <v>-101.09919868628626</v>
      </c>
      <c r="E38" s="12">
        <f>WorldGSCarbon131!M38</f>
        <v>-3.121434396985189</v>
      </c>
      <c r="F38" s="12">
        <f>WorldGSCarbon131!N38</f>
        <v>1100.6268167759076</v>
      </c>
      <c r="G38" s="22">
        <f>WorldGSCarbon131!P38</f>
        <v>3681.6395265313299</v>
      </c>
      <c r="H38" s="12">
        <f>AllCountries!B38</f>
        <v>-243.85933310133737</v>
      </c>
      <c r="I38" s="12">
        <f>AllCountries!C38</f>
        <v>-361.09654327178947</v>
      </c>
      <c r="J38" s="12">
        <f>AllCountries!D38</f>
        <v>-205.67683377582065</v>
      </c>
      <c r="K38" s="12">
        <f>AllCountries!E38</f>
        <v>1325.2153075651495</v>
      </c>
      <c r="L38" s="22">
        <f>AllCountries!F38</f>
        <v>4531.9767220005469</v>
      </c>
      <c r="M38" s="12">
        <f>AllCountries!G38</f>
        <v>170.4230348124168</v>
      </c>
      <c r="N38" s="12">
        <f>AllCountries!H38</f>
        <v>76.956352063143186</v>
      </c>
      <c r="O38" s="12">
        <f>AllCountries!I38</f>
        <v>208.35971287681761</v>
      </c>
      <c r="P38" s="12">
        <f>AllCountries!J38</f>
        <v>1638.8851731605123</v>
      </c>
      <c r="Q38" s="22">
        <f>AllCountries!K38</f>
        <v>6322.1947288164347</v>
      </c>
      <c r="R38" s="12">
        <f>AllCountries!L38</f>
        <v>209.16278632814013</v>
      </c>
      <c r="S38" s="12">
        <f>AllCountries!M38</f>
        <v>169.08971874512321</v>
      </c>
      <c r="T38" s="12">
        <f>AllCountries!N38</f>
        <v>262.24547952827288</v>
      </c>
      <c r="U38" s="12">
        <f>AllCountries!O38</f>
        <v>1694.7929584135727</v>
      </c>
      <c r="V38" s="22">
        <f>AllCountries!P38</f>
        <v>3017.6569393156778</v>
      </c>
      <c r="W38" s="12">
        <f>AllCountries!Q38</f>
        <v>243.36418001807411</v>
      </c>
      <c r="X38" s="12">
        <f>AllCountries!R38</f>
        <v>133.22853337946191</v>
      </c>
      <c r="Y38" s="12">
        <f>AllCountries!S38</f>
        <v>197.07103850113998</v>
      </c>
      <c r="Z38" s="12">
        <f>AllCountries!T38</f>
        <v>1385.9171687387727</v>
      </c>
      <c r="AA38" s="22">
        <f>AllCountries!U38</f>
        <v>5571.4586637832217</v>
      </c>
      <c r="AB38" s="12">
        <f>AllCountries!V38</f>
        <v>259.96250533191863</v>
      </c>
      <c r="AC38" s="12">
        <f>AllCountries!W38</f>
        <v>252.06365761116072</v>
      </c>
      <c r="AD38" s="12">
        <f>AllCountries!X38</f>
        <v>318.61374783182981</v>
      </c>
      <c r="AE38" s="12">
        <f>AllCountries!Y38</f>
        <v>908.51403484377795</v>
      </c>
      <c r="AF38" s="22">
        <f>AllCountries!Z38</f>
        <v>2613.25512802196</v>
      </c>
      <c r="AG38" s="12">
        <f>AllCountries!AA38</f>
        <v>-227.27541193305743</v>
      </c>
      <c r="AH38" s="12">
        <f>AllCountries!AB38</f>
        <v>-159.01317187430953</v>
      </c>
      <c r="AI38" s="12">
        <f>AllCountries!AC38</f>
        <v>46.813465265770851</v>
      </c>
      <c r="AJ38" s="12">
        <f>AllCountries!AD38</f>
        <v>3733.3442851612635</v>
      </c>
      <c r="AK38" s="12">
        <f>AllCountries!AE38</f>
        <v>7672.5616851688474</v>
      </c>
      <c r="AL38" s="12">
        <f>AllCountries!AF38</f>
        <v>186.40652126074144</v>
      </c>
      <c r="AM38" s="12">
        <f>AllCountries!AG38</f>
        <v>173.94705297178345</v>
      </c>
      <c r="AN38" s="12">
        <f>AllCountries!AH38</f>
        <v>185.28409207163168</v>
      </c>
      <c r="AO38" s="12">
        <f>AllCountries!AI38</f>
        <v>634.39290463504847</v>
      </c>
      <c r="AP38" s="12">
        <f>AllCountries!AJ38</f>
        <v>4062.0773937472422</v>
      </c>
      <c r="AQ38" s="12">
        <f>AllCountries!AK38</f>
        <v>42.181981386641795</v>
      </c>
      <c r="AR38" s="12">
        <f>AllCountries!AL38</f>
        <v>9.1351688339256061</v>
      </c>
      <c r="AS38" s="12">
        <f>AllCountries!AM38</f>
        <v>19.626921578335786</v>
      </c>
      <c r="AT38" s="12">
        <f>AllCountries!AN38</f>
        <v>154.13520679759245</v>
      </c>
      <c r="AU38" s="12">
        <f>AllCountries!AO38</f>
        <v>998.71922597292144</v>
      </c>
      <c r="AV38" s="12">
        <f>AllCountries!AP38</f>
        <v>104.32871081998559</v>
      </c>
      <c r="AW38" s="12">
        <f>AllCountries!AQ38</f>
        <v>-100.71338233906293</v>
      </c>
      <c r="AX38" s="12">
        <f>AllCountries!AR38</f>
        <v>-68.436440909811935</v>
      </c>
      <c r="AY38" s="12">
        <f>AllCountries!AS38</f>
        <v>30.736008398130561</v>
      </c>
      <c r="AZ38" s="12">
        <f>AllCountries!AT38</f>
        <v>2524.5130991879018</v>
      </c>
      <c r="BA38" s="12">
        <f>AllCountries!AU38</f>
        <v>0.30577892605389856</v>
      </c>
      <c r="BB38" s="12">
        <f>AllCountries!AV38</f>
        <v>-89.396385420490276</v>
      </c>
      <c r="BC38" s="12">
        <f>AllCountries!AW38</f>
        <v>-87.194884426419037</v>
      </c>
      <c r="BD38" s="12">
        <f>AllCountries!AX38</f>
        <v>-51.481738651172563</v>
      </c>
      <c r="BE38" s="12">
        <f>AllCountries!AY38</f>
        <v>1530.9206523904218</v>
      </c>
      <c r="BF38" s="12">
        <f>AllCountries!AZ38</f>
        <v>67.454721941063042</v>
      </c>
      <c r="BG38" s="12">
        <f>AllCountries!BA38</f>
        <v>-127.65625767727185</v>
      </c>
      <c r="BH38" s="12">
        <f>AllCountries!BB38</f>
        <v>-116.66955517899923</v>
      </c>
      <c r="BI38" s="12">
        <f>AllCountries!BC38</f>
        <v>-43.542418873701976</v>
      </c>
      <c r="BJ38" s="12">
        <f>AllCountries!BD38</f>
        <v>1440.9912784989015</v>
      </c>
      <c r="BK38" s="12">
        <f>WorldGSCarbon131!O38</f>
        <v>1002.6490524866067</v>
      </c>
      <c r="BL38" s="12">
        <f>WorldGSCarbon1455!L38</f>
        <v>-546.64010909182753</v>
      </c>
      <c r="BM38" s="12">
        <f>WorldGSCarbon1455!M38</f>
        <v>-448.66234480252655</v>
      </c>
      <c r="BN38" s="12">
        <f>WorldGSCarbon1455!N38</f>
        <v>655.08590637036627</v>
      </c>
      <c r="BO38" s="12">
        <f>WorldGSCarbon1455!O38</f>
        <v>557.10814208106535</v>
      </c>
    </row>
    <row r="39" spans="1:67">
      <c r="A39" s="21">
        <v>1935</v>
      </c>
      <c r="B39" s="12">
        <f>WorldGSCarbon131!J39</f>
        <v>123.93456599679857</v>
      </c>
      <c r="C39" s="12">
        <f>WorldGSCarbon131!K39</f>
        <v>45.806661952826559</v>
      </c>
      <c r="D39" s="12">
        <f>WorldGSCarbon131!L39</f>
        <v>-0.67972676142676536</v>
      </c>
      <c r="E39" s="12">
        <f>WorldGSCarbon131!M39</f>
        <v>102.17895343142781</v>
      </c>
      <c r="F39" s="12">
        <f>WorldGSCarbon131!N39</f>
        <v>1294.4404376614107</v>
      </c>
      <c r="G39" s="22">
        <f>WorldGSCarbon131!P39</f>
        <v>3890.0438663475652</v>
      </c>
      <c r="H39" s="12">
        <f>AllCountries!B39</f>
        <v>-85.596343602024632</v>
      </c>
      <c r="I39" s="12">
        <f>AllCountries!C39</f>
        <v>-205.48515751305803</v>
      </c>
      <c r="J39" s="12">
        <f>AllCountries!D39</f>
        <v>-39.551305946616644</v>
      </c>
      <c r="K39" s="12">
        <f>AllCountries!E39</f>
        <v>1616.751026771303</v>
      </c>
      <c r="L39" s="22">
        <f>AllCountries!F39</f>
        <v>4911.1414004378576</v>
      </c>
      <c r="M39" s="12">
        <f>AllCountries!G39</f>
        <v>208.19008017251892</v>
      </c>
      <c r="N39" s="12">
        <f>AllCountries!H39</f>
        <v>119.47554763977956</v>
      </c>
      <c r="O39" s="12">
        <f>AllCountries!I39</f>
        <v>254.63467690450707</v>
      </c>
      <c r="P39" s="12">
        <f>AllCountries!J39</f>
        <v>1757.031458617573</v>
      </c>
      <c r="Q39" s="22">
        <f>AllCountries!K39</f>
        <v>6509.3302221810391</v>
      </c>
      <c r="R39" s="12">
        <f>AllCountries!L39</f>
        <v>341.16137576922574</v>
      </c>
      <c r="S39" s="12">
        <f>AllCountries!M39</f>
        <v>304.39947396190712</v>
      </c>
      <c r="T39" s="12">
        <f>AllCountries!N39</f>
        <v>398.80455193786923</v>
      </c>
      <c r="U39" s="12">
        <f>AllCountries!O39</f>
        <v>2036.1881113769643</v>
      </c>
      <c r="V39" s="22">
        <f>AllCountries!P39</f>
        <v>3377.8811551849381</v>
      </c>
      <c r="W39" s="12">
        <f>AllCountries!Q39</f>
        <v>98.260100100838798</v>
      </c>
      <c r="X39" s="12">
        <f>AllCountries!R39</f>
        <v>-34.604530176178095</v>
      </c>
      <c r="Y39" s="12">
        <f>AllCountries!S39</f>
        <v>28.417270651921804</v>
      </c>
      <c r="Z39" s="12">
        <f>AllCountries!T39</f>
        <v>1267.8598190989233</v>
      </c>
      <c r="AA39" s="22">
        <f>AllCountries!U39</f>
        <v>5654.6032080574023</v>
      </c>
      <c r="AB39" s="12">
        <f>AllCountries!V39</f>
        <v>375.57550463713721</v>
      </c>
      <c r="AC39" s="12">
        <f>AllCountries!W39</f>
        <v>361.32719541218796</v>
      </c>
      <c r="AD39" s="12">
        <f>AllCountries!X39</f>
        <v>433.26394692020983</v>
      </c>
      <c r="AE39" s="12">
        <f>AllCountries!Y39</f>
        <v>1034.0417705455943</v>
      </c>
      <c r="AF39" s="22">
        <f>AllCountries!Z39</f>
        <v>2534.8633757857147</v>
      </c>
      <c r="AG39" s="12">
        <f>AllCountries!AA39</f>
        <v>-70.761667297938274</v>
      </c>
      <c r="AH39" s="12">
        <f>AllCountries!AB39</f>
        <v>-15.246613812801655</v>
      </c>
      <c r="AI39" s="12">
        <f>AllCountries!AC39</f>
        <v>193.7324407242937</v>
      </c>
      <c r="AJ39" s="12">
        <f>AllCountries!AD39</f>
        <v>3874.5892175460667</v>
      </c>
      <c r="AK39" s="12">
        <f>AllCountries!AE39</f>
        <v>7281.2512710530755</v>
      </c>
      <c r="AL39" s="12">
        <f>AllCountries!AF39</f>
        <v>242.92632896068378</v>
      </c>
      <c r="AM39" s="12">
        <f>AllCountries!AG39</f>
        <v>231.46343461750897</v>
      </c>
      <c r="AN39" s="12">
        <f>AllCountries!AH39</f>
        <v>243.32553257345816</v>
      </c>
      <c r="AO39" s="12">
        <f>AllCountries!AI39</f>
        <v>712.06348944353078</v>
      </c>
      <c r="AP39" s="12">
        <f>AllCountries!AJ39</f>
        <v>4163.7464277356194</v>
      </c>
      <c r="AQ39" s="12">
        <f>AllCountries!AK39</f>
        <v>89.238759202579118</v>
      </c>
      <c r="AR39" s="12">
        <f>AllCountries!AL39</f>
        <v>57.350923436247697</v>
      </c>
      <c r="AS39" s="12">
        <f>AllCountries!AM39</f>
        <v>68.982211771926572</v>
      </c>
      <c r="AT39" s="12">
        <f>AllCountries!AN39</f>
        <v>204.34050740479336</v>
      </c>
      <c r="AU39" s="12">
        <f>AllCountries!AO39</f>
        <v>1010.9150073269316</v>
      </c>
      <c r="AV39" s="12">
        <f>AllCountries!AP39</f>
        <v>233.6236013141573</v>
      </c>
      <c r="AW39" s="12">
        <f>AllCountries!AQ39</f>
        <v>56.732269886618106</v>
      </c>
      <c r="AX39" s="12">
        <f>AllCountries!AR39</f>
        <v>88.044038320047534</v>
      </c>
      <c r="AY39" s="12">
        <f>AllCountries!AS39</f>
        <v>196.63905564550703</v>
      </c>
      <c r="AZ39" s="12">
        <f>AllCountries!AT39</f>
        <v>2627.9396258164784</v>
      </c>
      <c r="BA39" s="12">
        <f>AllCountries!AU39</f>
        <v>7.7524756145880716</v>
      </c>
      <c r="BB39" s="12">
        <f>AllCountries!AV39</f>
        <v>-73.445786046819038</v>
      </c>
      <c r="BC39" s="12">
        <f>AllCountries!AW39</f>
        <v>-70.027725568611686</v>
      </c>
      <c r="BD39" s="12">
        <f>AllCountries!AX39</f>
        <v>-33.149995796144239</v>
      </c>
      <c r="BE39" s="12">
        <f>AllCountries!AY39</f>
        <v>1537.5872372346637</v>
      </c>
      <c r="BF39" s="12">
        <f>AllCountries!AZ39</f>
        <v>83.506368676899257</v>
      </c>
      <c r="BG39" s="12">
        <f>AllCountries!BA39</f>
        <v>-97.63605009414421</v>
      </c>
      <c r="BH39" s="12">
        <f>AllCountries!BB39</f>
        <v>-85.121053354740837</v>
      </c>
      <c r="BI39" s="12">
        <f>AllCountries!BC39</f>
        <v>-3.4828440275545227</v>
      </c>
      <c r="BJ39" s="12">
        <f>AllCountries!BD39</f>
        <v>1521.4414641083392</v>
      </c>
      <c r="BK39" s="12">
        <f>WorldGSCarbon131!O39</f>
        <v>1191.5817574685559</v>
      </c>
      <c r="BL39" s="12">
        <f>WorldGSCarbon1455!L39</f>
        <v>-470.51162491159067</v>
      </c>
      <c r="BM39" s="12">
        <f>WorldGSCarbon1455!M39</f>
        <v>-367.65294471873608</v>
      </c>
      <c r="BN39" s="12">
        <f>WorldGSCarbon1455!N39</f>
        <v>824.6085395112467</v>
      </c>
      <c r="BO39" s="12">
        <f>WorldGSCarbon1455!O39</f>
        <v>721.74985931839228</v>
      </c>
    </row>
    <row r="40" spans="1:67">
      <c r="A40" s="21">
        <v>1936</v>
      </c>
      <c r="B40" s="12">
        <f>WorldGSCarbon131!J40</f>
        <v>168.94963477214654</v>
      </c>
      <c r="C40" s="12">
        <f>WorldGSCarbon131!K40</f>
        <v>72.897719743563115</v>
      </c>
      <c r="D40" s="12">
        <f>WorldGSCarbon131!L40</f>
        <v>20.543626697777356</v>
      </c>
      <c r="E40" s="12">
        <f>WorldGSCarbon131!M40</f>
        <v>126.64790342253923</v>
      </c>
      <c r="F40" s="12">
        <f>WorldGSCarbon131!N40</f>
        <v>1459.0100229285099</v>
      </c>
      <c r="G40" s="22">
        <f>WorldGSCarbon131!P40</f>
        <v>4255.3400728632687</v>
      </c>
      <c r="H40" s="12">
        <f>AllCountries!B40</f>
        <v>29.085831755592491</v>
      </c>
      <c r="I40" s="12">
        <f>AllCountries!C40</f>
        <v>-132.25981098843627</v>
      </c>
      <c r="J40" s="12">
        <f>AllCountries!D40</f>
        <v>37.221558935243834</v>
      </c>
      <c r="K40" s="12">
        <f>AllCountries!E40</f>
        <v>1888.015800122666</v>
      </c>
      <c r="L40" s="22">
        <f>AllCountries!F40</f>
        <v>5506.3290236603134</v>
      </c>
      <c r="M40" s="12">
        <f>AllCountries!G40</f>
        <v>183.92755559367686</v>
      </c>
      <c r="N40" s="12">
        <f>AllCountries!H40</f>
        <v>82.017901801537192</v>
      </c>
      <c r="O40" s="12">
        <f>AllCountries!I40</f>
        <v>225.03036262381713</v>
      </c>
      <c r="P40" s="12">
        <f>AllCountries!J40</f>
        <v>1827.5141411200523</v>
      </c>
      <c r="Q40" s="22">
        <f>AllCountries!K40</f>
        <v>6810.9600978580884</v>
      </c>
      <c r="R40" s="12">
        <f>AllCountries!L40</f>
        <v>426.07025383374827</v>
      </c>
      <c r="S40" s="12">
        <f>AllCountries!M40</f>
        <v>383.48483664494086</v>
      </c>
      <c r="T40" s="12">
        <f>AllCountries!N40</f>
        <v>482.72205090262787</v>
      </c>
      <c r="U40" s="12">
        <f>AllCountries!O40</f>
        <v>2380.9953298462824</v>
      </c>
      <c r="V40" s="22">
        <f>AllCountries!P40</f>
        <v>3837.1722846305674</v>
      </c>
      <c r="W40" s="12">
        <f>AllCountries!Q40</f>
        <v>206.9036034904419</v>
      </c>
      <c r="X40" s="12">
        <f>AllCountries!R40</f>
        <v>57.479718085054131</v>
      </c>
      <c r="Y40" s="12">
        <f>AllCountries!S40</f>
        <v>120.88566971753519</v>
      </c>
      <c r="Z40" s="12">
        <f>AllCountries!T40</f>
        <v>1443.1722528714174</v>
      </c>
      <c r="AA40" s="22">
        <f>AllCountries!U40</f>
        <v>5894.2392190263454</v>
      </c>
      <c r="AB40" s="12">
        <f>AllCountries!V40</f>
        <v>321.77729751796733</v>
      </c>
      <c r="AC40" s="12">
        <f>AllCountries!W40</f>
        <v>292.23467052549</v>
      </c>
      <c r="AD40" s="12">
        <f>AllCountries!X40</f>
        <v>365.70468396006976</v>
      </c>
      <c r="AE40" s="12">
        <f>AllCountries!Y40</f>
        <v>1069.8514127832652</v>
      </c>
      <c r="AF40" s="22">
        <f>AllCountries!Z40</f>
        <v>2847.2288812427346</v>
      </c>
      <c r="AG40" s="12">
        <f>AllCountries!AA40</f>
        <v>-129.24334987624167</v>
      </c>
      <c r="AH40" s="12">
        <f>AllCountries!AB40</f>
        <v>-69.323774890479697</v>
      </c>
      <c r="AI40" s="12">
        <f>AllCountries!AC40</f>
        <v>142.15550728675584</v>
      </c>
      <c r="AJ40" s="12">
        <f>AllCountries!AD40</f>
        <v>4130.8295363317784</v>
      </c>
      <c r="AK40" s="12">
        <f>AllCountries!AE40</f>
        <v>7254.5867492350608</v>
      </c>
      <c r="AL40" s="12">
        <f>AllCountries!AF40</f>
        <v>290.21838145473237</v>
      </c>
      <c r="AM40" s="12">
        <f>AllCountries!AG40</f>
        <v>275.68567434227691</v>
      </c>
      <c r="AN40" s="12">
        <f>AllCountries!AH40</f>
        <v>287.92820554239057</v>
      </c>
      <c r="AO40" s="12">
        <f>AllCountries!AI40</f>
        <v>740.4973152613195</v>
      </c>
      <c r="AP40" s="12">
        <f>AllCountries!AJ40</f>
        <v>4127.1594963696816</v>
      </c>
      <c r="AQ40" s="12">
        <f>AllCountries!AK40</f>
        <v>64.223815722378589</v>
      </c>
      <c r="AR40" s="12">
        <f>AllCountries!AL40</f>
        <v>34.024879469699705</v>
      </c>
      <c r="AS40" s="12">
        <f>AllCountries!AM40</f>
        <v>45.164959685405655</v>
      </c>
      <c r="AT40" s="12">
        <f>AllCountries!AN40</f>
        <v>203.56590863480719</v>
      </c>
      <c r="AU40" s="12">
        <f>AllCountries!AO40</f>
        <v>1091.6233295387544</v>
      </c>
      <c r="AV40" s="12">
        <f>AllCountries!AP40</f>
        <v>220.43425368882879</v>
      </c>
      <c r="AW40" s="12">
        <f>AllCountries!AQ40</f>
        <v>53.250324621436015</v>
      </c>
      <c r="AX40" s="12">
        <f>AllCountries!AR40</f>
        <v>92.200836031355806</v>
      </c>
      <c r="AY40" s="12">
        <f>AllCountries!AS40</f>
        <v>208.94988392654881</v>
      </c>
      <c r="AZ40" s="12">
        <f>AllCountries!AT40</f>
        <v>2713.7627314570991</v>
      </c>
      <c r="BA40" s="12">
        <f>AllCountries!AU40</f>
        <v>42.190042562810859</v>
      </c>
      <c r="BB40" s="12">
        <f>AllCountries!AV40</f>
        <v>-53.978703185493117</v>
      </c>
      <c r="BC40" s="12">
        <f>AllCountries!AW40</f>
        <v>-47.330835076921005</v>
      </c>
      <c r="BD40" s="12">
        <f>AllCountries!AX40</f>
        <v>-8.2292402614682967</v>
      </c>
      <c r="BE40" s="12">
        <f>AllCountries!AY40</f>
        <v>1587.1769462755512</v>
      </c>
      <c r="BF40" s="12">
        <f>AllCountries!AZ40</f>
        <v>74.81687582713991</v>
      </c>
      <c r="BG40" s="12">
        <f>AllCountries!BA40</f>
        <v>-91.648989060505556</v>
      </c>
      <c r="BH40" s="12">
        <f>AllCountries!BB40</f>
        <v>-77.013499151394896</v>
      </c>
      <c r="BI40" s="12">
        <f>AllCountries!BC40</f>
        <v>14.855677037991907</v>
      </c>
      <c r="BJ40" s="12">
        <f>AllCountries!BD40</f>
        <v>1614.8826389742171</v>
      </c>
      <c r="BK40" s="12">
        <f>WorldGSCarbon131!O40</f>
        <v>1352.9057462037481</v>
      </c>
      <c r="BL40" s="12">
        <f>WorldGSCarbon1455!L40</f>
        <v>-508.59239767337073</v>
      </c>
      <c r="BM40" s="12">
        <f>WorldGSCarbon1455!M40</f>
        <v>-402.48812094860887</v>
      </c>
      <c r="BN40" s="12">
        <f>WorldGSCarbon1455!N40</f>
        <v>929.87399855736169</v>
      </c>
      <c r="BO40" s="12">
        <f>WorldGSCarbon1455!O40</f>
        <v>823.76972183259988</v>
      </c>
    </row>
    <row r="41" spans="1:67">
      <c r="A41" s="21">
        <v>1937</v>
      </c>
      <c r="B41" s="12">
        <f>WorldGSCarbon131!J41</f>
        <v>299.91399470785615</v>
      </c>
      <c r="C41" s="12">
        <f>WorldGSCarbon131!K41</f>
        <v>187.70946363868279</v>
      </c>
      <c r="D41" s="12">
        <f>WorldGSCarbon131!L41</f>
        <v>131.4022339559769</v>
      </c>
      <c r="E41" s="12">
        <f>WorldGSCarbon131!M41</f>
        <v>240.33754374414991</v>
      </c>
      <c r="F41" s="12">
        <f>WorldGSCarbon131!N41</f>
        <v>1660.5974888756016</v>
      </c>
      <c r="G41" s="22">
        <f>WorldGSCarbon131!P41</f>
        <v>4497.0759973060931</v>
      </c>
      <c r="H41" s="12">
        <f>AllCountries!B41</f>
        <v>235.52863562832599</v>
      </c>
      <c r="I41" s="12">
        <f>AllCountries!C41</f>
        <v>50.586018575289089</v>
      </c>
      <c r="J41" s="12">
        <f>AllCountries!D41</f>
        <v>227.72758916773734</v>
      </c>
      <c r="K41" s="12">
        <f>AllCountries!E41</f>
        <v>2162.6288685676063</v>
      </c>
      <c r="L41" s="22">
        <f>AllCountries!F41</f>
        <v>5785.7177954852214</v>
      </c>
      <c r="M41" s="12">
        <f>AllCountries!G41</f>
        <v>247.6646140631689</v>
      </c>
      <c r="N41" s="12">
        <f>AllCountries!H41</f>
        <v>133.80628471735503</v>
      </c>
      <c r="O41" s="12">
        <f>AllCountries!I41</f>
        <v>278.54035942762476</v>
      </c>
      <c r="P41" s="12">
        <f>AllCountries!J41</f>
        <v>1956.0951364245816</v>
      </c>
      <c r="Q41" s="22">
        <f>AllCountries!K41</f>
        <v>6998.9814239647985</v>
      </c>
      <c r="R41" s="12">
        <f>AllCountries!L41</f>
        <v>639.90778312724365</v>
      </c>
      <c r="S41" s="12">
        <f>AllCountries!M41</f>
        <v>588.3354001832538</v>
      </c>
      <c r="T41" s="12">
        <f>AllCountries!N41</f>
        <v>692.84816013358193</v>
      </c>
      <c r="U41" s="12">
        <f>AllCountries!O41</f>
        <v>2829.367804091924</v>
      </c>
      <c r="V41" s="22">
        <f>AllCountries!P41</f>
        <v>4233.6051156349531</v>
      </c>
      <c r="W41" s="12">
        <f>AllCountries!Q41</f>
        <v>402.74385961785674</v>
      </c>
      <c r="X41" s="12">
        <f>AllCountries!R41</f>
        <v>230.66657871440552</v>
      </c>
      <c r="Y41" s="12">
        <f>AllCountries!S41</f>
        <v>294.69254032007569</v>
      </c>
      <c r="Z41" s="12">
        <f>AllCountries!T41</f>
        <v>1669.237386045515</v>
      </c>
      <c r="AA41" s="22">
        <f>AllCountries!U41</f>
        <v>6030.452428861412</v>
      </c>
      <c r="AB41" s="12">
        <f>AllCountries!V41</f>
        <v>310.45891353312561</v>
      </c>
      <c r="AC41" s="12">
        <f>AllCountries!W41</f>
        <v>285.53033399156664</v>
      </c>
      <c r="AD41" s="12">
        <f>AllCountries!X41</f>
        <v>351.78591099409078</v>
      </c>
      <c r="AE41" s="12">
        <f>AllCountries!Y41</f>
        <v>1142.1833365462664</v>
      </c>
      <c r="AF41" s="22">
        <f>AllCountries!Z41</f>
        <v>3182.1406550222919</v>
      </c>
      <c r="AG41" s="12">
        <f>AllCountries!AA41</f>
        <v>-100.51867752796552</v>
      </c>
      <c r="AH41" s="12">
        <f>AllCountries!AB41</f>
        <v>-46.121485650974869</v>
      </c>
      <c r="AI41" s="12">
        <f>AllCountries!AC41</f>
        <v>155.7295523619066</v>
      </c>
      <c r="AJ41" s="12">
        <f>AllCountries!AD41</f>
        <v>4009.6288993141507</v>
      </c>
      <c r="AK41" s="12">
        <f>AllCountries!AE41</f>
        <v>7866.215638504289</v>
      </c>
      <c r="AL41" s="12">
        <f>AllCountries!AF41</f>
        <v>441.92008618382391</v>
      </c>
      <c r="AM41" s="12">
        <f>AllCountries!AG41</f>
        <v>424.55784850631449</v>
      </c>
      <c r="AN41" s="12">
        <f>AllCountries!AH41</f>
        <v>437.0834804554454</v>
      </c>
      <c r="AO41" s="12">
        <f>AllCountries!AI41</f>
        <v>932.24200076329623</v>
      </c>
      <c r="AP41" s="12">
        <f>AllCountries!AJ41</f>
        <v>4359.3163543588162</v>
      </c>
      <c r="AQ41" s="12">
        <f>AllCountries!AK41</f>
        <v>86.417566030797659</v>
      </c>
      <c r="AR41" s="12">
        <f>AllCountries!AL41</f>
        <v>57.646286441474587</v>
      </c>
      <c r="AS41" s="12">
        <f>AllCountries!AM41</f>
        <v>69.314482946404652</v>
      </c>
      <c r="AT41" s="12">
        <f>AllCountries!AN41</f>
        <v>230.48807876963471</v>
      </c>
      <c r="AU41" s="12">
        <f>AllCountries!AO41</f>
        <v>1110.70594835666</v>
      </c>
      <c r="AV41" s="12">
        <f>AllCountries!AP41</f>
        <v>251.63848511139076</v>
      </c>
      <c r="AW41" s="12">
        <f>AllCountries!AQ41</f>
        <v>-141.20066846559868</v>
      </c>
      <c r="AX41" s="12">
        <f>AllCountries!AR41</f>
        <v>-101.31183969504862</v>
      </c>
      <c r="AY41" s="12">
        <f>AllCountries!AS41</f>
        <v>46.147210110728786</v>
      </c>
      <c r="AZ41" s="12">
        <f>AllCountries!AT41</f>
        <v>3036.9117669984175</v>
      </c>
      <c r="BA41" s="12">
        <f>AllCountries!AU41</f>
        <v>90.545600755021766</v>
      </c>
      <c r="BB41" s="12">
        <f>AllCountries!AV41</f>
        <v>-11.294070568248733</v>
      </c>
      <c r="BC41" s="12">
        <f>AllCountries!AW41</f>
        <v>-3.9256740822091896</v>
      </c>
      <c r="BD41" s="12">
        <f>AllCountries!AX41</f>
        <v>36.027356876486394</v>
      </c>
      <c r="BE41" s="12">
        <f>AllCountries!AY41</f>
        <v>1580.2189455747102</v>
      </c>
      <c r="BF41" s="12">
        <f>AllCountries!AZ41</f>
        <v>166.34760978138391</v>
      </c>
      <c r="BG41" s="12">
        <f>AllCountries!BA41</f>
        <v>-42.025028573353204</v>
      </c>
      <c r="BH41" s="12">
        <f>AllCountries!BB41</f>
        <v>-25.16916618444716</v>
      </c>
      <c r="BI41" s="12">
        <f>AllCountries!BC41</f>
        <v>68.046813537476297</v>
      </c>
      <c r="BJ41" s="12">
        <f>AllCountries!BD41</f>
        <v>1639.9696209907204</v>
      </c>
      <c r="BK41" s="12">
        <f>WorldGSCarbon131!O41</f>
        <v>1551.6621790874285</v>
      </c>
      <c r="BL41" s="12">
        <f>WorldGSCarbon1455!L41</f>
        <v>-437.68762940205892</v>
      </c>
      <c r="BM41" s="12">
        <f>WorldGSCarbon1455!M41</f>
        <v>-328.7523196138859</v>
      </c>
      <c r="BN41" s="12">
        <f>WorldGSCarbon1455!N41</f>
        <v>1091.5076255175657</v>
      </c>
      <c r="BO41" s="12">
        <f>WorldGSCarbon1455!O41</f>
        <v>982.5723157293927</v>
      </c>
    </row>
    <row r="42" spans="1:67">
      <c r="A42" s="21">
        <v>1938</v>
      </c>
      <c r="B42" s="12">
        <f>WorldGSCarbon131!J42</f>
        <v>216.43385986937588</v>
      </c>
      <c r="C42" s="12">
        <f>WorldGSCarbon131!K42</f>
        <v>118.02838595522937</v>
      </c>
      <c r="D42" s="12">
        <f>WorldGSCarbon131!L42</f>
        <v>66.102573232674203</v>
      </c>
      <c r="E42" s="12">
        <f>WorldGSCarbon131!M42</f>
        <v>179.03132918042337</v>
      </c>
      <c r="F42" s="12">
        <f>WorldGSCarbon131!N42</f>
        <v>1609.9082879780483</v>
      </c>
      <c r="G42" s="22">
        <f>WorldGSCarbon131!P42</f>
        <v>4488.3461028524407</v>
      </c>
      <c r="H42" s="12">
        <f>AllCountries!B42</f>
        <v>-10.504690942122355</v>
      </c>
      <c r="I42" s="12">
        <f>AllCountries!C42</f>
        <v>-168.67300352589925</v>
      </c>
      <c r="J42" s="12">
        <f>AllCountries!D42</f>
        <v>16.530170645893907</v>
      </c>
      <c r="K42" s="12">
        <f>AllCountries!E42</f>
        <v>1842.3072187010448</v>
      </c>
      <c r="L42" s="22">
        <f>AllCountries!F42</f>
        <v>5494.454754342617</v>
      </c>
      <c r="M42" s="12">
        <f>AllCountries!G42</f>
        <v>263.81024167850228</v>
      </c>
      <c r="N42" s="12">
        <f>AllCountries!H42</f>
        <v>154.77946457045678</v>
      </c>
      <c r="O42" s="12">
        <f>AllCountries!I42</f>
        <v>305.70090699736602</v>
      </c>
      <c r="P42" s="12">
        <f>AllCountries!J42</f>
        <v>2025.7531284037932</v>
      </c>
      <c r="Q42" s="22">
        <f>AllCountries!K42</f>
        <v>7047.3140618159077</v>
      </c>
      <c r="R42" s="12">
        <f>AllCountries!L42</f>
        <v>660.14291319616757</v>
      </c>
      <c r="S42" s="12">
        <f>AllCountries!M42</f>
        <v>604.76676906013267</v>
      </c>
      <c r="T42" s="12">
        <f>AllCountries!N42</f>
        <v>712.92731305857785</v>
      </c>
      <c r="U42" s="12">
        <f>AllCountries!O42</f>
        <v>3080.6580971052904</v>
      </c>
      <c r="V42" s="22">
        <f>AllCountries!P42</f>
        <v>4602.203468525925</v>
      </c>
      <c r="W42" s="12">
        <f>AllCountries!Q42</f>
        <v>432.12936764691915</v>
      </c>
      <c r="X42" s="12">
        <f>AllCountries!R42</f>
        <v>267.63306591221345</v>
      </c>
      <c r="Y42" s="12">
        <f>AllCountries!S42</f>
        <v>335.91856501548773</v>
      </c>
      <c r="Z42" s="12">
        <f>AllCountries!T42</f>
        <v>1803.3084261746124</v>
      </c>
      <c r="AA42" s="22">
        <f>AllCountries!U42</f>
        <v>6358.1058147094027</v>
      </c>
      <c r="AB42" s="12">
        <f>AllCountries!V42</f>
        <v>269.67638253449667</v>
      </c>
      <c r="AC42" s="12">
        <f>AllCountries!W42</f>
        <v>237.68645458755935</v>
      </c>
      <c r="AD42" s="12">
        <f>AllCountries!X42</f>
        <v>303.53081337707243</v>
      </c>
      <c r="AE42" s="12">
        <f>AllCountries!Y42</f>
        <v>1100.5455484971178</v>
      </c>
      <c r="AF42" s="22">
        <f>AllCountries!Z42</f>
        <v>3344.7584896080407</v>
      </c>
      <c r="AG42" s="12">
        <f>AllCountries!AA42</f>
        <v>557.4855977984397</v>
      </c>
      <c r="AH42" s="12">
        <f>AllCountries!AB42</f>
        <v>607.37765028355477</v>
      </c>
      <c r="AI42" s="12">
        <f>AllCountries!AC42</f>
        <v>808.39961352020168</v>
      </c>
      <c r="AJ42" s="12">
        <f>AllCountries!AD42</f>
        <v>4739.3619675507671</v>
      </c>
      <c r="AK42" s="12">
        <f>AllCountries!AE42</f>
        <v>7614.6013117116991</v>
      </c>
      <c r="AL42" s="12">
        <f>AllCountries!AF42</f>
        <v>397.04347292753448</v>
      </c>
      <c r="AM42" s="12">
        <f>AllCountries!AG42</f>
        <v>384.04061593799167</v>
      </c>
      <c r="AN42" s="12">
        <f>AllCountries!AH42</f>
        <v>396.83176220410269</v>
      </c>
      <c r="AO42" s="12">
        <f>AllCountries!AI42</f>
        <v>866.37005430443639</v>
      </c>
      <c r="AP42" s="12">
        <f>AllCountries!AJ42</f>
        <v>4309.890815273222</v>
      </c>
      <c r="AQ42" s="12">
        <f>AllCountries!AK42</f>
        <v>66.030874981972261</v>
      </c>
      <c r="AR42" s="12">
        <f>AllCountries!AL42</f>
        <v>36.975739703654469</v>
      </c>
      <c r="AS42" s="12">
        <f>AllCountries!AM42</f>
        <v>50.777331665121139</v>
      </c>
      <c r="AT42" s="12">
        <f>AllCountries!AN42</f>
        <v>219.53947666090514</v>
      </c>
      <c r="AU42" s="12">
        <f>AllCountries!AO42</f>
        <v>1140.0620138690047</v>
      </c>
      <c r="AV42" s="12">
        <f>AllCountries!AP42</f>
        <v>255.91719937391767</v>
      </c>
      <c r="AW42" s="12">
        <f>AllCountries!AQ42</f>
        <v>32.631565820511987</v>
      </c>
      <c r="AX42" s="12">
        <f>AllCountries!AR42</f>
        <v>69.099256035486277</v>
      </c>
      <c r="AY42" s="12">
        <f>AllCountries!AS42</f>
        <v>214.78083192813384</v>
      </c>
      <c r="AZ42" s="12">
        <f>AllCountries!AT42</f>
        <v>3023.675332387385</v>
      </c>
      <c r="BA42" s="12">
        <f>AllCountries!AU42</f>
        <v>130.56429209224754</v>
      </c>
      <c r="BB42" s="12">
        <f>AllCountries!AV42</f>
        <v>44.404296097037687</v>
      </c>
      <c r="BC42" s="12">
        <f>AllCountries!AW42</f>
        <v>52.315793722504544</v>
      </c>
      <c r="BD42" s="12">
        <f>AllCountries!AX42</f>
        <v>95.092577957198429</v>
      </c>
      <c r="BE42" s="12">
        <f>AllCountries!AY42</f>
        <v>1650.0915667782749</v>
      </c>
      <c r="BF42" s="12">
        <f>AllCountries!AZ42</f>
        <v>33.48157807668877</v>
      </c>
      <c r="BG42" s="12">
        <f>AllCountries!BA42</f>
        <v>-120.87766157435517</v>
      </c>
      <c r="BH42" s="12">
        <f>AllCountries!BB42</f>
        <v>-106.73528612635947</v>
      </c>
      <c r="BI42" s="12">
        <f>AllCountries!BC42</f>
        <v>-12.961075657800954</v>
      </c>
      <c r="BJ42" s="12">
        <f>AllCountries!BD42</f>
        <v>1638.4287894120132</v>
      </c>
      <c r="BK42" s="12">
        <f>WorldGSCarbon131!O42</f>
        <v>1496.9795320302992</v>
      </c>
      <c r="BL42" s="12">
        <f>WorldGSCarbon1455!L42</f>
        <v>-458.70487748994492</v>
      </c>
      <c r="BM42" s="12">
        <f>WorldGSCarbon1455!M42</f>
        <v>-345.77612154219577</v>
      </c>
      <c r="BN42" s="12">
        <f>WorldGSCarbon1455!N42</f>
        <v>1085.1008372554293</v>
      </c>
      <c r="BO42" s="12">
        <f>WorldGSCarbon1455!O42</f>
        <v>972.17208130767995</v>
      </c>
    </row>
    <row r="43" spans="1:67">
      <c r="A43" s="21">
        <v>1939</v>
      </c>
      <c r="B43" s="12">
        <f>WorldGSCarbon131!J43</f>
        <v>229.54227922397297</v>
      </c>
      <c r="C43" s="12">
        <f>WorldGSCarbon131!K43</f>
        <v>110.94470217180464</v>
      </c>
      <c r="D43" s="12">
        <f>WorldGSCarbon131!L43</f>
        <v>54.74978436560675</v>
      </c>
      <c r="E43" s="12">
        <f>WorldGSCarbon131!M43</f>
        <v>167.99430353204767</v>
      </c>
      <c r="F43" s="12">
        <f>WorldGSCarbon131!N43</f>
        <v>1658.8835739931374</v>
      </c>
      <c r="G43" s="22">
        <f>WorldGSCarbon131!P43</f>
        <v>4656.8274071569831</v>
      </c>
      <c r="H43" s="12">
        <f>AllCountries!B43</f>
        <v>107.52185339078704</v>
      </c>
      <c r="I43" s="12">
        <f>AllCountries!C43</f>
        <v>-64.38979478125556</v>
      </c>
      <c r="J43" s="12">
        <f>AllCountries!D43</f>
        <v>126.1866512190545</v>
      </c>
      <c r="K43" s="12">
        <f>AllCountries!E43</f>
        <v>2072.6742968574276</v>
      </c>
      <c r="L43" s="22">
        <f>AllCountries!F43</f>
        <v>5902.8616740216248</v>
      </c>
      <c r="M43" s="12">
        <f>AllCountries!G43</f>
        <v>0</v>
      </c>
      <c r="N43" s="12">
        <f>AllCountries!H43</f>
        <v>-133.2154614852366</v>
      </c>
      <c r="O43" s="12">
        <f>AllCountries!I43</f>
        <v>8.8512242639769614</v>
      </c>
      <c r="P43" s="12">
        <f>AllCountries!J43</f>
        <v>1810.4436394245627</v>
      </c>
      <c r="Q43" s="22">
        <f>AllCountries!K43</f>
        <v>7252.7826272154316</v>
      </c>
      <c r="R43" s="12">
        <f>AllCountries!L43</f>
        <v>664.79241171513593</v>
      </c>
      <c r="S43" s="12">
        <f>AllCountries!M43</f>
        <v>608.19781423251413</v>
      </c>
      <c r="T43" s="12">
        <f>AllCountries!N43</f>
        <v>715.22189666540692</v>
      </c>
      <c r="U43" s="12">
        <f>AllCountries!O43</f>
        <v>3163.3115990195511</v>
      </c>
      <c r="V43" s="22">
        <f>AllCountries!P43</f>
        <v>4672.8206456098078</v>
      </c>
      <c r="W43" s="12">
        <f>AllCountries!Q43</f>
        <v>278.69315804703911</v>
      </c>
      <c r="X43" s="12">
        <f>AllCountries!R43</f>
        <v>90.040756501607504</v>
      </c>
      <c r="Y43" s="12">
        <f>AllCountries!S43</f>
        <v>158.4650489511817</v>
      </c>
      <c r="Z43" s="12">
        <f>AllCountries!T43</f>
        <v>1560.6040583766805</v>
      </c>
      <c r="AA43" s="22">
        <f>AllCountries!U43</f>
        <v>6044.6370900268221</v>
      </c>
      <c r="AB43" s="12">
        <f>AllCountries!V43</f>
        <v>485.88277246410132</v>
      </c>
      <c r="AC43" s="12">
        <f>AllCountries!W43</f>
        <v>342.84717533427096</v>
      </c>
      <c r="AD43" s="12">
        <f>AllCountries!X43</f>
        <v>406.48624329530202</v>
      </c>
      <c r="AE43" s="12">
        <f>AllCountries!Y43</f>
        <v>1145.6154251770315</v>
      </c>
      <c r="AF43" s="22">
        <f>AllCountries!Z43</f>
        <v>3288.6640920308409</v>
      </c>
      <c r="AG43" s="12">
        <f>AllCountries!AA43</f>
        <v>497.50635779222529</v>
      </c>
      <c r="AH43" s="12">
        <f>AllCountries!AB43</f>
        <v>577.73442218582011</v>
      </c>
      <c r="AI43" s="12">
        <f>AllCountries!AC43</f>
        <v>790.67898966536961</v>
      </c>
      <c r="AJ43" s="12">
        <f>AllCountries!AD43</f>
        <v>5078.748153198826</v>
      </c>
      <c r="AK43" s="12">
        <f>AllCountries!AE43</f>
        <v>7791.4974999318101</v>
      </c>
      <c r="AL43" s="12">
        <f>AllCountries!AF43</f>
        <v>229.13882258814314</v>
      </c>
      <c r="AM43" s="12">
        <f>AllCountries!AG43</f>
        <v>213.24005955438295</v>
      </c>
      <c r="AN43" s="12">
        <f>AllCountries!AH43</f>
        <v>226.76828784975149</v>
      </c>
      <c r="AO43" s="12">
        <f>AllCountries!AI43</f>
        <v>706.22323555178627</v>
      </c>
      <c r="AP43" s="12">
        <f>AllCountries!AJ43</f>
        <v>4404.3426229772913</v>
      </c>
      <c r="AQ43" s="12">
        <f>AllCountries!AK43</f>
        <v>25.060745752320301</v>
      </c>
      <c r="AR43" s="12">
        <f>AllCountries!AL43</f>
        <v>-3.0234688331720623</v>
      </c>
      <c r="AS43" s="12">
        <f>AllCountries!AM43</f>
        <v>11.504003585610409</v>
      </c>
      <c r="AT43" s="12">
        <f>AllCountries!AN43</f>
        <v>178.28404755673608</v>
      </c>
      <c r="AU43" s="12">
        <f>AllCountries!AO43</f>
        <v>1134.3961717646387</v>
      </c>
      <c r="AV43" s="12">
        <f>AllCountries!AP43</f>
        <v>-86.376727089469327</v>
      </c>
      <c r="AW43" s="12">
        <f>AllCountries!AQ43</f>
        <v>-325.09705629743826</v>
      </c>
      <c r="AX43" s="12">
        <f>AllCountries!AR43</f>
        <v>-294.03226881088915</v>
      </c>
      <c r="AY43" s="12">
        <f>AllCountries!AS43</f>
        <v>-146.92130597570912</v>
      </c>
      <c r="AZ43" s="12">
        <f>AllCountries!AT43</f>
        <v>3038.562675580386</v>
      </c>
      <c r="BA43" s="12">
        <f>AllCountries!AU43</f>
        <v>97.804000986408113</v>
      </c>
      <c r="BB43" s="12">
        <f>AllCountries!AV43</f>
        <v>4.1495013980393072</v>
      </c>
      <c r="BC43" s="12">
        <f>AllCountries!AW43</f>
        <v>11.90429702488575</v>
      </c>
      <c r="BD43" s="12">
        <f>AllCountries!AX43</f>
        <v>57.4166214650309</v>
      </c>
      <c r="BE43" s="12">
        <f>AllCountries!AY43</f>
        <v>1713.5660215001708</v>
      </c>
      <c r="BF43" s="12">
        <f>AllCountries!AZ43</f>
        <v>38.600754572355093</v>
      </c>
      <c r="BG43" s="12">
        <f>AllCountries!BA43</f>
        <v>-118.3995536634725</v>
      </c>
      <c r="BH43" s="12">
        <f>AllCountries!BB43</f>
        <v>-104.57320341027427</v>
      </c>
      <c r="BI43" s="12">
        <f>AllCountries!BC43</f>
        <v>-3.6357029836127204</v>
      </c>
      <c r="BJ43" s="12">
        <f>AllCountries!BD43</f>
        <v>1696.7589677152896</v>
      </c>
      <c r="BK43" s="12">
        <f>WorldGSCarbon131!O43</f>
        <v>1545.6390548266966</v>
      </c>
      <c r="BL43" s="12">
        <f>WorldGSCarbon1455!L43</f>
        <v>-513.20495743138611</v>
      </c>
      <c r="BM43" s="12">
        <f>WorldGSCarbon1455!M43</f>
        <v>-399.9604382649452</v>
      </c>
      <c r="BN43" s="12">
        <f>WorldGSCarbon1455!N43</f>
        <v>1090.9288321961446</v>
      </c>
      <c r="BO43" s="12">
        <f>WorldGSCarbon1455!O43</f>
        <v>977.6843130297035</v>
      </c>
    </row>
    <row r="44" spans="1:67">
      <c r="A44" s="21">
        <v>1940</v>
      </c>
      <c r="B44" s="12">
        <f>WorldGSCarbon131!J44</f>
        <v>138.9186612693679</v>
      </c>
      <c r="C44" s="12">
        <f>WorldGSCarbon131!K44</f>
        <v>24.040982684189807</v>
      </c>
      <c r="D44" s="12">
        <f>WorldGSCarbon131!L44</f>
        <v>-36.023658004426778</v>
      </c>
      <c r="E44" s="12">
        <f>WorldGSCarbon131!M44</f>
        <v>76.158070300166187</v>
      </c>
      <c r="F44" s="12">
        <f>WorldGSCarbon131!N44</f>
        <v>1692.970851525522</v>
      </c>
      <c r="G44" s="22">
        <f>WorldGSCarbon131!P44</f>
        <v>4974.2423474299212</v>
      </c>
      <c r="H44" s="12">
        <f>AllCountries!B44</f>
        <v>390.90228670873682</v>
      </c>
      <c r="I44" s="12">
        <f>AllCountries!C44</f>
        <v>203.21816437927336</v>
      </c>
      <c r="J44" s="12">
        <f>AllCountries!D44</f>
        <v>397.27701372088404</v>
      </c>
      <c r="K44" s="12">
        <f>AllCountries!E44</f>
        <v>2485.1839686839589</v>
      </c>
      <c r="L44" s="22">
        <f>AllCountries!F44</f>
        <v>6386.9875077766046</v>
      </c>
      <c r="M44" s="12">
        <f>AllCountries!G44</f>
        <v>-491.92780738130131</v>
      </c>
      <c r="N44" s="12">
        <f>AllCountries!H44</f>
        <v>-636.02236121939234</v>
      </c>
      <c r="O44" s="12">
        <f>AllCountries!I44</f>
        <v>-507.887465591747</v>
      </c>
      <c r="P44" s="12">
        <f>AllCountries!J44</f>
        <v>1505.1906972235479</v>
      </c>
      <c r="Q44" s="22">
        <f>AllCountries!K44</f>
        <v>7967.2527572815306</v>
      </c>
      <c r="R44" s="12">
        <f>AllCountries!L44</f>
        <v>641.26309493828887</v>
      </c>
      <c r="S44" s="12">
        <f>AllCountries!M44</f>
        <v>581.16104761859879</v>
      </c>
      <c r="T44" s="12">
        <f>AllCountries!N44</f>
        <v>687.3437722616203</v>
      </c>
      <c r="U44" s="12">
        <f>AllCountries!O44</f>
        <v>3528.4399085160567</v>
      </c>
      <c r="V44" s="22">
        <f>AllCountries!P44</f>
        <v>5331.2793584266137</v>
      </c>
      <c r="W44" s="12">
        <f>AllCountries!Q44</f>
        <v>494.38160298463123</v>
      </c>
      <c r="X44" s="12">
        <f>AllCountries!R44</f>
        <v>291.57338588135241</v>
      </c>
      <c r="Y44" s="12">
        <f>AllCountries!S44</f>
        <v>358.08466898803982</v>
      </c>
      <c r="Z44" s="12">
        <f>AllCountries!T44</f>
        <v>1840.4510573757707</v>
      </c>
      <c r="AA44" s="22">
        <f>AllCountries!U44</f>
        <v>6310.2110508487694</v>
      </c>
      <c r="AB44" s="12">
        <f>AllCountries!V44</f>
        <v>-726.47030213887081</v>
      </c>
      <c r="AC44" s="12">
        <f>AllCountries!W44</f>
        <v>-752.71856413578757</v>
      </c>
      <c r="AD44" s="12">
        <f>AllCountries!X44</f>
        <v>-695.49703821602554</v>
      </c>
      <c r="AE44" s="12">
        <f>AllCountries!Y44</f>
        <v>-98.561528398014502</v>
      </c>
      <c r="AF44" s="22">
        <f>AllCountries!Z44</f>
        <v>2740.0936411863199</v>
      </c>
      <c r="AG44" s="12">
        <f>AllCountries!AA44</f>
        <v>475.05576728323979</v>
      </c>
      <c r="AH44" s="12">
        <f>AllCountries!AB44</f>
        <v>551.58445170893947</v>
      </c>
      <c r="AI44" s="12">
        <f>AllCountries!AC44</f>
        <v>778.87678467771889</v>
      </c>
      <c r="AJ44" s="12">
        <f>AllCountries!AD44</f>
        <v>4891.0448364473159</v>
      </c>
      <c r="AK44" s="12">
        <f>AllCountries!AE44</f>
        <v>8530.5126552624988</v>
      </c>
      <c r="AL44" s="12">
        <f>AllCountries!AF44</f>
        <v>192.90304285176558</v>
      </c>
      <c r="AM44" s="12">
        <f>AllCountries!AG44</f>
        <v>173.29733780441074</v>
      </c>
      <c r="AN44" s="12">
        <f>AllCountries!AH44</f>
        <v>186.66875579345802</v>
      </c>
      <c r="AO44" s="12">
        <f>AllCountries!AI44</f>
        <v>660.74650135536172</v>
      </c>
      <c r="AP44" s="12">
        <f>AllCountries!AJ44</f>
        <v>4408.0074598027659</v>
      </c>
      <c r="AQ44" s="12">
        <f>AllCountries!AK44</f>
        <v>32.618415092025764</v>
      </c>
      <c r="AR44" s="12">
        <f>AllCountries!AL44</f>
        <v>4.4928967505940429</v>
      </c>
      <c r="AS44" s="12">
        <f>AllCountries!AM44</f>
        <v>19.851729041828783</v>
      </c>
      <c r="AT44" s="12">
        <f>AllCountries!AN44</f>
        <v>184.78705357547548</v>
      </c>
      <c r="AU44" s="12">
        <f>AllCountries!AO44</f>
        <v>1128.7660850915956</v>
      </c>
      <c r="AV44" s="12">
        <f>AllCountries!AP44</f>
        <v>-44.630438682465297</v>
      </c>
      <c r="AW44" s="12">
        <f>AllCountries!AQ44</f>
        <v>-284.07697963323409</v>
      </c>
      <c r="AX44" s="12">
        <f>AllCountries!AR44</f>
        <v>-252.56922081244565</v>
      </c>
      <c r="AY44" s="12">
        <f>AllCountries!AS44</f>
        <v>-98.924997262353969</v>
      </c>
      <c r="AZ44" s="12">
        <f>AllCountries!AT44</f>
        <v>3110.6838527643349</v>
      </c>
      <c r="BA44" s="12">
        <f>AllCountries!AU44</f>
        <v>58.040726568755737</v>
      </c>
      <c r="BB44" s="12">
        <f>AllCountries!AV44</f>
        <v>-49.927909845916041</v>
      </c>
      <c r="BC44" s="12">
        <f>AllCountries!AW44</f>
        <v>-42.591663700117117</v>
      </c>
      <c r="BD44" s="12">
        <f>AllCountries!AX44</f>
        <v>3.9862988729772022</v>
      </c>
      <c r="BE44" s="12">
        <f>AllCountries!AY44</f>
        <v>1713.0224759917924</v>
      </c>
      <c r="BF44" s="12">
        <f>AllCountries!AZ44</f>
        <v>55.902367125868473</v>
      </c>
      <c r="BG44" s="12">
        <f>AllCountries!BA44</f>
        <v>-110.67797943962906</v>
      </c>
      <c r="BH44" s="12">
        <f>AllCountries!BB44</f>
        <v>-95.286462980317651</v>
      </c>
      <c r="BI44" s="12">
        <f>AllCountries!BC44</f>
        <v>5.0061013345296823</v>
      </c>
      <c r="BJ44" s="12">
        <f>AllCountries!BD44</f>
        <v>1691.0994567857815</v>
      </c>
      <c r="BK44" s="12">
        <f>WorldGSCarbon131!O44</f>
        <v>1580.789123220929</v>
      </c>
      <c r="BL44" s="12">
        <f>WorldGSCarbon1455!L44</f>
        <v>-643.08918679624674</v>
      </c>
      <c r="BM44" s="12">
        <f>WorldGSCarbon1455!M44</f>
        <v>-530.90745849165376</v>
      </c>
      <c r="BN44" s="12">
        <f>WorldGSCarbon1455!N44</f>
        <v>1085.9053227337022</v>
      </c>
      <c r="BO44" s="12">
        <f>WorldGSCarbon1455!O44</f>
        <v>973.72359442910908</v>
      </c>
    </row>
    <row r="45" spans="1:67">
      <c r="A45" s="21">
        <v>1941</v>
      </c>
      <c r="B45" s="12">
        <f>WorldGSCarbon131!J45</f>
        <v>193.95539492225944</v>
      </c>
      <c r="C45" s="12">
        <f>WorldGSCarbon131!K45</f>
        <v>74.072824619703937</v>
      </c>
      <c r="D45" s="12">
        <f>WorldGSCarbon131!L45</f>
        <v>10.32735829692052</v>
      </c>
      <c r="E45" s="12">
        <f>WorldGSCarbon131!M45</f>
        <v>114.29623245800202</v>
      </c>
      <c r="F45" s="12">
        <f>WorldGSCarbon131!N45</f>
        <v>1926.2557006133643</v>
      </c>
      <c r="G45" s="22">
        <f>WorldGSCarbon131!P45</f>
        <v>5498.1743596103934</v>
      </c>
      <c r="H45" s="12">
        <f>AllCountries!B45</f>
        <v>546.14717780139983</v>
      </c>
      <c r="I45" s="12">
        <f>AllCountries!C45</f>
        <v>353.42943308582846</v>
      </c>
      <c r="J45" s="12">
        <f>AllCountries!D45</f>
        <v>529.87831052691445</v>
      </c>
      <c r="K45" s="12">
        <f>AllCountries!E45</f>
        <v>2944.2543638152579</v>
      </c>
      <c r="L45" s="22">
        <f>AllCountries!F45</f>
        <v>7458.7468842381895</v>
      </c>
      <c r="M45" s="12">
        <f>AllCountries!G45</f>
        <v>-632.76110152873309</v>
      </c>
      <c r="N45" s="12">
        <f>AllCountries!H45</f>
        <v>-765.33313306332127</v>
      </c>
      <c r="O45" s="12">
        <f>AllCountries!I45</f>
        <v>-655.00268418609016</v>
      </c>
      <c r="P45" s="12">
        <f>AllCountries!J45</f>
        <v>1562.4007002710973</v>
      </c>
      <c r="Q45" s="22">
        <f>AllCountries!K45</f>
        <v>8633.3224498933232</v>
      </c>
      <c r="R45" s="12">
        <f>AllCountries!L45</f>
        <v>646.42553684869176</v>
      </c>
      <c r="S45" s="12">
        <f>AllCountries!M45</f>
        <v>580.9362547452439</v>
      </c>
      <c r="T45" s="12">
        <f>AllCountries!N45</f>
        <v>686.50072395891925</v>
      </c>
      <c r="U45" s="12">
        <f>AllCountries!O45</f>
        <v>3931.0844324595032</v>
      </c>
      <c r="V45" s="22">
        <f>AllCountries!P45</f>
        <v>5996.9761398540786</v>
      </c>
      <c r="W45" s="12">
        <f>AllCountries!Q45</f>
        <v>499.02642095189663</v>
      </c>
      <c r="X45" s="12">
        <f>AllCountries!R45</f>
        <v>287.65918825307273</v>
      </c>
      <c r="Y45" s="12">
        <f>AllCountries!S45</f>
        <v>364.46508365095787</v>
      </c>
      <c r="Z45" s="12">
        <f>AllCountries!T45</f>
        <v>1966.0069393053727</v>
      </c>
      <c r="AA45" s="22">
        <f>AllCountries!U45</f>
        <v>6719.8885900785144</v>
      </c>
      <c r="AB45" s="12">
        <f>AllCountries!V45</f>
        <v>-612.7038880359778</v>
      </c>
      <c r="AC45" s="12">
        <f>AllCountries!W45</f>
        <v>-624.49977819535638</v>
      </c>
      <c r="AD45" s="12">
        <f>AllCountries!X45</f>
        <v>-568.15043099863635</v>
      </c>
      <c r="AE45" s="12">
        <f>AllCountries!Y45</f>
        <v>-82.234451265673997</v>
      </c>
      <c r="AF45" s="22">
        <f>AllCountries!Z45</f>
        <v>2263.2114857699121</v>
      </c>
      <c r="AG45" s="12">
        <f>AllCountries!AA45</f>
        <v>987.1774979017423</v>
      </c>
      <c r="AH45" s="12">
        <f>AllCountries!AB45</f>
        <v>1001.355858372995</v>
      </c>
      <c r="AI45" s="12">
        <f>AllCountries!AC45</f>
        <v>1220.415438218577</v>
      </c>
      <c r="AJ45" s="12">
        <f>AllCountries!AD45</f>
        <v>5031.6997548565141</v>
      </c>
      <c r="AK45" s="12">
        <f>AllCountries!AE45</f>
        <v>8200.5851269330724</v>
      </c>
      <c r="AL45" s="12">
        <f>AllCountries!AF45</f>
        <v>119.43171570462195</v>
      </c>
      <c r="AM45" s="12">
        <f>AllCountries!AG45</f>
        <v>98.417430720470293</v>
      </c>
      <c r="AN45" s="12">
        <f>AllCountries!AH45</f>
        <v>112.16092316950676</v>
      </c>
      <c r="AO45" s="12">
        <f>AllCountries!AI45</f>
        <v>614.98266739751091</v>
      </c>
      <c r="AP45" s="12">
        <f>AllCountries!AJ45</f>
        <v>4562.781238566</v>
      </c>
      <c r="AQ45" s="12">
        <f>AllCountries!AK45</f>
        <v>19.520699675079147</v>
      </c>
      <c r="AR45" s="12">
        <f>AllCountries!AL45</f>
        <v>-33.084429347065566</v>
      </c>
      <c r="AS45" s="12">
        <f>AllCountries!AM45</f>
        <v>-18.677951954728432</v>
      </c>
      <c r="AT45" s="12">
        <f>AllCountries!AN45</f>
        <v>163.38188684957862</v>
      </c>
      <c r="AU45" s="12">
        <f>AllCountries!AO45</f>
        <v>1180.2734385773433</v>
      </c>
      <c r="AV45" s="12">
        <f>AllCountries!AP45</f>
        <v>-83.25021009272163</v>
      </c>
      <c r="AW45" s="12">
        <f>AllCountries!AQ45</f>
        <v>-369.30272413198196</v>
      </c>
      <c r="AX45" s="12">
        <f>AllCountries!AR45</f>
        <v>-334.36615710265971</v>
      </c>
      <c r="AY45" s="12">
        <f>AllCountries!AS45</f>
        <v>-190.00268955852229</v>
      </c>
      <c r="AZ45" s="12">
        <f>AllCountries!AT45</f>
        <v>3033.0406407925066</v>
      </c>
      <c r="BA45" s="12">
        <f>AllCountries!AU45</f>
        <v>33.00123283864712</v>
      </c>
      <c r="BB45" s="12">
        <f>AllCountries!AV45</f>
        <v>-74.505626309518831</v>
      </c>
      <c r="BC45" s="12">
        <f>AllCountries!AW45</f>
        <v>-67.299887825900555</v>
      </c>
      <c r="BD45" s="12">
        <f>AllCountries!AX45</f>
        <v>-19.89482800049829</v>
      </c>
      <c r="BE45" s="12">
        <f>AllCountries!AY45</f>
        <v>1704.2097444850458</v>
      </c>
      <c r="BF45" s="12">
        <f>AllCountries!AZ45</f>
        <v>106.85074300726322</v>
      </c>
      <c r="BG45" s="12">
        <f>AllCountries!BA45</f>
        <v>-71.425725610964065</v>
      </c>
      <c r="BH45" s="12">
        <f>AllCountries!BB45</f>
        <v>-55.620879851878577</v>
      </c>
      <c r="BI45" s="12">
        <f>AllCountries!BC45</f>
        <v>54.202696980262331</v>
      </c>
      <c r="BJ45" s="12">
        <f>AllCountries!BD45</f>
        <v>1780.143861422594</v>
      </c>
      <c r="BK45" s="12">
        <f>WorldGSCarbon131!O45</f>
        <v>1822.2868264522826</v>
      </c>
      <c r="BL45" s="12">
        <f>WorldGSCarbon1455!L45</f>
        <v>-633.9397975150282</v>
      </c>
      <c r="BM45" s="12">
        <f>WorldGSCarbon1455!M45</f>
        <v>-529.97092335394677</v>
      </c>
      <c r="BN45" s="12">
        <f>WorldGSCarbon1455!N45</f>
        <v>1281.9885448014159</v>
      </c>
      <c r="BO45" s="12">
        <f>WorldGSCarbon1455!O45</f>
        <v>1178.0196706403342</v>
      </c>
    </row>
    <row r="46" spans="1:67">
      <c r="A46" s="21">
        <v>1942</v>
      </c>
      <c r="B46" s="12">
        <f>WorldGSCarbon131!J46</f>
        <v>7.3617474516585757</v>
      </c>
      <c r="C46" s="12">
        <f>WorldGSCarbon131!K46</f>
        <v>-101.95625271371337</v>
      </c>
      <c r="D46" s="12">
        <f>WorldGSCarbon131!L46</f>
        <v>-169.34744075493006</v>
      </c>
      <c r="E46" s="12">
        <f>WorldGSCarbon131!M46</f>
        <v>-69.31190030028732</v>
      </c>
      <c r="F46" s="12">
        <f>WorldGSCarbon131!N46</f>
        <v>1902.7921291151495</v>
      </c>
      <c r="G46" s="22">
        <f>WorldGSCarbon131!P46</f>
        <v>5965.5604834545184</v>
      </c>
      <c r="H46" s="12">
        <f>AllCountries!B46</f>
        <v>-32.599041330059364</v>
      </c>
      <c r="I46" s="12">
        <f>AllCountries!C46</f>
        <v>-220.27266706619724</v>
      </c>
      <c r="J46" s="12">
        <f>AllCountries!D46</f>
        <v>-50.213238275588154</v>
      </c>
      <c r="K46" s="12">
        <f>AllCountries!E46</f>
        <v>2750.8204489299483</v>
      </c>
      <c r="L46" s="22">
        <f>AllCountries!F46</f>
        <v>8747.7457434997395</v>
      </c>
      <c r="M46" s="12">
        <f>AllCountries!G46</f>
        <v>-666.7325019876431</v>
      </c>
      <c r="N46" s="12">
        <f>AllCountries!H46</f>
        <v>-794.26595696422999</v>
      </c>
      <c r="O46" s="12">
        <f>AllCountries!I46</f>
        <v>-693.26392020479216</v>
      </c>
      <c r="P46" s="12">
        <f>AllCountries!J46</f>
        <v>1596.425714888074</v>
      </c>
      <c r="Q46" s="22">
        <f>AllCountries!K46</f>
        <v>8777.0136892005594</v>
      </c>
      <c r="R46" s="12">
        <f>AllCountries!L46</f>
        <v>611.90523170129711</v>
      </c>
      <c r="S46" s="12">
        <f>AllCountries!M46</f>
        <v>558.48871495802121</v>
      </c>
      <c r="T46" s="12">
        <f>AllCountries!N46</f>
        <v>663.17390251548522</v>
      </c>
      <c r="U46" s="12">
        <f>AllCountries!O46</f>
        <v>4071.544631397252</v>
      </c>
      <c r="V46" s="22">
        <f>AllCountries!P46</f>
        <v>6220.7465449561605</v>
      </c>
      <c r="W46" s="12">
        <f>AllCountries!Q46</f>
        <v>829.4628747711746</v>
      </c>
      <c r="X46" s="12">
        <f>AllCountries!R46</f>
        <v>636.05590518065924</v>
      </c>
      <c r="Y46" s="12">
        <f>AllCountries!S46</f>
        <v>701.89931232008541</v>
      </c>
      <c r="Z46" s="12">
        <f>AllCountries!T46</f>
        <v>2529.0583310709003</v>
      </c>
      <c r="AA46" s="22">
        <f>AllCountries!U46</f>
        <v>7644.7187414660002</v>
      </c>
      <c r="AB46" s="12">
        <f>AllCountries!V46</f>
        <v>-427.40216508996582</v>
      </c>
      <c r="AC46" s="12">
        <f>AllCountries!W46</f>
        <v>-418.71218849989083</v>
      </c>
      <c r="AD46" s="12">
        <f>AllCountries!X46</f>
        <v>-358.86817666712733</v>
      </c>
      <c r="AE46" s="12">
        <f>AllCountries!Y46</f>
        <v>77.047698762299092</v>
      </c>
      <c r="AF46" s="22">
        <f>AllCountries!Z46</f>
        <v>2047.9306712745542</v>
      </c>
      <c r="AG46" s="12">
        <f>AllCountries!AA46</f>
        <v>1381.6987872915158</v>
      </c>
      <c r="AH46" s="12">
        <f>AllCountries!AB46</f>
        <v>1390.8665697134702</v>
      </c>
      <c r="AI46" s="12">
        <f>AllCountries!AC46</f>
        <v>1598.035344088993</v>
      </c>
      <c r="AJ46" s="12">
        <f>AllCountries!AD46</f>
        <v>5309.5885945090022</v>
      </c>
      <c r="AK46" s="12">
        <f>AllCountries!AE46</f>
        <v>7653.4102987937376</v>
      </c>
      <c r="AL46" s="12">
        <f>AllCountries!AF46</f>
        <v>67.303398441134419</v>
      </c>
      <c r="AM46" s="12">
        <f>AllCountries!AG46</f>
        <v>47.171252563728565</v>
      </c>
      <c r="AN46" s="12">
        <f>AllCountries!AH46</f>
        <v>60.938747678338558</v>
      </c>
      <c r="AO46" s="12">
        <f>AllCountries!AI46</f>
        <v>554.29774331870249</v>
      </c>
      <c r="AP46" s="12">
        <f>AllCountries!AJ46</f>
        <v>4545.4336823000058</v>
      </c>
      <c r="AQ46" s="12">
        <f>AllCountries!AK46</f>
        <v>-1.8822970711717328</v>
      </c>
      <c r="AR46" s="12">
        <f>AllCountries!AL46</f>
        <v>-47.834728537305608</v>
      </c>
      <c r="AS46" s="12">
        <f>AllCountries!AM46</f>
        <v>-35.945292245136876</v>
      </c>
      <c r="AT46" s="12">
        <f>AllCountries!AN46</f>
        <v>127.0735220127229</v>
      </c>
      <c r="AU46" s="12">
        <f>AllCountries!AO46</f>
        <v>1110.6114555237818</v>
      </c>
      <c r="AV46" s="12">
        <f>AllCountries!AP46</f>
        <v>-151.79220621594806</v>
      </c>
      <c r="AW46" s="12">
        <f>AllCountries!AQ46</f>
        <v>-406.1595319670563</v>
      </c>
      <c r="AX46" s="12">
        <f>AllCountries!AR46</f>
        <v>-375.9243321963437</v>
      </c>
      <c r="AY46" s="12">
        <f>AllCountries!AS46</f>
        <v>-222.4358056215797</v>
      </c>
      <c r="AZ46" s="12">
        <f>AllCountries!AT46</f>
        <v>3130.2215114645142</v>
      </c>
      <c r="BA46" s="12">
        <f>AllCountries!AU46</f>
        <v>-70.463173769081223</v>
      </c>
      <c r="BB46" s="12">
        <f>AllCountries!AV46</f>
        <v>-116.66462408168665</v>
      </c>
      <c r="BC46" s="12">
        <f>AllCountries!AW46</f>
        <v>-111.08833148185494</v>
      </c>
      <c r="BD46" s="12">
        <f>AllCountries!AX46</f>
        <v>-64.724646003438139</v>
      </c>
      <c r="BE46" s="12">
        <f>AllCountries!AY46</f>
        <v>1670.9027199000482</v>
      </c>
      <c r="BF46" s="12">
        <f>AllCountries!AZ46</f>
        <v>45.043720656730066</v>
      </c>
      <c r="BG46" s="12">
        <f>AllCountries!BA46</f>
        <v>-112.01760489735321</v>
      </c>
      <c r="BH46" s="12">
        <f>AllCountries!BB46</f>
        <v>-95.962463110466558</v>
      </c>
      <c r="BI46" s="12">
        <f>AllCountries!BC46</f>
        <v>23.113259968567188</v>
      </c>
      <c r="BJ46" s="12">
        <f>AllCountries!BD46</f>
        <v>1855.5233122669124</v>
      </c>
      <c r="BK46" s="12">
        <f>WorldGSCarbon131!O46</f>
        <v>1802.7565886605066</v>
      </c>
      <c r="BL46" s="12">
        <f>WorldGSCarbon1455!L46</f>
        <v>-850.4614328661587</v>
      </c>
      <c r="BM46" s="12">
        <f>WorldGSCarbon1455!M46</f>
        <v>-750.42589241151597</v>
      </c>
      <c r="BN46" s="12">
        <f>WorldGSCarbon1455!N46</f>
        <v>1221.6781370039209</v>
      </c>
      <c r="BO46" s="12">
        <f>WorldGSCarbon1455!O46</f>
        <v>1121.6425965492783</v>
      </c>
    </row>
    <row r="47" spans="1:67">
      <c r="A47" s="21">
        <v>1943</v>
      </c>
      <c r="B47" s="12">
        <f>WorldGSCarbon131!J47</f>
        <v>-50.132545963683896</v>
      </c>
      <c r="C47" s="12">
        <f>WorldGSCarbon131!K47</f>
        <v>-163.26840003542293</v>
      </c>
      <c r="D47" s="12">
        <f>WorldGSCarbon131!L47</f>
        <v>-232.78402932314486</v>
      </c>
      <c r="E47" s="12">
        <f>WorldGSCarbon131!M47</f>
        <v>-132.95344503843205</v>
      </c>
      <c r="F47" s="12">
        <f>WorldGSCarbon131!N47</f>
        <v>2017.6068908853742</v>
      </c>
      <c r="G47" s="22">
        <f>WorldGSCarbon131!P47</f>
        <v>6493.3857643723477</v>
      </c>
      <c r="H47" s="12">
        <f>AllCountries!B47</f>
        <v>-373.22987463323358</v>
      </c>
      <c r="I47" s="12">
        <f>AllCountries!C47</f>
        <v>-550.2669207853728</v>
      </c>
      <c r="J47" s="12">
        <f>AllCountries!D47</f>
        <v>-380.31071753350625</v>
      </c>
      <c r="K47" s="12">
        <f>AllCountries!E47</f>
        <v>2808.1461143459969</v>
      </c>
      <c r="L47" s="22">
        <f>AllCountries!F47</f>
        <v>10072.050300122171</v>
      </c>
      <c r="M47" s="12">
        <f>AllCountries!G47</f>
        <v>-629.30652643233179</v>
      </c>
      <c r="N47" s="12">
        <f>AllCountries!H47</f>
        <v>-774.12624573595917</v>
      </c>
      <c r="O47" s="12">
        <f>AllCountries!I47</f>
        <v>-674.54972554458573</v>
      </c>
      <c r="P47" s="12">
        <f>AllCountries!J47</f>
        <v>1669.349277444164</v>
      </c>
      <c r="Q47" s="22">
        <f>AllCountries!K47</f>
        <v>8852.6300208446264</v>
      </c>
      <c r="R47" s="12">
        <f>AllCountries!L47</f>
        <v>671.23308539852576</v>
      </c>
      <c r="S47" s="12">
        <f>AllCountries!M47</f>
        <v>615.02509248493493</v>
      </c>
      <c r="T47" s="12">
        <f>AllCountries!N47</f>
        <v>720.33918510463081</v>
      </c>
      <c r="U47" s="12">
        <f>AllCountries!O47</f>
        <v>4371.3707634988159</v>
      </c>
      <c r="V47" s="22">
        <f>AllCountries!P47</f>
        <v>6593.1012722139349</v>
      </c>
      <c r="W47" s="12">
        <f>AllCountries!Q47</f>
        <v>1128.5961287160835</v>
      </c>
      <c r="X47" s="12">
        <f>AllCountries!R47</f>
        <v>973.81365389322207</v>
      </c>
      <c r="Y47" s="12">
        <f>AllCountries!S47</f>
        <v>1037.0229344496122</v>
      </c>
      <c r="Z47" s="12">
        <f>AllCountries!T47</f>
        <v>2972.3078777623682</v>
      </c>
      <c r="AA47" s="22">
        <f>AllCountries!U47</f>
        <v>8232.0299193941883</v>
      </c>
      <c r="AB47" s="12">
        <f>AllCountries!V47</f>
        <v>-84.924029853575945</v>
      </c>
      <c r="AC47" s="12">
        <f>AllCountries!W47</f>
        <v>-141.17144743023559</v>
      </c>
      <c r="AD47" s="12">
        <f>AllCountries!X47</f>
        <v>-80.66157814737673</v>
      </c>
      <c r="AE47" s="12">
        <f>AllCountries!Y47</f>
        <v>329.64384973870062</v>
      </c>
      <c r="AF47" s="22">
        <f>AllCountries!Z47</f>
        <v>1937.1016595097014</v>
      </c>
      <c r="AG47" s="12">
        <f>AllCountries!AA47</f>
        <v>1884.6767369268964</v>
      </c>
      <c r="AH47" s="12">
        <f>AllCountries!AB47</f>
        <v>1896.4004446010654</v>
      </c>
      <c r="AI47" s="12">
        <f>AllCountries!AC47</f>
        <v>2110.2124849189404</v>
      </c>
      <c r="AJ47" s="12">
        <f>AllCountries!AD47</f>
        <v>5916.4758908093254</v>
      </c>
      <c r="AK47" s="12">
        <f>AllCountries!AE47</f>
        <v>7523.1867464152492</v>
      </c>
      <c r="AL47" s="12">
        <f>AllCountries!AF47</f>
        <v>36.553871564650386</v>
      </c>
      <c r="AM47" s="12">
        <f>AllCountries!AG47</f>
        <v>17.228115541917425</v>
      </c>
      <c r="AN47" s="12">
        <f>AllCountries!AH47</f>
        <v>30.839985660059448</v>
      </c>
      <c r="AO47" s="12">
        <f>AllCountries!AI47</f>
        <v>491.40686913864619</v>
      </c>
      <c r="AP47" s="12">
        <f>AllCountries!AJ47</f>
        <v>4440.3926794364716</v>
      </c>
      <c r="AQ47" s="12">
        <f>AllCountries!AK47</f>
        <v>-4.8731892742085074</v>
      </c>
      <c r="AR47" s="12">
        <f>AllCountries!AL47</f>
        <v>-49.591148366889655</v>
      </c>
      <c r="AS47" s="12">
        <f>AllCountries!AM47</f>
        <v>-38.458074670530578</v>
      </c>
      <c r="AT47" s="12">
        <f>AllCountries!AN47</f>
        <v>170.03193958250483</v>
      </c>
      <c r="AU47" s="12">
        <f>AllCountries!AO47</f>
        <v>1236.3949905726017</v>
      </c>
      <c r="AV47" s="12">
        <f>AllCountries!AP47</f>
        <v>-174.61837066438883</v>
      </c>
      <c r="AW47" s="12">
        <f>AllCountries!AQ47</f>
        <v>-409.67371365231253</v>
      </c>
      <c r="AX47" s="12">
        <f>AllCountries!AR47</f>
        <v>-374.62443901067223</v>
      </c>
      <c r="AY47" s="12">
        <f>AllCountries!AS47</f>
        <v>-216.76157597465362</v>
      </c>
      <c r="AZ47" s="12">
        <f>AllCountries!AT47</f>
        <v>3175.2484377330056</v>
      </c>
      <c r="BA47" s="12">
        <f>AllCountries!AU47</f>
        <v>-21.977959430421251</v>
      </c>
      <c r="BB47" s="12">
        <f>AllCountries!AV47</f>
        <v>-70.432651806801147</v>
      </c>
      <c r="BC47" s="12">
        <f>AllCountries!AW47</f>
        <v>-65.157260487975492</v>
      </c>
      <c r="BD47" s="12">
        <f>AllCountries!AX47</f>
        <v>-19.716531490814209</v>
      </c>
      <c r="BE47" s="12">
        <f>AllCountries!AY47</f>
        <v>1641.6452487212798</v>
      </c>
      <c r="BF47" s="12">
        <f>AllCountries!AZ47</f>
        <v>55.711818487320187</v>
      </c>
      <c r="BG47" s="12">
        <f>AllCountries!BA47</f>
        <v>-89.974614987457201</v>
      </c>
      <c r="BH47" s="12">
        <f>AllCountries!BB47</f>
        <v>-74.979778141066646</v>
      </c>
      <c r="BI47" s="12">
        <f>AllCountries!BC47</f>
        <v>45.388160465469973</v>
      </c>
      <c r="BJ47" s="12">
        <f>AllCountries!BD47</f>
        <v>1873.1687598027615</v>
      </c>
      <c r="BK47" s="12">
        <f>WorldGSCarbon131!O47</f>
        <v>1917.7763066006614</v>
      </c>
      <c r="BL47" s="12">
        <f>WorldGSCarbon1455!L47</f>
        <v>-935.36947342195288</v>
      </c>
      <c r="BM47" s="12">
        <f>WorldGSCarbon1455!M47</f>
        <v>-835.53888913723995</v>
      </c>
      <c r="BN47" s="12">
        <f>WorldGSCarbon1455!N47</f>
        <v>1315.0214467865665</v>
      </c>
      <c r="BO47" s="12">
        <f>WorldGSCarbon1455!O47</f>
        <v>1215.1908625018534</v>
      </c>
    </row>
    <row r="48" spans="1:67">
      <c r="A48" s="21">
        <v>1944</v>
      </c>
      <c r="B48" s="12">
        <f>WorldGSCarbon131!J48</f>
        <v>-67.174317249204634</v>
      </c>
      <c r="C48" s="12">
        <f>WorldGSCarbon131!K48</f>
        <v>-164.54732809886318</v>
      </c>
      <c r="D48" s="12">
        <f>WorldGSCarbon131!L48</f>
        <v>-235.50595518920812</v>
      </c>
      <c r="E48" s="12">
        <f>WorldGSCarbon131!M48</f>
        <v>-135.64409693084599</v>
      </c>
      <c r="F48" s="12">
        <f>WorldGSCarbon131!N48</f>
        <v>2020.0725067072894</v>
      </c>
      <c r="G48" s="22">
        <f>WorldGSCarbon131!P48</f>
        <v>6636.020083311495</v>
      </c>
      <c r="H48" s="12">
        <f>AllCountries!B48</f>
        <v>-332.43427032391082</v>
      </c>
      <c r="I48" s="12">
        <f>AllCountries!C48</f>
        <v>-499.82841891200752</v>
      </c>
      <c r="J48" s="12">
        <f>AllCountries!D48</f>
        <v>-331.06496427968375</v>
      </c>
      <c r="K48" s="12">
        <f>AllCountries!E48</f>
        <v>3034.163684715918</v>
      </c>
      <c r="L48" s="22">
        <f>AllCountries!F48</f>
        <v>10752.93906250576</v>
      </c>
      <c r="M48" s="12">
        <f>AllCountries!G48</f>
        <v>-854.74312318839077</v>
      </c>
      <c r="N48" s="12">
        <f>AllCountries!H48</f>
        <v>-1005.8844671626993</v>
      </c>
      <c r="O48" s="12">
        <f>AllCountries!I48</f>
        <v>-907.03872296052384</v>
      </c>
      <c r="P48" s="12">
        <f>AllCountries!J48</f>
        <v>1354.905598133452</v>
      </c>
      <c r="Q48" s="22">
        <f>AllCountries!K48</f>
        <v>8422.8766302294953</v>
      </c>
      <c r="R48" s="12">
        <f>AllCountries!L48</f>
        <v>680.58647691958993</v>
      </c>
      <c r="S48" s="12">
        <f>AllCountries!M48</f>
        <v>650.23663171722433</v>
      </c>
      <c r="T48" s="12">
        <f>AllCountries!N48</f>
        <v>756.37376154539879</v>
      </c>
      <c r="U48" s="12">
        <f>AllCountries!O48</f>
        <v>4120.1289974602496</v>
      </c>
      <c r="V48" s="22">
        <f>AllCountries!P48</f>
        <v>6020.6593582242622</v>
      </c>
      <c r="W48" s="12">
        <f>AllCountries!Q48</f>
        <v>1603.1960806567524</v>
      </c>
      <c r="X48" s="12">
        <f>AllCountries!R48</f>
        <v>1462.8045489953874</v>
      </c>
      <c r="Y48" s="12">
        <f>AllCountries!S48</f>
        <v>1526.8362800151594</v>
      </c>
      <c r="Z48" s="12">
        <f>AllCountries!T48</f>
        <v>3374.6902711065613</v>
      </c>
      <c r="AA48" s="22">
        <f>AllCountries!U48</f>
        <v>8047.6607275103142</v>
      </c>
      <c r="AB48" s="12">
        <f>AllCountries!V48</f>
        <v>-325.10133019476444</v>
      </c>
      <c r="AC48" s="12">
        <f>AllCountries!W48</f>
        <v>-293.77728375307873</v>
      </c>
      <c r="AD48" s="12">
        <f>AllCountries!X48</f>
        <v>-231.60797522198516</v>
      </c>
      <c r="AE48" s="12">
        <f>AllCountries!Y48</f>
        <v>268.89711823829344</v>
      </c>
      <c r="AF48" s="22">
        <f>AllCountries!Z48</f>
        <v>2381.7065321139544</v>
      </c>
      <c r="AG48" s="12">
        <f>AllCountries!AA48</f>
        <v>1994.0651337918723</v>
      </c>
      <c r="AH48" s="12">
        <f>AllCountries!AB48</f>
        <v>2022.3511187947875</v>
      </c>
      <c r="AI48" s="12">
        <f>AllCountries!AC48</f>
        <v>2252.8394061944932</v>
      </c>
      <c r="AJ48" s="12">
        <f>AllCountries!AD48</f>
        <v>6062.3921400204108</v>
      </c>
      <c r="AK48" s="12">
        <f>AllCountries!AE48</f>
        <v>7823.297632993942</v>
      </c>
      <c r="AL48" s="12">
        <f>AllCountries!AF48</f>
        <v>59.567964274804858</v>
      </c>
      <c r="AM48" s="12">
        <f>AllCountries!AG48</f>
        <v>42.97181865490812</v>
      </c>
      <c r="AN48" s="12">
        <f>AllCountries!AH48</f>
        <v>58.059468842408997</v>
      </c>
      <c r="AO48" s="12">
        <f>AllCountries!AI48</f>
        <v>602.29822400189619</v>
      </c>
      <c r="AP48" s="12">
        <f>AllCountries!AJ48</f>
        <v>4868.5265367905849</v>
      </c>
      <c r="AQ48" s="12">
        <f>AllCountries!AK48</f>
        <v>8.1251374258912197</v>
      </c>
      <c r="AR48" s="12">
        <f>AllCountries!AL48</f>
        <v>-33.246632346434616</v>
      </c>
      <c r="AS48" s="12">
        <f>AllCountries!AM48</f>
        <v>-21.71196005061072</v>
      </c>
      <c r="AT48" s="12">
        <f>AllCountries!AN48</f>
        <v>194.55773770947599</v>
      </c>
      <c r="AU48" s="12">
        <f>AllCountries!AO48</f>
        <v>1253.1472215203642</v>
      </c>
      <c r="AV48" s="12">
        <f>AllCountries!AP48</f>
        <v>-142.08879260101222</v>
      </c>
      <c r="AW48" s="12">
        <f>AllCountries!AQ48</f>
        <v>-355.13556244775799</v>
      </c>
      <c r="AX48" s="12">
        <f>AllCountries!AR48</f>
        <v>-320.32350259558922</v>
      </c>
      <c r="AY48" s="12">
        <f>AllCountries!AS48</f>
        <v>-161.72523218310425</v>
      </c>
      <c r="AZ48" s="12">
        <f>AllCountries!AT48</f>
        <v>3190.5289894628668</v>
      </c>
      <c r="BA48" s="12">
        <f>AllCountries!AU48</f>
        <v>72.790453114200915</v>
      </c>
      <c r="BB48" s="12">
        <f>AllCountries!AV48</f>
        <v>-0.91236910119949488</v>
      </c>
      <c r="BC48" s="12">
        <f>AllCountries!AW48</f>
        <v>4.7158956070830795</v>
      </c>
      <c r="BD48" s="12">
        <f>AllCountries!AX48</f>
        <v>52.06836892553418</v>
      </c>
      <c r="BE48" s="12">
        <f>AllCountries!AY48</f>
        <v>1714.9046164578206</v>
      </c>
      <c r="BF48" s="12">
        <f>AllCountries!AZ48</f>
        <v>114.92361216758415</v>
      </c>
      <c r="BG48" s="12">
        <f>AllCountries!BA48</f>
        <v>-28.49263872821189</v>
      </c>
      <c r="BH48" s="12">
        <f>AllCountries!BB48</f>
        <v>-11.53063973171075</v>
      </c>
      <c r="BI48" s="12">
        <f>AllCountries!BC48</f>
        <v>119.62808794872872</v>
      </c>
      <c r="BJ48" s="12">
        <f>AllCountries!BD48</f>
        <v>1971.8276879998286</v>
      </c>
      <c r="BK48" s="12">
        <f>WorldGSCarbon131!O48</f>
        <v>1920.2106484489275</v>
      </c>
      <c r="BL48" s="12">
        <f>WorldGSCarbon1455!L48</f>
        <v>-952.67559081987054</v>
      </c>
      <c r="BM48" s="12">
        <f>WorldGSCarbon1455!M48</f>
        <v>-852.81373256150835</v>
      </c>
      <c r="BN48" s="12">
        <f>WorldGSCarbon1455!N48</f>
        <v>1302.9028710766268</v>
      </c>
      <c r="BO48" s="12">
        <f>WorldGSCarbon1455!O48</f>
        <v>1203.0410128182646</v>
      </c>
    </row>
    <row r="49" spans="1:67">
      <c r="A49" s="21">
        <v>1945</v>
      </c>
      <c r="B49" s="12">
        <f>WorldGSCarbon131!J49</f>
        <v>-495.41836909777669</v>
      </c>
      <c r="C49" s="12">
        <f>WorldGSCarbon131!K49</f>
        <v>-579.34265766770829</v>
      </c>
      <c r="D49" s="12">
        <f>WorldGSCarbon131!L49</f>
        <v>-640.11417616718893</v>
      </c>
      <c r="E49" s="12">
        <f>WorldGSCarbon131!M49</f>
        <v>-532.17037294770898</v>
      </c>
      <c r="F49" s="12">
        <f>WorldGSCarbon131!N49</f>
        <v>1364.6539715373256</v>
      </c>
      <c r="G49" s="22">
        <f>WorldGSCarbon131!P49</f>
        <v>6113.0735998628352</v>
      </c>
      <c r="H49" s="12">
        <f>AllCountries!B49</f>
        <v>-178.61111916089791</v>
      </c>
      <c r="I49" s="12">
        <f>AllCountries!C49</f>
        <v>-335.45241792713102</v>
      </c>
      <c r="J49" s="12">
        <f>AllCountries!D49</f>
        <v>-151.03180808582431</v>
      </c>
      <c r="K49" s="12">
        <f>AllCountries!E49</f>
        <v>3109.2712819171343</v>
      </c>
      <c r="L49" s="22">
        <f>AllCountries!F49</f>
        <v>10533.251097327438</v>
      </c>
      <c r="M49" s="12">
        <f>AllCountries!G49</f>
        <v>-939.84711981722023</v>
      </c>
      <c r="N49" s="12">
        <f>AllCountries!H49</f>
        <v>-1064.1128398891458</v>
      </c>
      <c r="O49" s="12">
        <f>AllCountries!I49</f>
        <v>-959.73037808038271</v>
      </c>
      <c r="P49" s="12">
        <f>AllCountries!J49</f>
        <v>1221.1106649496846</v>
      </c>
      <c r="Q49" s="22">
        <f>AllCountries!K49</f>
        <v>8013.0374755174998</v>
      </c>
      <c r="R49" s="12">
        <f>AllCountries!L49</f>
        <v>-2379.7987632997024</v>
      </c>
      <c r="S49" s="12">
        <f>AllCountries!M49</f>
        <v>-2407.5514597360489</v>
      </c>
      <c r="T49" s="12">
        <f>AllCountries!N49</f>
        <v>-2296.8757795055208</v>
      </c>
      <c r="U49" s="12">
        <f>AllCountries!O49</f>
        <v>-124.79823792710486</v>
      </c>
      <c r="V49" s="22">
        <f>AllCountries!P49</f>
        <v>3858.6963190261486</v>
      </c>
      <c r="W49" s="12">
        <f>AllCountries!Q49</f>
        <v>1192.5227402384203</v>
      </c>
      <c r="X49" s="12">
        <f>AllCountries!R49</f>
        <v>1068.6635499927645</v>
      </c>
      <c r="Y49" s="12">
        <f>AllCountries!S49</f>
        <v>1134.4766173423125</v>
      </c>
      <c r="Z49" s="12">
        <f>AllCountries!T49</f>
        <v>2824.5601505403406</v>
      </c>
      <c r="AA49" s="22">
        <f>AllCountries!U49</f>
        <v>7498.9322139175101</v>
      </c>
      <c r="AB49" s="12">
        <f>AllCountries!V49</f>
        <v>-50.826083944350124</v>
      </c>
      <c r="AC49" s="12">
        <f>AllCountries!W49</f>
        <v>36.988932358129048</v>
      </c>
      <c r="AD49" s="12">
        <f>AllCountries!X49</f>
        <v>112.51452449549849</v>
      </c>
      <c r="AE49" s="12">
        <f>AllCountries!Y49</f>
        <v>558.68661239261633</v>
      </c>
      <c r="AF49" s="22">
        <f>AllCountries!Z49</f>
        <v>2143.5814904828362</v>
      </c>
      <c r="AG49" s="12">
        <f>AllCountries!AA49</f>
        <v>2150.5988281580808</v>
      </c>
      <c r="AH49" s="12">
        <f>AllCountries!AB49</f>
        <v>2157.3535178151665</v>
      </c>
      <c r="AI49" s="12">
        <f>AllCountries!AC49</f>
        <v>2394.1507409473347</v>
      </c>
      <c r="AJ49" s="12">
        <f>AllCountries!AD49</f>
        <v>7015.7387348435614</v>
      </c>
      <c r="AK49" s="12">
        <f>AllCountries!AE49</f>
        <v>7958.4483002984534</v>
      </c>
      <c r="AL49" s="12">
        <f>AllCountries!AF49</f>
        <v>76.521543210950654</v>
      </c>
      <c r="AM49" s="12">
        <f>AllCountries!AG49</f>
        <v>61.608443605373253</v>
      </c>
      <c r="AN49" s="12">
        <f>AllCountries!AH49</f>
        <v>76.133169796763156</v>
      </c>
      <c r="AO49" s="12">
        <f>AllCountries!AI49</f>
        <v>556.63912391910151</v>
      </c>
      <c r="AP49" s="12">
        <f>AllCountries!AJ49</f>
        <v>4638.9388071049825</v>
      </c>
      <c r="AQ49" s="12">
        <f>AllCountries!AK49</f>
        <v>40.956637427982606</v>
      </c>
      <c r="AR49" s="12">
        <f>AllCountries!AL49</f>
        <v>1.6471773342359466</v>
      </c>
      <c r="AS49" s="12">
        <f>AllCountries!AM49</f>
        <v>14.226756786596315</v>
      </c>
      <c r="AT49" s="12">
        <f>AllCountries!AN49</f>
        <v>228.21256008317647</v>
      </c>
      <c r="AU49" s="12">
        <f>AllCountries!AO49</f>
        <v>1257.3343623105111</v>
      </c>
      <c r="AV49" s="12">
        <f>AllCountries!AP49</f>
        <v>-124.11485508643547</v>
      </c>
      <c r="AW49" s="12">
        <f>AllCountries!AQ49</f>
        <v>-324.21267658473676</v>
      </c>
      <c r="AX49" s="12">
        <f>AllCountries!AR49</f>
        <v>-273.69199935213265</v>
      </c>
      <c r="AY49" s="12">
        <f>AllCountries!AS49</f>
        <v>-92.457946887153511</v>
      </c>
      <c r="AZ49" s="12">
        <f>AllCountries!AT49</f>
        <v>3418.5667938691727</v>
      </c>
      <c r="BA49" s="12">
        <f>AllCountries!AU49</f>
        <v>106.86671096519244</v>
      </c>
      <c r="BB49" s="12">
        <f>AllCountries!AV49</f>
        <v>37.389705331530465</v>
      </c>
      <c r="BC49" s="12">
        <f>AllCountries!AW49</f>
        <v>43.407745641050802</v>
      </c>
      <c r="BD49" s="12">
        <f>AllCountries!AX49</f>
        <v>91.796377151101936</v>
      </c>
      <c r="BE49" s="12">
        <f>AllCountries!AY49</f>
        <v>1756.6681503952871</v>
      </c>
      <c r="BF49" s="12">
        <f>AllCountries!AZ49</f>
        <v>226.48580423722882</v>
      </c>
      <c r="BG49" s="12">
        <f>AllCountries!BA49</f>
        <v>92.697657876142884</v>
      </c>
      <c r="BH49" s="12">
        <f>AllCountries!BB49</f>
        <v>109.29156229387551</v>
      </c>
      <c r="BI49" s="12">
        <f>AllCountries!BC49</f>
        <v>236.93369793735556</v>
      </c>
      <c r="BJ49" s="12">
        <f>AllCountries!BD49</f>
        <v>1978.759206219391</v>
      </c>
      <c r="BK49" s="12">
        <f>WorldGSCarbon131!O49</f>
        <v>1256.7101683178455</v>
      </c>
      <c r="BL49" s="12">
        <f>WorldGSCarbon1455!L49</f>
        <v>-1254.3240272611763</v>
      </c>
      <c r="BM49" s="12">
        <f>WorldGSCarbon1455!M49</f>
        <v>-1146.3802240416965</v>
      </c>
      <c r="BN49" s="12">
        <f>WorldGSCarbon1455!N49</f>
        <v>750.44412044333797</v>
      </c>
      <c r="BO49" s="12">
        <f>WorldGSCarbon1455!O49</f>
        <v>642.50031722385802</v>
      </c>
    </row>
    <row r="50" spans="1:67">
      <c r="A50" s="21">
        <v>1946</v>
      </c>
      <c r="B50" s="12">
        <f>WorldGSCarbon131!J50</f>
        <v>356.14512342335718</v>
      </c>
      <c r="C50" s="12">
        <f>WorldGSCarbon131!K50</f>
        <v>252.81291905431897</v>
      </c>
      <c r="D50" s="12">
        <f>WorldGSCarbon131!L50</f>
        <v>185.48692646545314</v>
      </c>
      <c r="E50" s="12">
        <f>WorldGSCarbon131!M50</f>
        <v>289.62763125623457</v>
      </c>
      <c r="F50" s="12">
        <f>WorldGSCarbon131!N50</f>
        <v>1906.4067914360228</v>
      </c>
      <c r="G50" s="22">
        <f>WorldGSCarbon131!P50</f>
        <v>5623.3947568807998</v>
      </c>
      <c r="H50" s="12">
        <f>AllCountries!B50</f>
        <v>988.45545456075274</v>
      </c>
      <c r="I50" s="12">
        <f>AllCountries!C50</f>
        <v>826.11306494322093</v>
      </c>
      <c r="J50" s="12">
        <f>AllCountries!D50</f>
        <v>1004.3844311314789</v>
      </c>
      <c r="K50" s="12">
        <f>AllCountries!E50</f>
        <v>3838.8570067999799</v>
      </c>
      <c r="L50" s="22">
        <f>AllCountries!F50</f>
        <v>9248.9480742227151</v>
      </c>
      <c r="M50" s="12">
        <f>AllCountries!G50</f>
        <v>-81.73043206383467</v>
      </c>
      <c r="N50" s="12">
        <f>AllCountries!H50</f>
        <v>-258.02289544204655</v>
      </c>
      <c r="O50" s="12">
        <f>AllCountries!I50</f>
        <v>-128.6787453070398</v>
      </c>
      <c r="P50" s="12">
        <f>AllCountries!J50</f>
        <v>2034.4294006960611</v>
      </c>
      <c r="Q50" s="22">
        <f>AllCountries!K50</f>
        <v>7849.9885295117219</v>
      </c>
      <c r="R50" s="12">
        <f>AllCountries!L50</f>
        <v>-773.69121975848111</v>
      </c>
      <c r="S50" s="12">
        <f>AllCountries!M50</f>
        <v>-788.41460199277446</v>
      </c>
      <c r="T50" s="12">
        <f>AllCountries!N50</f>
        <v>-715.18304739562882</v>
      </c>
      <c r="U50" s="12">
        <f>AllCountries!O50</f>
        <v>477.35575861823179</v>
      </c>
      <c r="V50" s="22">
        <f>AllCountries!P50</f>
        <v>2105.3638809614417</v>
      </c>
      <c r="W50" s="12">
        <f>AllCountries!Q50</f>
        <v>1074.6279817537386</v>
      </c>
      <c r="X50" s="12">
        <f>AllCountries!R50</f>
        <v>929.69770777912311</v>
      </c>
      <c r="Y50" s="12">
        <f>AllCountries!S50</f>
        <v>998.36113793098161</v>
      </c>
      <c r="Z50" s="12">
        <f>AllCountries!T50</f>
        <v>2585.2401490126922</v>
      </c>
      <c r="AA50" s="22">
        <f>AllCountries!U50</f>
        <v>7103.961585544319</v>
      </c>
      <c r="AB50" s="12">
        <f>AllCountries!V50</f>
        <v>300.15228490798859</v>
      </c>
      <c r="AC50" s="12">
        <f>AllCountries!W50</f>
        <v>276.03576468076767</v>
      </c>
      <c r="AD50" s="12">
        <f>AllCountries!X50</f>
        <v>351.74745128142075</v>
      </c>
      <c r="AE50" s="12">
        <f>AllCountries!Y50</f>
        <v>897.26119360151279</v>
      </c>
      <c r="AF50" s="22">
        <f>AllCountries!Z50</f>
        <v>2660.7721317156493</v>
      </c>
      <c r="AG50" s="12">
        <f>AllCountries!AA50</f>
        <v>900.1931558962666</v>
      </c>
      <c r="AH50" s="12">
        <f>AllCountries!AB50</f>
        <v>900.29435385748206</v>
      </c>
      <c r="AI50" s="12">
        <f>AllCountries!AC50</f>
        <v>1120.2757614594188</v>
      </c>
      <c r="AJ50" s="12">
        <f>AllCountries!AD50</f>
        <v>5570.8100948838801</v>
      </c>
      <c r="AK50" s="12">
        <f>AllCountries!AE50</f>
        <v>9803.7736336608141</v>
      </c>
      <c r="AL50" s="12">
        <f>AllCountries!AF50</f>
        <v>194.42024861585512</v>
      </c>
      <c r="AM50" s="12">
        <f>AllCountries!AG50</f>
        <v>181.84026016671902</v>
      </c>
      <c r="AN50" s="12">
        <f>AllCountries!AH50</f>
        <v>197.62679021343274</v>
      </c>
      <c r="AO50" s="12">
        <f>AllCountries!AI50</f>
        <v>732.97039167234232</v>
      </c>
      <c r="AP50" s="12">
        <f>AllCountries!AJ50</f>
        <v>4938.4998071667496</v>
      </c>
      <c r="AQ50" s="12">
        <f>AllCountries!AK50</f>
        <v>77.671117204401298</v>
      </c>
      <c r="AR50" s="12">
        <f>AllCountries!AL50</f>
        <v>42.827057874442673</v>
      </c>
      <c r="AS50" s="12">
        <f>AllCountries!AM50</f>
        <v>57.503411685511153</v>
      </c>
      <c r="AT50" s="12">
        <f>AllCountries!AN50</f>
        <v>299.224386020476</v>
      </c>
      <c r="AU50" s="12">
        <f>AllCountries!AO50</f>
        <v>1358.2480174822492</v>
      </c>
      <c r="AV50" s="12">
        <f>AllCountries!AP50</f>
        <v>-29.770113981077412</v>
      </c>
      <c r="AW50" s="12">
        <f>AllCountries!AQ50</f>
        <v>-178.21068347890542</v>
      </c>
      <c r="AX50" s="12">
        <f>AllCountries!AR50</f>
        <v>-125.08333761308123</v>
      </c>
      <c r="AY50" s="12">
        <f>AllCountries!AS50</f>
        <v>79.278340175287454</v>
      </c>
      <c r="AZ50" s="12">
        <f>AllCountries!AT50</f>
        <v>3660.1670529698617</v>
      </c>
      <c r="BA50" s="12">
        <f>AllCountries!AU50</f>
        <v>150.50068018964461</v>
      </c>
      <c r="BB50" s="12">
        <f>AllCountries!AV50</f>
        <v>90.636293601404105</v>
      </c>
      <c r="BC50" s="12">
        <f>AllCountries!AW50</f>
        <v>97.892439876890222</v>
      </c>
      <c r="BD50" s="12">
        <f>AllCountries!AX50</f>
        <v>149.66609373515368</v>
      </c>
      <c r="BE50" s="12">
        <f>AllCountries!AY50</f>
        <v>1884.0394595208704</v>
      </c>
      <c r="BF50" s="12">
        <f>AllCountries!AZ50</f>
        <v>348.21599032951093</v>
      </c>
      <c r="BG50" s="12">
        <f>AllCountries!BA50</f>
        <v>216.11794457041259</v>
      </c>
      <c r="BH50" s="12">
        <f>AllCountries!BB50</f>
        <v>233.85524832764489</v>
      </c>
      <c r="BI50" s="12">
        <f>AllCountries!BC50</f>
        <v>365.54672491359111</v>
      </c>
      <c r="BJ50" s="12">
        <f>AllCountries!BD50</f>
        <v>2052.9027506375328</v>
      </c>
      <c r="BK50" s="12">
        <f>WorldGSCarbon131!O50</f>
        <v>1802.2660866452413</v>
      </c>
      <c r="BL50" s="12">
        <f>WorldGSCarbon1455!L50</f>
        <v>-494.96814366934404</v>
      </c>
      <c r="BM50" s="12">
        <f>WorldGSCarbon1455!M50</f>
        <v>-390.82743887856259</v>
      </c>
      <c r="BN50" s="12">
        <f>WorldGSCarbon1455!N50</f>
        <v>1225.9517213012257</v>
      </c>
      <c r="BO50" s="12">
        <f>WorldGSCarbon1455!O50</f>
        <v>1121.8110165104445</v>
      </c>
    </row>
    <row r="51" spans="1:67">
      <c r="A51" s="21">
        <v>1947</v>
      </c>
      <c r="B51" s="12">
        <f>WorldGSCarbon131!J51</f>
        <v>443.73162794113108</v>
      </c>
      <c r="C51" s="12">
        <f>WorldGSCarbon131!K51</f>
        <v>326.74365101582475</v>
      </c>
      <c r="D51" s="12">
        <f>WorldGSCarbon131!L51</f>
        <v>252.37231926595493</v>
      </c>
      <c r="E51" s="12">
        <f>WorldGSCarbon131!M51</f>
        <v>372.61977134566934</v>
      </c>
      <c r="F51" s="12">
        <f>WorldGSCarbon131!N51</f>
        <v>1971.609571752454</v>
      </c>
      <c r="G51" s="22">
        <f>WorldGSCarbon131!P51</f>
        <v>5578.563035388428</v>
      </c>
      <c r="H51" s="12">
        <f>AllCountries!B51</f>
        <v>1061.6542856406295</v>
      </c>
      <c r="I51" s="12">
        <f>AllCountries!C51</f>
        <v>853.86320067829013</v>
      </c>
      <c r="J51" s="12">
        <f>AllCountries!D51</f>
        <v>1075.7182152265682</v>
      </c>
      <c r="K51" s="12">
        <f>AllCountries!E51</f>
        <v>3794.5699496774146</v>
      </c>
      <c r="L51" s="22">
        <f>AllCountries!F51</f>
        <v>8950.4618116543952</v>
      </c>
      <c r="M51" s="12">
        <f>AllCountries!G51</f>
        <v>150.80237124733762</v>
      </c>
      <c r="N51" s="12">
        <f>AllCountries!H51</f>
        <v>-0.43142091396706861</v>
      </c>
      <c r="O51" s="12">
        <f>AllCountries!I51</f>
        <v>139.82333184888049</v>
      </c>
      <c r="P51" s="12">
        <f>AllCountries!J51</f>
        <v>2281.2929620837062</v>
      </c>
      <c r="Q51" s="22">
        <f>AllCountries!K51</f>
        <v>7683.0697628741527</v>
      </c>
      <c r="R51" s="12">
        <f>AllCountries!L51</f>
        <v>-767.09055236529161</v>
      </c>
      <c r="S51" s="12">
        <f>AllCountries!M51</f>
        <v>-805.63402128865846</v>
      </c>
      <c r="T51" s="12">
        <f>AllCountries!N51</f>
        <v>-747.58915583932583</v>
      </c>
      <c r="U51" s="12">
        <f>AllCountries!O51</f>
        <v>626.29836153161818</v>
      </c>
      <c r="V51" s="22">
        <f>AllCountries!P51</f>
        <v>2415.2137770801492</v>
      </c>
      <c r="W51" s="12">
        <f>AllCountries!Q51</f>
        <v>590.67873477446676</v>
      </c>
      <c r="X51" s="12">
        <f>AllCountries!R51</f>
        <v>407.08265978349868</v>
      </c>
      <c r="Y51" s="12">
        <f>AllCountries!S51</f>
        <v>485.51099934285935</v>
      </c>
      <c r="Z51" s="12">
        <f>AllCountries!T51</f>
        <v>1992.8061224675573</v>
      </c>
      <c r="AA51" s="22">
        <f>AllCountries!U51</f>
        <v>6781.6476870110591</v>
      </c>
      <c r="AB51" s="12">
        <f>AllCountries!V51</f>
        <v>525.39556022034469</v>
      </c>
      <c r="AC51" s="12">
        <f>AllCountries!W51</f>
        <v>538.16856960897917</v>
      </c>
      <c r="AD51" s="12">
        <f>AllCountries!X51</f>
        <v>624.86800401806772</v>
      </c>
      <c r="AE51" s="12">
        <f>AllCountries!Y51</f>
        <v>1248.7897758878123</v>
      </c>
      <c r="AF51" s="22">
        <f>AllCountries!Z51</f>
        <v>3099.0164226032384</v>
      </c>
      <c r="AG51" s="12">
        <f>AllCountries!AA51</f>
        <v>795.95602785364133</v>
      </c>
      <c r="AH51" s="12">
        <f>AllCountries!AB51</f>
        <v>855.78529947890036</v>
      </c>
      <c r="AI51" s="12">
        <f>AllCountries!AC51</f>
        <v>1074.475282802498</v>
      </c>
      <c r="AJ51" s="12">
        <f>AllCountries!AD51</f>
        <v>5411.3495336228261</v>
      </c>
      <c r="AK51" s="12">
        <f>AllCountries!AE51</f>
        <v>9680.5922683652298</v>
      </c>
      <c r="AL51" s="12">
        <f>AllCountries!AF51</f>
        <v>435.31394696907961</v>
      </c>
      <c r="AM51" s="12">
        <f>AllCountries!AG51</f>
        <v>424.65691844236767</v>
      </c>
      <c r="AN51" s="12">
        <f>AllCountries!AH51</f>
        <v>442.12512643678116</v>
      </c>
      <c r="AO51" s="12">
        <f>AllCountries!AI51</f>
        <v>1052.7145725137584</v>
      </c>
      <c r="AP51" s="12">
        <f>AllCountries!AJ51</f>
        <v>5362.2461367422729</v>
      </c>
      <c r="AQ51" s="12">
        <f>AllCountries!AK51</f>
        <v>114.63586593762447</v>
      </c>
      <c r="AR51" s="12">
        <f>AllCountries!AL51</f>
        <v>84.447621647463421</v>
      </c>
      <c r="AS51" s="12">
        <f>AllCountries!AM51</f>
        <v>100.39590372563394</v>
      </c>
      <c r="AT51" s="12">
        <f>AllCountries!AN51</f>
        <v>334.42297999896562</v>
      </c>
      <c r="AU51" s="12">
        <f>AllCountries!AO51</f>
        <v>1374.1703748060334</v>
      </c>
      <c r="AV51" s="12">
        <f>AllCountries!AP51</f>
        <v>38.166272935888962</v>
      </c>
      <c r="AW51" s="12">
        <f>AllCountries!AQ51</f>
        <v>-197.88177091059617</v>
      </c>
      <c r="AX51" s="12">
        <f>AllCountries!AR51</f>
        <v>-161.28325732228186</v>
      </c>
      <c r="AY51" s="12">
        <f>AllCountries!AS51</f>
        <v>-8.8408880272520172</v>
      </c>
      <c r="AZ51" s="12">
        <f>AllCountries!AT51</f>
        <v>3220.165640813872</v>
      </c>
      <c r="BA51" s="12">
        <f>AllCountries!AU51</f>
        <v>282.86630610755134</v>
      </c>
      <c r="BB51" s="12">
        <f>AllCountries!AV51</f>
        <v>238.91691980393594</v>
      </c>
      <c r="BC51" s="12">
        <f>AllCountries!AW51</f>
        <v>246.4093850373992</v>
      </c>
      <c r="BD51" s="12">
        <f>AllCountries!AX51</f>
        <v>298.91098907744549</v>
      </c>
      <c r="BE51" s="12">
        <f>AllCountries!AY51</f>
        <v>1915.0975099383513</v>
      </c>
      <c r="BF51" s="12">
        <f>AllCountries!AZ51</f>
        <v>370.3967817848461</v>
      </c>
      <c r="BG51" s="12">
        <f>AllCountries!BA51</f>
        <v>221.27126147630787</v>
      </c>
      <c r="BH51" s="12">
        <f>AllCountries!BB51</f>
        <v>236.89754822606827</v>
      </c>
      <c r="BI51" s="12">
        <f>AllCountries!BC51</f>
        <v>365.17280458764748</v>
      </c>
      <c r="BJ51" s="12">
        <f>AllCountries!BD51</f>
        <v>2065.9875727513745</v>
      </c>
      <c r="BK51" s="12">
        <f>WorldGSCarbon131!O51</f>
        <v>1851.3621196727395</v>
      </c>
      <c r="BL51" s="12">
        <f>WorldGSCarbon1455!L51</f>
        <v>-499.28907948845512</v>
      </c>
      <c r="BM51" s="12">
        <f>WorldGSCarbon1455!M51</f>
        <v>-379.04162740874074</v>
      </c>
      <c r="BN51" s="12">
        <f>WorldGSCarbon1455!N51</f>
        <v>1219.9481729980439</v>
      </c>
      <c r="BO51" s="12">
        <f>WorldGSCarbon1455!O51</f>
        <v>1099.7007209183296</v>
      </c>
    </row>
    <row r="52" spans="1:67">
      <c r="A52" s="21">
        <v>1948</v>
      </c>
      <c r="B52" s="12">
        <f>WorldGSCarbon131!J52</f>
        <v>477.82819535671354</v>
      </c>
      <c r="C52" s="12">
        <f>WorldGSCarbon131!K52</f>
        <v>351.38111378825101</v>
      </c>
      <c r="D52" s="12">
        <f>WorldGSCarbon131!L52</f>
        <v>272.89309938290603</v>
      </c>
      <c r="E52" s="12">
        <f>WorldGSCarbon131!M52</f>
        <v>392.41045843042588</v>
      </c>
      <c r="F52" s="12">
        <f>WorldGSCarbon131!N52</f>
        <v>2039.1199131390995</v>
      </c>
      <c r="G52" s="22">
        <f>WorldGSCarbon131!P52</f>
        <v>5749.9916954605624</v>
      </c>
      <c r="H52" s="12">
        <f>AllCountries!B52</f>
        <v>1121.3771658264088</v>
      </c>
      <c r="I52" s="12">
        <f>AllCountries!C52</f>
        <v>867.16141742278342</v>
      </c>
      <c r="J52" s="12">
        <f>AllCountries!D52</f>
        <v>1082.9635144176968</v>
      </c>
      <c r="K52" s="12">
        <f>AllCountries!E52</f>
        <v>3840.1193949225176</v>
      </c>
      <c r="L52" s="22">
        <f>AllCountries!F52</f>
        <v>9155.9966083939471</v>
      </c>
      <c r="M52" s="12">
        <f>AllCountries!G52</f>
        <v>508.86832855004735</v>
      </c>
      <c r="N52" s="12">
        <f>AllCountries!H52</f>
        <v>450.6075680503547</v>
      </c>
      <c r="O52" s="12">
        <f>AllCountries!I52</f>
        <v>603.00499339403564</v>
      </c>
      <c r="P52" s="12">
        <f>AllCountries!J52</f>
        <v>2811.6744227606505</v>
      </c>
      <c r="Q52" s="22">
        <f>AllCountries!K52</f>
        <v>7842.4238176130011</v>
      </c>
      <c r="R52" s="12">
        <f>AllCountries!L52</f>
        <v>-763.29864859982263</v>
      </c>
      <c r="S52" s="12">
        <f>AllCountries!M52</f>
        <v>-817.96083727500798</v>
      </c>
      <c r="T52" s="12">
        <f>AllCountries!N52</f>
        <v>-765.2186779543074</v>
      </c>
      <c r="U52" s="12">
        <f>AllCountries!O52</f>
        <v>825.41848606459735</v>
      </c>
      <c r="V52" s="22">
        <f>AllCountries!P52</f>
        <v>2791.8908371385196</v>
      </c>
      <c r="W52" s="12">
        <f>AllCountries!Q52</f>
        <v>819.01920332604959</v>
      </c>
      <c r="X52" s="12">
        <f>AllCountries!R52</f>
        <v>622.16334320844828</v>
      </c>
      <c r="Y52" s="12">
        <f>AllCountries!S52</f>
        <v>699.85650970229017</v>
      </c>
      <c r="Z52" s="12">
        <f>AllCountries!T52</f>
        <v>2301.1617248414373</v>
      </c>
      <c r="AA52" s="22">
        <f>AllCountries!U52</f>
        <v>7184.7991435300846</v>
      </c>
      <c r="AB52" s="12">
        <f>AllCountries!V52</f>
        <v>410.33471441273133</v>
      </c>
      <c r="AC52" s="12">
        <f>AllCountries!W52</f>
        <v>409.44824463858077</v>
      </c>
      <c r="AD52" s="12">
        <f>AllCountries!X52</f>
        <v>497.0788298720941</v>
      </c>
      <c r="AE52" s="12">
        <f>AllCountries!Y52</f>
        <v>1123.1905512503827</v>
      </c>
      <c r="AF52" s="22">
        <f>AllCountries!Z52</f>
        <v>3176.9430848442648</v>
      </c>
      <c r="AG52" s="12">
        <f>AllCountries!AA52</f>
        <v>544.54004601976624</v>
      </c>
      <c r="AH52" s="12">
        <f>AllCountries!AB52</f>
        <v>608.48654291468108</v>
      </c>
      <c r="AI52" s="12">
        <f>AllCountries!AC52</f>
        <v>842.36481247232325</v>
      </c>
      <c r="AJ52" s="12">
        <f>AllCountries!AD52</f>
        <v>4859.9158944814626</v>
      </c>
      <c r="AK52" s="12">
        <f>AllCountries!AE52</f>
        <v>9683.3529094279729</v>
      </c>
      <c r="AL52" s="12">
        <f>AllCountries!AF52</f>
        <v>454.05184330439789</v>
      </c>
      <c r="AM52" s="12">
        <f>AllCountries!AG52</f>
        <v>444.35569957313442</v>
      </c>
      <c r="AN52" s="12">
        <f>AllCountries!AH52</f>
        <v>462.79708886309953</v>
      </c>
      <c r="AO52" s="12">
        <f>AllCountries!AI52</f>
        <v>1085.4496070029588</v>
      </c>
      <c r="AP52" s="12">
        <f>AllCountries!AJ52</f>
        <v>5531.5025510781843</v>
      </c>
      <c r="AQ52" s="12">
        <f>AllCountries!AK52</f>
        <v>43.293759582085897</v>
      </c>
      <c r="AR52" s="12">
        <f>AllCountries!AL52</f>
        <v>15.843247880858051</v>
      </c>
      <c r="AS52" s="12">
        <f>AllCountries!AM52</f>
        <v>33.778954341556833</v>
      </c>
      <c r="AT52" s="12">
        <f>AllCountries!AN52</f>
        <v>289.82463075888063</v>
      </c>
      <c r="AU52" s="12">
        <f>AllCountries!AO52</f>
        <v>1445.7109309033465</v>
      </c>
      <c r="AV52" s="12">
        <f>AllCountries!AP52</f>
        <v>42.918202005287618</v>
      </c>
      <c r="AW52" s="12">
        <f>AllCountries!AQ52</f>
        <v>-277.77489699732791</v>
      </c>
      <c r="AX52" s="12">
        <f>AllCountries!AR52</f>
        <v>-223.08156499802374</v>
      </c>
      <c r="AY52" s="12">
        <f>AllCountries!AS52</f>
        <v>-24.128202883708585</v>
      </c>
      <c r="AZ52" s="12">
        <f>AllCountries!AT52</f>
        <v>3704.1232381846557</v>
      </c>
      <c r="BA52" s="12">
        <f>AllCountries!AU52</f>
        <v>147.51592153379863</v>
      </c>
      <c r="BB52" s="12">
        <f>AllCountries!AV52</f>
        <v>108.56236977837675</v>
      </c>
      <c r="BC52" s="12">
        <f>AllCountries!AW52</f>
        <v>115.30286429736611</v>
      </c>
      <c r="BD52" s="12">
        <f>AllCountries!AX52</f>
        <v>168.0073602084567</v>
      </c>
      <c r="BE52" s="12">
        <f>AllCountries!AY52</f>
        <v>1927.1054711037723</v>
      </c>
      <c r="BF52" s="12">
        <f>AllCountries!AZ52</f>
        <v>251.85103277315559</v>
      </c>
      <c r="BG52" s="12">
        <f>AllCountries!BA52</f>
        <v>109.08590002726665</v>
      </c>
      <c r="BH52" s="12">
        <f>AllCountries!BB52</f>
        <v>125.50114179821426</v>
      </c>
      <c r="BI52" s="12">
        <f>AllCountries!BC52</f>
        <v>254.96087877540884</v>
      </c>
      <c r="BJ52" s="12">
        <f>AllCountries!BD52</f>
        <v>2093.6876564739778</v>
      </c>
      <c r="BK52" s="12">
        <f>WorldGSCarbon131!O52</f>
        <v>1919.6025540915796</v>
      </c>
      <c r="BL52" s="12">
        <f>WorldGSCarbon1455!L52</f>
        <v>-520.3750767443978</v>
      </c>
      <c r="BM52" s="12">
        <f>WorldGSCarbon1455!M52</f>
        <v>-400.8577176968779</v>
      </c>
      <c r="BN52" s="12">
        <f>WorldGSCarbon1455!N52</f>
        <v>1245.8517370117956</v>
      </c>
      <c r="BO52" s="12">
        <f>WorldGSCarbon1455!O52</f>
        <v>1126.3343779642757</v>
      </c>
    </row>
    <row r="53" spans="1:67">
      <c r="A53" s="21">
        <v>1949</v>
      </c>
      <c r="B53" s="12">
        <f>WorldGSCarbon131!J53</f>
        <v>423.48712764175804</v>
      </c>
      <c r="C53" s="12">
        <f>WorldGSCarbon131!K53</f>
        <v>300.77417248002922</v>
      </c>
      <c r="D53" s="12">
        <f>WorldGSCarbon131!L53</f>
        <v>228.88170908907665</v>
      </c>
      <c r="E53" s="12">
        <f>WorldGSCarbon131!M53</f>
        <v>369.21313559734045</v>
      </c>
      <c r="F53" s="12">
        <f>WorldGSCarbon131!N53</f>
        <v>2044.1087286383288</v>
      </c>
      <c r="G53" s="22">
        <f>WorldGSCarbon131!P53</f>
        <v>5859.0446825030167</v>
      </c>
      <c r="H53" s="12">
        <f>AllCountries!B53</f>
        <v>621.1547228570812</v>
      </c>
      <c r="I53" s="12">
        <f>AllCountries!C53</f>
        <v>416.05885337048636</v>
      </c>
      <c r="J53" s="12">
        <f>AllCountries!D53</f>
        <v>680.97447379267646</v>
      </c>
      <c r="K53" s="12">
        <f>AllCountries!E53</f>
        <v>3349.0582852250391</v>
      </c>
      <c r="L53" s="22">
        <f>AllCountries!F53</f>
        <v>8940.1301280661664</v>
      </c>
      <c r="M53" s="12">
        <f>AllCountries!G53</f>
        <v>484.87505555973092</v>
      </c>
      <c r="N53" s="12">
        <f>AllCountries!H53</f>
        <v>359.4784067963854</v>
      </c>
      <c r="O53" s="12">
        <f>AllCountries!I53</f>
        <v>532.05253480261399</v>
      </c>
      <c r="P53" s="12">
        <f>AllCountries!J53</f>
        <v>2820.9795029791471</v>
      </c>
      <c r="Q53" s="22">
        <f>AllCountries!K53</f>
        <v>8053.1291890838893</v>
      </c>
      <c r="R53" s="12">
        <f>AllCountries!L53</f>
        <v>273.43471755900208</v>
      </c>
      <c r="S53" s="12">
        <f>AllCountries!M53</f>
        <v>188.48150285626244</v>
      </c>
      <c r="T53" s="12">
        <f>AllCountries!N53</f>
        <v>240.68375920616984</v>
      </c>
      <c r="U53" s="12">
        <f>AllCountries!O53</f>
        <v>2109.9026599296899</v>
      </c>
      <c r="V53" s="22">
        <f>AllCountries!P53</f>
        <v>3287.1917849051606</v>
      </c>
      <c r="W53" s="12">
        <f>AllCountries!Q53</f>
        <v>751.33002615791145</v>
      </c>
      <c r="X53" s="12">
        <f>AllCountries!R53</f>
        <v>568.78090549365356</v>
      </c>
      <c r="Y53" s="12">
        <f>AllCountries!S53</f>
        <v>646.89142500952937</v>
      </c>
      <c r="Z53" s="12">
        <f>AllCountries!T53</f>
        <v>2270.9484414772164</v>
      </c>
      <c r="AA53" s="22">
        <f>AllCountries!U53</f>
        <v>7302.901862278829</v>
      </c>
      <c r="AB53" s="12">
        <f>AllCountries!V53</f>
        <v>549.40947572380776</v>
      </c>
      <c r="AC53" s="12">
        <f>AllCountries!W53</f>
        <v>490.24376454511861</v>
      </c>
      <c r="AD53" s="12">
        <f>AllCountries!X53</f>
        <v>585.45042393008112</v>
      </c>
      <c r="AE53" s="12">
        <f>AllCountries!Y53</f>
        <v>1398.6938782272427</v>
      </c>
      <c r="AF53" s="22">
        <f>AllCountries!Z53</f>
        <v>4232.4149835892804</v>
      </c>
      <c r="AG53" s="12">
        <f>AllCountries!AA53</f>
        <v>350.90549029821261</v>
      </c>
      <c r="AH53" s="12">
        <f>AllCountries!AB53</f>
        <v>485.22295297192949</v>
      </c>
      <c r="AI53" s="12">
        <f>AllCountries!AC53</f>
        <v>733.524061890692</v>
      </c>
      <c r="AJ53" s="12">
        <f>AllCountries!AD53</f>
        <v>4865.9840552720134</v>
      </c>
      <c r="AK53" s="12">
        <f>AllCountries!AE53</f>
        <v>9238.566439257982</v>
      </c>
      <c r="AL53" s="12">
        <f>AllCountries!AF53</f>
        <v>347.89227326350783</v>
      </c>
      <c r="AM53" s="12">
        <f>AllCountries!AG53</f>
        <v>339.4626177565537</v>
      </c>
      <c r="AN53" s="12">
        <f>AllCountries!AH53</f>
        <v>358.67219364583485</v>
      </c>
      <c r="AO53" s="12">
        <f>AllCountries!AI53</f>
        <v>914.70606290909632</v>
      </c>
      <c r="AP53" s="12">
        <f>AllCountries!AJ53</f>
        <v>5332.5817523324222</v>
      </c>
      <c r="AQ53" s="12">
        <f>AllCountries!AK53</f>
        <v>55.056642120860324</v>
      </c>
      <c r="AR53" s="12">
        <f>AllCountries!AL53</f>
        <v>28.014579165921443</v>
      </c>
      <c r="AS53" s="12">
        <f>AllCountries!AM53</f>
        <v>47.86956777833597</v>
      </c>
      <c r="AT53" s="12">
        <f>AllCountries!AN53</f>
        <v>321.02385564889278</v>
      </c>
      <c r="AU53" s="12">
        <f>AllCountries!AO53</f>
        <v>1503.4201732316544</v>
      </c>
      <c r="AV53" s="12">
        <f>AllCountries!AP53</f>
        <v>80.569324781812597</v>
      </c>
      <c r="AW53" s="12">
        <f>AllCountries!AQ53</f>
        <v>-100.41554547739858</v>
      </c>
      <c r="AX53" s="12">
        <f>AllCountries!AR53</f>
        <v>-56.907390336797746</v>
      </c>
      <c r="AY53" s="12">
        <f>AllCountries!AS53</f>
        <v>122.64471034873021</v>
      </c>
      <c r="AZ53" s="12">
        <f>AllCountries!AT53</f>
        <v>3574.3270719083539</v>
      </c>
      <c r="BA53" s="12">
        <f>AllCountries!AU53</f>
        <v>151.49928216132176</v>
      </c>
      <c r="BB53" s="12">
        <f>AllCountries!AV53</f>
        <v>92.656971963396089</v>
      </c>
      <c r="BC53" s="12">
        <f>AllCountries!AW53</f>
        <v>99.669638003925357</v>
      </c>
      <c r="BD53" s="12">
        <f>AllCountries!AX53</f>
        <v>155.61113905166837</v>
      </c>
      <c r="BE53" s="12">
        <f>AllCountries!AY53</f>
        <v>2050.2185686921007</v>
      </c>
      <c r="BF53" s="12">
        <f>AllCountries!AZ53</f>
        <v>183.97720393572507</v>
      </c>
      <c r="BG53" s="12">
        <f>AllCountries!BA53</f>
        <v>55.171677263052977</v>
      </c>
      <c r="BH53" s="12">
        <f>AllCountries!BB53</f>
        <v>71.862878092180381</v>
      </c>
      <c r="BI53" s="12">
        <f>AllCountries!BC53</f>
        <v>206.6659932668054</v>
      </c>
      <c r="BJ53" s="12">
        <f>AllCountries!BD53</f>
        <v>2149.3681807680318</v>
      </c>
      <c r="BK53" s="12">
        <f>WorldGSCarbon131!O53</f>
        <v>1903.777302130065</v>
      </c>
      <c r="BL53" s="12">
        <f>WorldGSCarbon1455!L53</f>
        <v>-497.72608884696336</v>
      </c>
      <c r="BM53" s="12">
        <f>WorldGSCarbon1455!M53</f>
        <v>-357.39466233869956</v>
      </c>
      <c r="BN53" s="12">
        <f>WorldGSCarbon1455!N53</f>
        <v>1317.5009307022885</v>
      </c>
      <c r="BO53" s="12">
        <f>WorldGSCarbon1455!O53</f>
        <v>1177.1695041940247</v>
      </c>
    </row>
    <row r="54" spans="1:67">
      <c r="A54" s="21">
        <v>1950</v>
      </c>
      <c r="B54" s="12">
        <f>WorldGSCarbon131!J54</f>
        <v>603.74020451713068</v>
      </c>
      <c r="C54" s="12">
        <f>WorldGSCarbon131!K54</f>
        <v>476.18326992972578</v>
      </c>
      <c r="D54" s="12">
        <f>WorldGSCarbon131!L54</f>
        <v>393.43010724474124</v>
      </c>
      <c r="E54" s="12">
        <f>WorldGSCarbon131!M54</f>
        <v>540.96302386746709</v>
      </c>
      <c r="F54" s="12">
        <f>WorldGSCarbon131!N54</f>
        <v>2300.0624872258209</v>
      </c>
      <c r="G54" s="22">
        <f>WorldGSCarbon131!P54</f>
        <v>6189.2274504330599</v>
      </c>
      <c r="H54" s="12">
        <f>AllCountries!B54</f>
        <v>1005.2095676483901</v>
      </c>
      <c r="I54" s="12">
        <f>AllCountries!C54</f>
        <v>783.59444993753903</v>
      </c>
      <c r="J54" s="12">
        <f>AllCountries!D54</f>
        <v>1050.8461310906741</v>
      </c>
      <c r="K54" s="12">
        <f>AllCountries!E54</f>
        <v>3884.9894242372407</v>
      </c>
      <c r="L54" s="22">
        <f>AllCountries!F54</f>
        <v>9585.0018597225862</v>
      </c>
      <c r="M54" s="12">
        <f>AllCountries!G54</f>
        <v>523.78094769219661</v>
      </c>
      <c r="N54" s="12">
        <f>AllCountries!H54</f>
        <v>423.86781570234535</v>
      </c>
      <c r="O54" s="12">
        <f>AllCountries!I54</f>
        <v>615.43005136654415</v>
      </c>
      <c r="P54" s="12">
        <f>AllCountries!J54</f>
        <v>2985.3976100668301</v>
      </c>
      <c r="Q54" s="22">
        <f>AllCountries!K54</f>
        <v>8273.6848031245463</v>
      </c>
      <c r="R54" s="12">
        <f>AllCountries!L54</f>
        <v>536.08378529215679</v>
      </c>
      <c r="S54" s="12">
        <f>AllCountries!M54</f>
        <v>422.47148476742137</v>
      </c>
      <c r="T54" s="12">
        <f>AllCountries!N54</f>
        <v>497.995637882084</v>
      </c>
      <c r="U54" s="12">
        <f>AllCountries!O54</f>
        <v>2455.3975799763989</v>
      </c>
      <c r="V54" s="22">
        <f>AllCountries!P54</f>
        <v>3463.7304443891576</v>
      </c>
      <c r="W54" s="12">
        <f>AllCountries!Q54</f>
        <v>675.13622715655083</v>
      </c>
      <c r="X54" s="12">
        <f>AllCountries!R54</f>
        <v>455.98852478186797</v>
      </c>
      <c r="Y54" s="12">
        <f>AllCountries!S54</f>
        <v>537.58183816726694</v>
      </c>
      <c r="Z54" s="12">
        <f>AllCountries!T54</f>
        <v>2239.2686675281739</v>
      </c>
      <c r="AA54" s="22">
        <f>AllCountries!U54</f>
        <v>7652.4127673164767</v>
      </c>
      <c r="AB54" s="12">
        <f>AllCountries!V54</f>
        <v>594.20180235951091</v>
      </c>
      <c r="AC54" s="12">
        <f>AllCountries!W54</f>
        <v>579.58580749431303</v>
      </c>
      <c r="AD54" s="12">
        <f>AllCountries!X54</f>
        <v>679.73839533679643</v>
      </c>
      <c r="AE54" s="12">
        <f>AllCountries!Y54</f>
        <v>1513.4731999295093</v>
      </c>
      <c r="AF54" s="22">
        <f>AllCountries!Z54</f>
        <v>4473.7518467027348</v>
      </c>
      <c r="AG54" s="12">
        <f>AllCountries!AA54</f>
        <v>492.8328426401506</v>
      </c>
      <c r="AH54" s="12">
        <f>AllCountries!AB54</f>
        <v>584.63348204569922</v>
      </c>
      <c r="AI54" s="12">
        <f>AllCountries!AC54</f>
        <v>869.8282698008677</v>
      </c>
      <c r="AJ54" s="12">
        <f>AllCountries!AD54</f>
        <v>5132.4069746260438</v>
      </c>
      <c r="AK54" s="12">
        <f>AllCountries!AE54</f>
        <v>9797.2792105485314</v>
      </c>
      <c r="AL54" s="12">
        <f>AllCountries!AF54</f>
        <v>330.219089726513</v>
      </c>
      <c r="AM54" s="12">
        <f>AllCountries!AG54</f>
        <v>321.57160802819772</v>
      </c>
      <c r="AN54" s="12">
        <f>AllCountries!AH54</f>
        <v>340.52946333062766</v>
      </c>
      <c r="AO54" s="12">
        <f>AllCountries!AI54</f>
        <v>858.75179378472376</v>
      </c>
      <c r="AP54" s="12">
        <f>AllCountries!AJ54</f>
        <v>5276.1065439184404</v>
      </c>
      <c r="AQ54" s="12">
        <f>AllCountries!AK54</f>
        <v>57.137047176744019</v>
      </c>
      <c r="AR54" s="12">
        <f>AllCountries!AL54</f>
        <v>31.079001716652382</v>
      </c>
      <c r="AS54" s="12">
        <f>AllCountries!AM54</f>
        <v>52.92230767120887</v>
      </c>
      <c r="AT54" s="12">
        <f>AllCountries!AN54</f>
        <v>341.97260053188307</v>
      </c>
      <c r="AU54" s="12">
        <f>AllCountries!AO54</f>
        <v>1559.4627142195461</v>
      </c>
      <c r="AV54" s="12">
        <f>AllCountries!AP54</f>
        <v>-9.6401573220147956</v>
      </c>
      <c r="AW54" s="12">
        <f>AllCountries!AQ54</f>
        <v>-216.12616984732418</v>
      </c>
      <c r="AX54" s="12">
        <f>AllCountries!AR54</f>
        <v>-164.86662857606129</v>
      </c>
      <c r="AY54" s="12">
        <f>AllCountries!AS54</f>
        <v>26.750631785814953</v>
      </c>
      <c r="AZ54" s="12">
        <f>AllCountries!AT54</f>
        <v>3741.0391318645184</v>
      </c>
      <c r="BA54" s="12">
        <f>AllCountries!AU54</f>
        <v>194.28181009031749</v>
      </c>
      <c r="BB54" s="12">
        <f>AllCountries!AV54</f>
        <v>126.37254351897357</v>
      </c>
      <c r="BC54" s="12">
        <f>AllCountries!AW54</f>
        <v>135.23510027502192</v>
      </c>
      <c r="BD54" s="12">
        <f>AllCountries!AX54</f>
        <v>190.82129186846234</v>
      </c>
      <c r="BE54" s="12">
        <f>AllCountries!AY54</f>
        <v>2042.0213802207934</v>
      </c>
      <c r="BF54" s="12">
        <f>AllCountries!AZ54</f>
        <v>227.41341755275991</v>
      </c>
      <c r="BG54" s="12">
        <f>AllCountries!BA54</f>
        <v>81.391100171823723</v>
      </c>
      <c r="BH54" s="12">
        <f>AllCountries!BB54</f>
        <v>99.642755802109548</v>
      </c>
      <c r="BI54" s="12">
        <f>AllCountries!BC54</f>
        <v>252.96300333658843</v>
      </c>
      <c r="BJ54" s="12">
        <f>AllCountries!BD54</f>
        <v>2308.0638765725821</v>
      </c>
      <c r="BK54" s="12">
        <f>WorldGSCarbon131!O54</f>
        <v>2152.5295706030947</v>
      </c>
      <c r="BL54" s="12">
        <f>WorldGSCarbon1455!L54</f>
        <v>-442.9453690523556</v>
      </c>
      <c r="BM54" s="12">
        <f>WorldGSCarbon1455!M54</f>
        <v>-295.41245242962964</v>
      </c>
      <c r="BN54" s="12">
        <f>WorldGSCarbon1455!N54</f>
        <v>1463.6870109287242</v>
      </c>
      <c r="BO54" s="12">
        <f>WorldGSCarbon1455!O54</f>
        <v>1316.1540943059981</v>
      </c>
    </row>
    <row r="55" spans="1:67">
      <c r="A55" s="21">
        <v>1951</v>
      </c>
      <c r="B55" s="12">
        <f>WorldGSCarbon131!J55</f>
        <v>687.02506830361585</v>
      </c>
      <c r="C55" s="12">
        <f>WorldGSCarbon131!K55</f>
        <v>524.93012267863162</v>
      </c>
      <c r="D55" s="12">
        <f>WorldGSCarbon131!L55</f>
        <v>436.97331685921063</v>
      </c>
      <c r="E55" s="12">
        <f>WorldGSCarbon131!M55</f>
        <v>596.07708864465019</v>
      </c>
      <c r="F55" s="12">
        <f>WorldGSCarbon131!N55</f>
        <v>2434.4365359532658</v>
      </c>
      <c r="G55" s="22">
        <f>WorldGSCarbon131!P55</f>
        <v>6520.4133998665138</v>
      </c>
      <c r="H55" s="12">
        <f>AllCountries!B55</f>
        <v>1092.3737204412498</v>
      </c>
      <c r="I55" s="12">
        <f>AllCountries!C55</f>
        <v>819.76630244073181</v>
      </c>
      <c r="J55" s="12">
        <f>AllCountries!D55</f>
        <v>1108.3529825851774</v>
      </c>
      <c r="K55" s="12">
        <f>AllCountries!E55</f>
        <v>4098.7196315734827</v>
      </c>
      <c r="L55" s="22">
        <f>AllCountries!F55</f>
        <v>10211.520358838827</v>
      </c>
      <c r="M55" s="12">
        <f>AllCountries!G55</f>
        <v>511.27639650260613</v>
      </c>
      <c r="N55" s="12">
        <f>AllCountries!H55</f>
        <v>417.38347745717812</v>
      </c>
      <c r="O55" s="12">
        <f>AllCountries!I55</f>
        <v>614.76722765759587</v>
      </c>
      <c r="P55" s="12">
        <f>AllCountries!J55</f>
        <v>3066.7714494207748</v>
      </c>
      <c r="Q55" s="22">
        <f>AllCountries!K55</f>
        <v>8504.202978620342</v>
      </c>
      <c r="R55" s="12">
        <f>AllCountries!L55</f>
        <v>733.66321492729276</v>
      </c>
      <c r="S55" s="12">
        <f>AllCountries!M55</f>
        <v>607.56691467483688</v>
      </c>
      <c r="T55" s="12">
        <f>AllCountries!N55</f>
        <v>700.53354480755195</v>
      </c>
      <c r="U55" s="12">
        <f>AllCountries!O55</f>
        <v>2794.3694370444182</v>
      </c>
      <c r="V55" s="22">
        <f>AllCountries!P55</f>
        <v>3741.1118765680162</v>
      </c>
      <c r="W55" s="12">
        <f>AllCountries!Q55</f>
        <v>1173.9359712217381</v>
      </c>
      <c r="X55" s="12">
        <f>AllCountries!R55</f>
        <v>941.31101460887373</v>
      </c>
      <c r="Y55" s="12">
        <f>AllCountries!S55</f>
        <v>1018.7115311313876</v>
      </c>
      <c r="Z55" s="12">
        <f>AllCountries!T55</f>
        <v>2765.9532053123298</v>
      </c>
      <c r="AA55" s="22">
        <f>AllCountries!U55</f>
        <v>7874.5372112896102</v>
      </c>
      <c r="AB55" s="12">
        <f>AllCountries!V55</f>
        <v>709.32493167519806</v>
      </c>
      <c r="AC55" s="12">
        <f>AllCountries!W55</f>
        <v>631.30104997940066</v>
      </c>
      <c r="AD55" s="12">
        <f>AllCountries!X55</f>
        <v>744.60433155543456</v>
      </c>
      <c r="AE55" s="12">
        <f>AllCountries!Y55</f>
        <v>1592.610892290616</v>
      </c>
      <c r="AF55" s="22">
        <f>AllCountries!Z55</f>
        <v>4802.8121431839081</v>
      </c>
      <c r="AG55" s="12">
        <f>AllCountries!AA55</f>
        <v>922.16859830981866</v>
      </c>
      <c r="AH55" s="12">
        <f>AllCountries!AB55</f>
        <v>1040.1986856217163</v>
      </c>
      <c r="AI55" s="12">
        <f>AllCountries!AC55</f>
        <v>1304.0746754441734</v>
      </c>
      <c r="AJ55" s="12">
        <f>AllCountries!AD55</f>
        <v>5415.4004650357392</v>
      </c>
      <c r="AK55" s="12">
        <f>AllCountries!AE55</f>
        <v>10385.395684579369</v>
      </c>
      <c r="AL55" s="12">
        <f>AllCountries!AF55</f>
        <v>331.74393695517836</v>
      </c>
      <c r="AM55" s="12">
        <f>AllCountries!AG55</f>
        <v>321.01781474635635</v>
      </c>
      <c r="AN55" s="12">
        <f>AllCountries!AH55</f>
        <v>341.06920872388343</v>
      </c>
      <c r="AO55" s="12">
        <f>AllCountries!AI55</f>
        <v>856.19573333892458</v>
      </c>
      <c r="AP55" s="12">
        <f>AllCountries!AJ55</f>
        <v>5366.3392539804272</v>
      </c>
      <c r="AQ55" s="12">
        <f>AllCountries!AK55</f>
        <v>81.089307987056046</v>
      </c>
      <c r="AR55" s="12">
        <f>AllCountries!AL55</f>
        <v>2.40479676492573</v>
      </c>
      <c r="AS55" s="12">
        <f>AllCountries!AM55</f>
        <v>27.280871299755685</v>
      </c>
      <c r="AT55" s="12">
        <f>AllCountries!AN55</f>
        <v>331.51582769385652</v>
      </c>
      <c r="AU55" s="12">
        <f>AllCountries!AO55</f>
        <v>1604.112464787469</v>
      </c>
      <c r="AV55" s="12">
        <f>AllCountries!AP55</f>
        <v>-45.35834499927951</v>
      </c>
      <c r="AW55" s="12">
        <f>AllCountries!AQ55</f>
        <v>-292.8187175774537</v>
      </c>
      <c r="AX55" s="12">
        <f>AllCountries!AR55</f>
        <v>-225.79913341736332</v>
      </c>
      <c r="AY55" s="12">
        <f>AllCountries!AS55</f>
        <v>-25.059610617600089</v>
      </c>
      <c r="AZ55" s="12">
        <f>AllCountries!AT55</f>
        <v>3829.7838012262018</v>
      </c>
      <c r="BA55" s="12">
        <f>AllCountries!AU55</f>
        <v>134.31033377726328</v>
      </c>
      <c r="BB55" s="12">
        <f>AllCountries!AV55</f>
        <v>38.588033399338599</v>
      </c>
      <c r="BC55" s="12">
        <f>AllCountries!AW55</f>
        <v>47.262818626082741</v>
      </c>
      <c r="BD55" s="12">
        <f>AllCountries!AX55</f>
        <v>102.8405209069126</v>
      </c>
      <c r="BE55" s="12">
        <f>AllCountries!AY55</f>
        <v>2046.3965357253323</v>
      </c>
      <c r="BF55" s="12">
        <f>AllCountries!AZ55</f>
        <v>299.01680921557778</v>
      </c>
      <c r="BG55" s="12">
        <f>AllCountries!BA55</f>
        <v>138.65950956064299</v>
      </c>
      <c r="BH55" s="12">
        <f>AllCountries!BB55</f>
        <v>156.74972916239903</v>
      </c>
      <c r="BI55" s="12">
        <f>AllCountries!BC55</f>
        <v>320.31457207175299</v>
      </c>
      <c r="BJ55" s="12">
        <f>AllCountries!BD55</f>
        <v>2416.8739707788795</v>
      </c>
      <c r="BK55" s="12">
        <f>WorldGSCarbon131!O55</f>
        <v>2275.3327641678261</v>
      </c>
      <c r="BL55" s="12">
        <f>WorldGSCarbon1455!L55</f>
        <v>-451.99470531570114</v>
      </c>
      <c r="BM55" s="12">
        <f>WorldGSCarbon1455!M55</f>
        <v>-292.89093353026152</v>
      </c>
      <c r="BN55" s="12">
        <f>WorldGSCarbon1455!N55</f>
        <v>1545.4685137783542</v>
      </c>
      <c r="BO55" s="12">
        <f>WorldGSCarbon1455!O55</f>
        <v>1386.3647419929146</v>
      </c>
    </row>
    <row r="56" spans="1:67">
      <c r="A56" s="21">
        <v>1952</v>
      </c>
      <c r="B56" s="12">
        <f>WorldGSCarbon131!J56</f>
        <v>549.68440228693476</v>
      </c>
      <c r="C56" s="12">
        <f>WorldGSCarbon131!K56</f>
        <v>397.33884049531486</v>
      </c>
      <c r="D56" s="12">
        <f>WorldGSCarbon131!L56</f>
        <v>310.03616757716054</v>
      </c>
      <c r="E56" s="12">
        <f>WorldGSCarbon131!M56</f>
        <v>472.79197711046766</v>
      </c>
      <c r="F56" s="12">
        <f>WorldGSCarbon131!N56</f>
        <v>2327.0918898160317</v>
      </c>
      <c r="G56" s="22">
        <f>WorldGSCarbon131!P56</f>
        <v>6619.2780104955073</v>
      </c>
      <c r="H56" s="12">
        <f>AllCountries!B56</f>
        <v>806.36219924238685</v>
      </c>
      <c r="I56" s="12">
        <f>AllCountries!C56</f>
        <v>548.11865674359296</v>
      </c>
      <c r="J56" s="12">
        <f>AllCountries!D56</f>
        <v>837.36354822507747</v>
      </c>
      <c r="K56" s="12">
        <f>AllCountries!E56</f>
        <v>3853.9016711858412</v>
      </c>
      <c r="L56" s="22">
        <f>AllCountries!F56</f>
        <v>10401.048112910154</v>
      </c>
      <c r="M56" s="12">
        <f>AllCountries!G56</f>
        <v>491.33187228686836</v>
      </c>
      <c r="N56" s="12">
        <f>AllCountries!H56</f>
        <v>388.03671252192277</v>
      </c>
      <c r="O56" s="12">
        <f>AllCountries!I56</f>
        <v>596.21206876811357</v>
      </c>
      <c r="P56" s="12">
        <f>AllCountries!J56</f>
        <v>3052.2745685062787</v>
      </c>
      <c r="Q56" s="22">
        <f>AllCountries!K56</f>
        <v>8473.1031885618886</v>
      </c>
      <c r="R56" s="12">
        <f>AllCountries!L56</f>
        <v>623.17622828423907</v>
      </c>
      <c r="S56" s="12">
        <f>AllCountries!M56</f>
        <v>505.56222251966244</v>
      </c>
      <c r="T56" s="12">
        <f>AllCountries!N56</f>
        <v>606.82763003798721</v>
      </c>
      <c r="U56" s="12">
        <f>AllCountries!O56</f>
        <v>2817.2944253189794</v>
      </c>
      <c r="V56" s="22">
        <f>AllCountries!P56</f>
        <v>3997.2112010907672</v>
      </c>
      <c r="W56" s="12">
        <f>AllCountries!Q56</f>
        <v>340.60366553299224</v>
      </c>
      <c r="X56" s="12">
        <f>AllCountries!R56</f>
        <v>117.61356722312601</v>
      </c>
      <c r="Y56" s="12">
        <f>AllCountries!S56</f>
        <v>212.62298238190573</v>
      </c>
      <c r="Z56" s="12">
        <f>AllCountries!T56</f>
        <v>1972.2215781649941</v>
      </c>
      <c r="AA56" s="22">
        <f>AllCountries!U56</f>
        <v>7952.1406381405923</v>
      </c>
      <c r="AB56" s="12">
        <f>AllCountries!V56</f>
        <v>678.18708958251875</v>
      </c>
      <c r="AC56" s="12">
        <f>AllCountries!W56</f>
        <v>638.44656657200414</v>
      </c>
      <c r="AD56" s="12">
        <f>AllCountries!X56</f>
        <v>761.47806851992914</v>
      </c>
      <c r="AE56" s="12">
        <f>AllCountries!Y56</f>
        <v>1588.2148810158969</v>
      </c>
      <c r="AF56" s="22">
        <f>AllCountries!Z56</f>
        <v>4969.6791904984193</v>
      </c>
      <c r="AG56" s="12">
        <f>AllCountries!AA56</f>
        <v>1085.1666170261894</v>
      </c>
      <c r="AH56" s="12">
        <f>AllCountries!AB56</f>
        <v>1172.4576181115915</v>
      </c>
      <c r="AI56" s="12">
        <f>AllCountries!AC56</f>
        <v>1440.8200636159686</v>
      </c>
      <c r="AJ56" s="12">
        <f>AllCountries!AD56</f>
        <v>5501.7795270961014</v>
      </c>
      <c r="AK56" s="12">
        <f>AllCountries!AE56</f>
        <v>10322.234546333126</v>
      </c>
      <c r="AL56" s="12">
        <f>AllCountries!AF56</f>
        <v>293.65321133035866</v>
      </c>
      <c r="AM56" s="12">
        <f>AllCountries!AG56</f>
        <v>283.25953333344222</v>
      </c>
      <c r="AN56" s="12">
        <f>AllCountries!AH56</f>
        <v>302.74126060954183</v>
      </c>
      <c r="AO56" s="12">
        <f>AllCountries!AI56</f>
        <v>733.1039074084548</v>
      </c>
      <c r="AP56" s="12">
        <f>AllCountries!AJ56</f>
        <v>4993.7472576427444</v>
      </c>
      <c r="AQ56" s="12">
        <f>AllCountries!AK56</f>
        <v>77.278390832878799</v>
      </c>
      <c r="AR56" s="12">
        <f>AllCountries!AL56</f>
        <v>1.5521656153416683</v>
      </c>
      <c r="AS56" s="12">
        <f>AllCountries!AM56</f>
        <v>28.38206110911722</v>
      </c>
      <c r="AT56" s="12">
        <f>AllCountries!AN56</f>
        <v>359.76977648386082</v>
      </c>
      <c r="AU56" s="12">
        <f>AllCountries!AO56</f>
        <v>1676.0372271027225</v>
      </c>
      <c r="AV56" s="12">
        <f>AllCountries!AP56</f>
        <v>-43.894580124749943</v>
      </c>
      <c r="AW56" s="12">
        <f>AllCountries!AQ56</f>
        <v>-282.88380383994024</v>
      </c>
      <c r="AX56" s="12">
        <f>AllCountries!AR56</f>
        <v>-214.56631202774696</v>
      </c>
      <c r="AY56" s="12">
        <f>AllCountries!AS56</f>
        <v>1.2943562803804367</v>
      </c>
      <c r="AZ56" s="12">
        <f>AllCountries!AT56</f>
        <v>3966.4875118558334</v>
      </c>
      <c r="BA56" s="12">
        <f>AllCountries!AU56</f>
        <v>163.09792765138877</v>
      </c>
      <c r="BB56" s="12">
        <f>AllCountries!AV56</f>
        <v>59.410418823917432</v>
      </c>
      <c r="BC56" s="12">
        <f>AllCountries!AW56</f>
        <v>69.358487989708806</v>
      </c>
      <c r="BD56" s="12">
        <f>AllCountries!AX56</f>
        <v>126.21610433253781</v>
      </c>
      <c r="BE56" s="12">
        <f>AllCountries!AY56</f>
        <v>2113.8327447591855</v>
      </c>
      <c r="BF56" s="12">
        <f>AllCountries!AZ56</f>
        <v>314.67743868926561</v>
      </c>
      <c r="BG56" s="12">
        <f>AllCountries!BA56</f>
        <v>167.18341860351768</v>
      </c>
      <c r="BH56" s="12">
        <f>AllCountries!BB56</f>
        <v>185.25874146528824</v>
      </c>
      <c r="BI56" s="12">
        <f>AllCountries!BC56</f>
        <v>348.01032462528769</v>
      </c>
      <c r="BJ56" s="12">
        <f>AllCountries!BD56</f>
        <v>2439.8067830050686</v>
      </c>
      <c r="BK56" s="12">
        <f>WorldGSCarbon131!O56</f>
        <v>2164.3360802827247</v>
      </c>
      <c r="BL56" s="12">
        <f>WorldGSCarbon1455!L56</f>
        <v>-572.32061825212463</v>
      </c>
      <c r="BM56" s="12">
        <f>WorldGSCarbon1455!M56</f>
        <v>-409.56480871881757</v>
      </c>
      <c r="BN56" s="12">
        <f>WorldGSCarbon1455!N56</f>
        <v>1444.7351039867465</v>
      </c>
      <c r="BO56" s="12">
        <f>WorldGSCarbon1455!O56</f>
        <v>1281.9792944534393</v>
      </c>
    </row>
    <row r="57" spans="1:67">
      <c r="A57" s="21">
        <v>1953</v>
      </c>
      <c r="B57" s="12">
        <f>WorldGSCarbon131!J57</f>
        <v>528.34823016542168</v>
      </c>
      <c r="C57" s="12">
        <f>WorldGSCarbon131!K57</f>
        <v>363.64424920030405</v>
      </c>
      <c r="D57" s="12">
        <f>WorldGSCarbon131!L57</f>
        <v>274.53283196779932</v>
      </c>
      <c r="E57" s="12">
        <f>WorldGSCarbon131!M57</f>
        <v>455.41991537403521</v>
      </c>
      <c r="F57" s="12">
        <f>WorldGSCarbon131!N57</f>
        <v>2341.9102652231572</v>
      </c>
      <c r="G57" s="22">
        <f>WorldGSCarbon131!P57</f>
        <v>6793.2445214482132</v>
      </c>
      <c r="H57" s="12">
        <f>AllCountries!B57</f>
        <v>719.22941505882363</v>
      </c>
      <c r="I57" s="12">
        <f>AllCountries!C57</f>
        <v>446.76786737898385</v>
      </c>
      <c r="J57" s="12">
        <f>AllCountries!D57</f>
        <v>775.76725771143799</v>
      </c>
      <c r="K57" s="12">
        <f>AllCountries!E57</f>
        <v>3851.5226638249505</v>
      </c>
      <c r="L57" s="22">
        <f>AllCountries!F57</f>
        <v>10706.682131217302</v>
      </c>
      <c r="M57" s="12">
        <f>AllCountries!G57</f>
        <v>591.66041221960552</v>
      </c>
      <c r="N57" s="12">
        <f>AllCountries!H57</f>
        <v>479.55454083644037</v>
      </c>
      <c r="O57" s="12">
        <f>AllCountries!I57</f>
        <v>697.67280102692268</v>
      </c>
      <c r="P57" s="12">
        <f>AllCountries!J57</f>
        <v>3254.8509548437032</v>
      </c>
      <c r="Q57" s="22">
        <f>AllCountries!K57</f>
        <v>8785.8291498181843</v>
      </c>
      <c r="R57" s="12">
        <f>AllCountries!L57</f>
        <v>558.99670082472721</v>
      </c>
      <c r="S57" s="12">
        <f>AllCountries!M57</f>
        <v>426.49750262545012</v>
      </c>
      <c r="T57" s="12">
        <f>AllCountries!N57</f>
        <v>542.86605278707054</v>
      </c>
      <c r="U57" s="12">
        <f>AllCountries!O57</f>
        <v>2809.1823095399182</v>
      </c>
      <c r="V57" s="22">
        <f>AllCountries!P57</f>
        <v>4156.1804230837888</v>
      </c>
      <c r="W57" s="12">
        <f>AllCountries!Q57</f>
        <v>948.52206480182372</v>
      </c>
      <c r="X57" s="12">
        <f>AllCountries!R57</f>
        <v>768.50241980235046</v>
      </c>
      <c r="Y57" s="12">
        <f>AllCountries!S57</f>
        <v>866.31221057694336</v>
      </c>
      <c r="Z57" s="12">
        <f>AllCountries!T57</f>
        <v>2577.7728316995981</v>
      </c>
      <c r="AA57" s="22">
        <f>AllCountries!U57</f>
        <v>7738.6513782496286</v>
      </c>
      <c r="AB57" s="12">
        <f>AllCountries!V57</f>
        <v>619.14780942364882</v>
      </c>
      <c r="AC57" s="12">
        <f>AllCountries!W57</f>
        <v>516.12622646094553</v>
      </c>
      <c r="AD57" s="12">
        <f>AllCountries!X57</f>
        <v>648.83682395072731</v>
      </c>
      <c r="AE57" s="12">
        <f>AllCountries!Y57</f>
        <v>1463.2568875286206</v>
      </c>
      <c r="AF57" s="22">
        <f>AllCountries!Z57</f>
        <v>5190.9462185024695</v>
      </c>
      <c r="AG57" s="12">
        <f>AllCountries!AA57</f>
        <v>1336.8278181433154</v>
      </c>
      <c r="AH57" s="12">
        <f>AllCountries!AB57</f>
        <v>1409.8319653461467</v>
      </c>
      <c r="AI57" s="12">
        <f>AllCountries!AC57</f>
        <v>1681.5321248882153</v>
      </c>
      <c r="AJ57" s="12">
        <f>AllCountries!AD57</f>
        <v>5776.2873934221334</v>
      </c>
      <c r="AK57" s="12">
        <f>AllCountries!AE57</f>
        <v>10525.013742911231</v>
      </c>
      <c r="AL57" s="12">
        <f>AllCountries!AF57</f>
        <v>264.37478605606657</v>
      </c>
      <c r="AM57" s="12">
        <f>AllCountries!AG57</f>
        <v>253.86132203349101</v>
      </c>
      <c r="AN57" s="12">
        <f>AllCountries!AH57</f>
        <v>274.74796570812731</v>
      </c>
      <c r="AO57" s="12">
        <f>AllCountries!AI57</f>
        <v>721.6212927379753</v>
      </c>
      <c r="AP57" s="12">
        <f>AllCountries!AJ57</f>
        <v>5156.3243247038426</v>
      </c>
      <c r="AQ57" s="12">
        <f>AllCountries!AK57</f>
        <v>81.875479508394776</v>
      </c>
      <c r="AR57" s="12">
        <f>AllCountries!AL57</f>
        <v>9.3924379726630871</v>
      </c>
      <c r="AS57" s="12">
        <f>AllCountries!AM57</f>
        <v>37.931580905238739</v>
      </c>
      <c r="AT57" s="12">
        <f>AllCountries!AN57</f>
        <v>373.3257070547819</v>
      </c>
      <c r="AU57" s="12">
        <f>AllCountries!AO57</f>
        <v>1677.9409282700421</v>
      </c>
      <c r="AV57" s="12">
        <f>AllCountries!AP57</f>
        <v>-66.300950268755116</v>
      </c>
      <c r="AW57" s="12">
        <f>AllCountries!AQ57</f>
        <v>-338.35409025547261</v>
      </c>
      <c r="AX57" s="12">
        <f>AllCountries!AR57</f>
        <v>-263.82993934141973</v>
      </c>
      <c r="AY57" s="12">
        <f>AllCountries!AS57</f>
        <v>-32.930408089619796</v>
      </c>
      <c r="AZ57" s="12">
        <f>AllCountries!AT57</f>
        <v>4084.3131188118809</v>
      </c>
      <c r="BA57" s="12">
        <f>AllCountries!AU57</f>
        <v>244.6809293411568</v>
      </c>
      <c r="BB57" s="12">
        <f>AllCountries!AV57</f>
        <v>149.97435824917963</v>
      </c>
      <c r="BC57" s="12">
        <f>AllCountries!AW57</f>
        <v>161.19528443645402</v>
      </c>
      <c r="BD57" s="12">
        <f>AllCountries!AX57</f>
        <v>219.28074554858637</v>
      </c>
      <c r="BE57" s="12">
        <f>AllCountries!AY57</f>
        <v>2178.5531790641653</v>
      </c>
      <c r="BF57" s="12">
        <f>AllCountries!AZ57</f>
        <v>268.93340569736051</v>
      </c>
      <c r="BG57" s="12">
        <f>AllCountries!BA57</f>
        <v>130.95441519383797</v>
      </c>
      <c r="BH57" s="12">
        <f>AllCountries!BB57</f>
        <v>149.0971788792011</v>
      </c>
      <c r="BI57" s="12">
        <f>AllCountries!BC57</f>
        <v>300.50115356621473</v>
      </c>
      <c r="BJ57" s="12">
        <f>AllCountries!BD57</f>
        <v>2373.284054910243</v>
      </c>
      <c r="BK57" s="12">
        <f>WorldGSCarbon131!O57</f>
        <v>2161.0231818169214</v>
      </c>
      <c r="BL57" s="12">
        <f>WorldGSCarbon1455!L57</f>
        <v>-626.10469792408071</v>
      </c>
      <c r="BM57" s="12">
        <f>WorldGSCarbon1455!M57</f>
        <v>-445.21761451784488</v>
      </c>
      <c r="BN57" s="12">
        <f>WorldGSCarbon1455!N57</f>
        <v>1441.2727353312771</v>
      </c>
      <c r="BO57" s="12">
        <f>WorldGSCarbon1455!O57</f>
        <v>1260.3856519250412</v>
      </c>
    </row>
    <row r="58" spans="1:67">
      <c r="A58" s="21">
        <v>1954</v>
      </c>
      <c r="B58" s="12">
        <f>WorldGSCarbon131!J58</f>
        <v>523.20713054392252</v>
      </c>
      <c r="C58" s="12">
        <f>WorldGSCarbon131!K58</f>
        <v>360.91143285231345</v>
      </c>
      <c r="D58" s="12">
        <f>WorldGSCarbon131!L58</f>
        <v>272.53931994222137</v>
      </c>
      <c r="E58" s="12">
        <f>WorldGSCarbon131!M58</f>
        <v>458.87748657109375</v>
      </c>
      <c r="F58" s="12">
        <f>WorldGSCarbon131!N58</f>
        <v>2346.9409974423061</v>
      </c>
      <c r="G58" s="22">
        <f>WorldGSCarbon131!P58</f>
        <v>6839.7914038908912</v>
      </c>
      <c r="H58" s="12">
        <f>AllCountries!B58</f>
        <v>608.81405115901998</v>
      </c>
      <c r="I58" s="12">
        <f>AllCountries!C58</f>
        <v>346.79055970133345</v>
      </c>
      <c r="J58" s="12">
        <f>AllCountries!D58</f>
        <v>682.19015633782487</v>
      </c>
      <c r="K58" s="12">
        <f>AllCountries!E58</f>
        <v>3655.6296524752916</v>
      </c>
      <c r="L58" s="22">
        <f>AllCountries!F58</f>
        <v>10447.778937841331</v>
      </c>
      <c r="M58" s="12">
        <f>AllCountries!G58</f>
        <v>599.11150168628035</v>
      </c>
      <c r="N58" s="12">
        <f>AllCountries!H58</f>
        <v>481.50980580869685</v>
      </c>
      <c r="O58" s="12">
        <f>AllCountries!I58</f>
        <v>703.30823744814018</v>
      </c>
      <c r="P58" s="12">
        <f>AllCountries!J58</f>
        <v>3358.4674669565316</v>
      </c>
      <c r="Q58" s="22">
        <f>AllCountries!K58</f>
        <v>9098.7258433296083</v>
      </c>
      <c r="R58" s="12">
        <f>AllCountries!L58</f>
        <v>772.1050129630986</v>
      </c>
      <c r="S58" s="12">
        <f>AllCountries!M58</f>
        <v>607.62856070725059</v>
      </c>
      <c r="T58" s="12">
        <f>AllCountries!N58</f>
        <v>740.65256054774852</v>
      </c>
      <c r="U58" s="12">
        <f>AllCountries!O58</f>
        <v>3205.1224056813621</v>
      </c>
      <c r="V58" s="22">
        <f>AllCountries!P58</f>
        <v>4591.7529111609383</v>
      </c>
      <c r="W58" s="12">
        <f>AllCountries!Q58</f>
        <v>980.00883612651444</v>
      </c>
      <c r="X58" s="12">
        <f>AllCountries!R58</f>
        <v>789.18733183712106</v>
      </c>
      <c r="Y58" s="12">
        <f>AllCountries!S58</f>
        <v>890.65105629127652</v>
      </c>
      <c r="Z58" s="12">
        <f>AllCountries!T58</f>
        <v>2677.5943598514614</v>
      </c>
      <c r="AA58" s="22">
        <f>AllCountries!U58</f>
        <v>8047.8499329810884</v>
      </c>
      <c r="AB58" s="12">
        <f>AllCountries!V58</f>
        <v>676.08159041217493</v>
      </c>
      <c r="AC58" s="12">
        <f>AllCountries!W58</f>
        <v>602.5465001376233</v>
      </c>
      <c r="AD58" s="12">
        <f>AllCountries!X58</f>
        <v>745.34474948429818</v>
      </c>
      <c r="AE58" s="12">
        <f>AllCountries!Y58</f>
        <v>1541.7150756931846</v>
      </c>
      <c r="AF58" s="22">
        <f>AllCountries!Z58</f>
        <v>5435.5155715001247</v>
      </c>
      <c r="AG58" s="12">
        <f>AllCountries!AA58</f>
        <v>1562.576329268446</v>
      </c>
      <c r="AH58" s="12">
        <f>AllCountries!AB58</f>
        <v>1638.2315933662601</v>
      </c>
      <c r="AI58" s="12">
        <f>AllCountries!AC58</f>
        <v>1922.8020079840496</v>
      </c>
      <c r="AJ58" s="12">
        <f>AllCountries!AD58</f>
        <v>6082.0848570462722</v>
      </c>
      <c r="AK58" s="12">
        <f>AllCountries!AE58</f>
        <v>10959.839153721399</v>
      </c>
      <c r="AL58" s="12">
        <f>AllCountries!AF58</f>
        <v>252.57503941805507</v>
      </c>
      <c r="AM58" s="12">
        <f>AllCountries!AG58</f>
        <v>240.99830122164767</v>
      </c>
      <c r="AN58" s="12">
        <f>AllCountries!AH58</f>
        <v>263.04491213492537</v>
      </c>
      <c r="AO58" s="12">
        <f>AllCountries!AI58</f>
        <v>719.14917068058901</v>
      </c>
      <c r="AP58" s="12">
        <f>AllCountries!AJ58</f>
        <v>5268.1407486179505</v>
      </c>
      <c r="AQ58" s="12">
        <f>AllCountries!AK58</f>
        <v>97.416272017434039</v>
      </c>
      <c r="AR58" s="12">
        <f>AllCountries!AL58</f>
        <v>25.735093126791842</v>
      </c>
      <c r="AS58" s="12">
        <f>AllCountries!AM58</f>
        <v>55.246778696531784</v>
      </c>
      <c r="AT58" s="12">
        <f>AllCountries!AN58</f>
        <v>452.64169490078143</v>
      </c>
      <c r="AU58" s="12">
        <f>AllCountries!AO58</f>
        <v>1809.6353569439439</v>
      </c>
      <c r="AV58" s="12">
        <f>AllCountries!AP58</f>
        <v>-245.36608424012618</v>
      </c>
      <c r="AW58" s="12">
        <f>AllCountries!AQ58</f>
        <v>-502.93856877224863</v>
      </c>
      <c r="AX58" s="12">
        <f>AllCountries!AR58</f>
        <v>-458.19956358928016</v>
      </c>
      <c r="AY58" s="12">
        <f>AllCountries!AS58</f>
        <v>-232.69223687553324</v>
      </c>
      <c r="AZ58" s="12">
        <f>AllCountries!AT58</f>
        <v>4010.2858871577673</v>
      </c>
      <c r="BA58" s="12">
        <f>AllCountries!AU58</f>
        <v>268.14533472609162</v>
      </c>
      <c r="BB58" s="12">
        <f>AllCountries!AV58</f>
        <v>176.14102411633988</v>
      </c>
      <c r="BC58" s="12">
        <f>AllCountries!AW58</f>
        <v>187.79518768615918</v>
      </c>
      <c r="BD58" s="12">
        <f>AllCountries!AX58</f>
        <v>247.62685168823663</v>
      </c>
      <c r="BE58" s="12">
        <f>AllCountries!AY58</f>
        <v>2262.4973409912786</v>
      </c>
      <c r="BF58" s="12">
        <f>AllCountries!AZ58</f>
        <v>305.49990713963206</v>
      </c>
      <c r="BG58" s="12">
        <f>AllCountries!BA58</f>
        <v>166.42045944024841</v>
      </c>
      <c r="BH58" s="12">
        <f>AllCountries!BB58</f>
        <v>189.4469047478064</v>
      </c>
      <c r="BI58" s="12">
        <f>AllCountries!BC58</f>
        <v>360.17272894061472</v>
      </c>
      <c r="BJ58" s="12">
        <f>AllCountries!BD58</f>
        <v>2530.8401049331374</v>
      </c>
      <c r="BK58" s="12">
        <f>WorldGSCarbon131!O58</f>
        <v>2160.6028308134337</v>
      </c>
      <c r="BL58" s="12">
        <f>WorldGSCarbon1455!L58</f>
        <v>-620.62615710328964</v>
      </c>
      <c r="BM58" s="12">
        <f>WorldGSCarbon1455!M58</f>
        <v>-434.2879904744172</v>
      </c>
      <c r="BN58" s="12">
        <f>WorldGSCarbon1455!N58</f>
        <v>1453.7755203967949</v>
      </c>
      <c r="BO58" s="12">
        <f>WorldGSCarbon1455!O58</f>
        <v>1267.4373537679223</v>
      </c>
    </row>
    <row r="59" spans="1:67">
      <c r="A59" s="21">
        <v>1955</v>
      </c>
      <c r="B59" s="12">
        <f>WorldGSCarbon131!J59</f>
        <v>668.95284528251034</v>
      </c>
      <c r="C59" s="12">
        <f>WorldGSCarbon131!K59</f>
        <v>512.48818679289127</v>
      </c>
      <c r="D59" s="12">
        <f>WorldGSCarbon131!L59</f>
        <v>416.24991533426896</v>
      </c>
      <c r="E59" s="12">
        <f>WorldGSCarbon131!M59</f>
        <v>619.84869461348285</v>
      </c>
      <c r="F59" s="12">
        <f>WorldGSCarbon131!N59</f>
        <v>2589.9157914758362</v>
      </c>
      <c r="G59" s="22">
        <f>WorldGSCarbon131!P59</f>
        <v>7183.9962964271008</v>
      </c>
      <c r="H59" s="12">
        <f>AllCountries!B59</f>
        <v>898.62366570349991</v>
      </c>
      <c r="I59" s="12">
        <f>AllCountries!C59</f>
        <v>655.67216494897752</v>
      </c>
      <c r="J59" s="12">
        <f>AllCountries!D59</f>
        <v>1029.6856235730706</v>
      </c>
      <c r="K59" s="12">
        <f>AllCountries!E59</f>
        <v>4139.6359204764094</v>
      </c>
      <c r="L59" s="22">
        <f>AllCountries!F59</f>
        <v>11028.049680267504</v>
      </c>
      <c r="M59" s="12">
        <f>AllCountries!G59</f>
        <v>628.52273653614793</v>
      </c>
      <c r="N59" s="12">
        <f>AllCountries!H59</f>
        <v>515.78160050584449</v>
      </c>
      <c r="O59" s="12">
        <f>AllCountries!I59</f>
        <v>748.83932670706781</v>
      </c>
      <c r="P59" s="12">
        <f>AllCountries!J59</f>
        <v>3489.7616324152896</v>
      </c>
      <c r="Q59" s="22">
        <f>AllCountries!K59</f>
        <v>9382.5996676914383</v>
      </c>
      <c r="R59" s="12">
        <f>AllCountries!L59</f>
        <v>993.68241732543015</v>
      </c>
      <c r="S59" s="12">
        <f>AllCountries!M59</f>
        <v>818.19214276521893</v>
      </c>
      <c r="T59" s="12">
        <f>AllCountries!N59</f>
        <v>957.97757944965031</v>
      </c>
      <c r="U59" s="12">
        <f>AllCountries!O59</f>
        <v>3636.5939715520326</v>
      </c>
      <c r="V59" s="22">
        <f>AllCountries!P59</f>
        <v>5080.0617964389976</v>
      </c>
      <c r="W59" s="12">
        <f>AllCountries!Q59</f>
        <v>725.04541488780842</v>
      </c>
      <c r="X59" s="12">
        <f>AllCountries!R59</f>
        <v>520.76104109578034</v>
      </c>
      <c r="Y59" s="12">
        <f>AllCountries!S59</f>
        <v>632.77135575897933</v>
      </c>
      <c r="Z59" s="12">
        <f>AllCountries!T59</f>
        <v>2481.7579237756959</v>
      </c>
      <c r="AA59" s="22">
        <f>AllCountries!U59</f>
        <v>8320.0068971283345</v>
      </c>
      <c r="AB59" s="12">
        <f>AllCountries!V59</f>
        <v>857.66261922040883</v>
      </c>
      <c r="AC59" s="12">
        <f>AllCountries!W59</f>
        <v>804.00127573351483</v>
      </c>
      <c r="AD59" s="12">
        <f>AllCountries!X59</f>
        <v>966.54077732463361</v>
      </c>
      <c r="AE59" s="12">
        <f>AllCountries!Y59</f>
        <v>1735.991250240435</v>
      </c>
      <c r="AF59" s="22">
        <f>AllCountries!Z59</f>
        <v>5721.7990748661323</v>
      </c>
      <c r="AG59" s="12">
        <f>AllCountries!AA59</f>
        <v>1858.9083107912118</v>
      </c>
      <c r="AH59" s="12">
        <f>AllCountries!AB59</f>
        <v>1942.8139378377564</v>
      </c>
      <c r="AI59" s="12">
        <f>AllCountries!AC59</f>
        <v>2231.7340977932481</v>
      </c>
      <c r="AJ59" s="12">
        <f>AllCountries!AD59</f>
        <v>6450.3646383979012</v>
      </c>
      <c r="AK59" s="12">
        <f>AllCountries!AE59</f>
        <v>11510.265840465043</v>
      </c>
      <c r="AL59" s="12">
        <f>AllCountries!AF59</f>
        <v>285.84125500801133</v>
      </c>
      <c r="AM59" s="12">
        <f>AllCountries!AG59</f>
        <v>274.03692350753431</v>
      </c>
      <c r="AN59" s="12">
        <f>AllCountries!AH59</f>
        <v>297.99302891263022</v>
      </c>
      <c r="AO59" s="12">
        <f>AllCountries!AI59</f>
        <v>789.12213831869121</v>
      </c>
      <c r="AP59" s="12">
        <f>AllCountries!AJ59</f>
        <v>5536.7704502277356</v>
      </c>
      <c r="AQ59" s="12">
        <f>AllCountries!AK59</f>
        <v>62.988982208727762</v>
      </c>
      <c r="AR59" s="12">
        <f>AllCountries!AL59</f>
        <v>-5.2536893937341507</v>
      </c>
      <c r="AS59" s="12">
        <f>AllCountries!AM59</f>
        <v>24.018945473444507</v>
      </c>
      <c r="AT59" s="12">
        <f>AllCountries!AN59</f>
        <v>446.95148642072041</v>
      </c>
      <c r="AU59" s="12">
        <f>AllCountries!AO59</f>
        <v>1851.7800073140095</v>
      </c>
      <c r="AV59" s="12">
        <f>AllCountries!AP59</f>
        <v>-172.13201715448523</v>
      </c>
      <c r="AW59" s="12">
        <f>AllCountries!AQ59</f>
        <v>-578.15326182592469</v>
      </c>
      <c r="AX59" s="12">
        <f>AllCountries!AR59</f>
        <v>-549.21698453489955</v>
      </c>
      <c r="AY59" s="12">
        <f>AllCountries!AS59</f>
        <v>-332.42631023118247</v>
      </c>
      <c r="AZ59" s="12">
        <f>AllCountries!AT59</f>
        <v>3914.3997634535776</v>
      </c>
      <c r="BA59" s="12">
        <f>AllCountries!AU59</f>
        <v>300.85962402574148</v>
      </c>
      <c r="BB59" s="12">
        <f>AllCountries!AV59</f>
        <v>210.81346537247336</v>
      </c>
      <c r="BC59" s="12">
        <f>AllCountries!AW59</f>
        <v>222.64569210062311</v>
      </c>
      <c r="BD59" s="12">
        <f>AllCountries!AX59</f>
        <v>282.49983743600518</v>
      </c>
      <c r="BE59" s="12">
        <f>AllCountries!AY59</f>
        <v>2282.9305239964197</v>
      </c>
      <c r="BF59" s="12">
        <f>AllCountries!AZ59</f>
        <v>315.93340660092775</v>
      </c>
      <c r="BG59" s="12">
        <f>AllCountries!BA59</f>
        <v>171.43701117455046</v>
      </c>
      <c r="BH59" s="12">
        <f>AllCountries!BB59</f>
        <v>193.19058149041427</v>
      </c>
      <c r="BI59" s="12">
        <f>AllCountries!BC59</f>
        <v>379.82745508017496</v>
      </c>
      <c r="BJ59" s="12">
        <f>AllCountries!BD59</f>
        <v>2661.2098099401605</v>
      </c>
      <c r="BK59" s="12">
        <f>WorldGSCarbon131!O59</f>
        <v>2386.3170121966223</v>
      </c>
      <c r="BL59" s="12">
        <f>WorldGSCarbon1455!L59</f>
        <v>-556.41780536203566</v>
      </c>
      <c r="BM59" s="12">
        <f>WorldGSCarbon1455!M59</f>
        <v>-352.81902608282189</v>
      </c>
      <c r="BN59" s="12">
        <f>WorldGSCarbon1455!N59</f>
        <v>1617.2480707795312</v>
      </c>
      <c r="BO59" s="12">
        <f>WorldGSCarbon1455!O59</f>
        <v>1413.6492915003175</v>
      </c>
    </row>
    <row r="60" spans="1:67">
      <c r="A60" s="21">
        <v>1956</v>
      </c>
      <c r="B60" s="12">
        <f>WorldGSCarbon131!J60</f>
        <v>699.26635204790011</v>
      </c>
      <c r="C60" s="12">
        <f>WorldGSCarbon131!K60</f>
        <v>546.3834703577528</v>
      </c>
      <c r="D60" s="12">
        <f>WorldGSCarbon131!L60</f>
        <v>445.273236644782</v>
      </c>
      <c r="E60" s="12">
        <f>WorldGSCarbon131!M60</f>
        <v>654.8076879662633</v>
      </c>
      <c r="F60" s="12">
        <f>WorldGSCarbon131!N60</f>
        <v>2623.5449007186958</v>
      </c>
      <c r="G60" s="22">
        <f>WorldGSCarbon131!P60</f>
        <v>7264.9933059609812</v>
      </c>
      <c r="H60" s="12">
        <f>AllCountries!B60</f>
        <v>917.18668848370282</v>
      </c>
      <c r="I60" s="12">
        <f>AllCountries!C60</f>
        <v>701.48395613490425</v>
      </c>
      <c r="J60" s="12">
        <f>AllCountries!D60</f>
        <v>1077.8383098491618</v>
      </c>
      <c r="K60" s="12">
        <f>AllCountries!E60</f>
        <v>4170.1252143588663</v>
      </c>
      <c r="L60" s="22">
        <f>AllCountries!F60</f>
        <v>11064.892146740256</v>
      </c>
      <c r="M60" s="12">
        <f>AllCountries!G60</f>
        <v>771.07832850251498</v>
      </c>
      <c r="N60" s="12">
        <f>AllCountries!H60</f>
        <v>642.73944303936742</v>
      </c>
      <c r="O60" s="12">
        <f>AllCountries!I60</f>
        <v>883.36324888163347</v>
      </c>
      <c r="P60" s="12">
        <f>AllCountries!J60</f>
        <v>3637.4993590718464</v>
      </c>
      <c r="Q60" s="22">
        <f>AllCountries!K60</f>
        <v>9426.6494514745536</v>
      </c>
      <c r="R60" s="12">
        <f>AllCountries!L60</f>
        <v>947.44777245848866</v>
      </c>
      <c r="S60" s="12">
        <f>AllCountries!M60</f>
        <v>761.30408068414863</v>
      </c>
      <c r="T60" s="12">
        <f>AllCountries!N60</f>
        <v>920.83563742176364</v>
      </c>
      <c r="U60" s="12">
        <f>AllCountries!O60</f>
        <v>3701.4656843599205</v>
      </c>
      <c r="V60" s="22">
        <f>AllCountries!P60</f>
        <v>5377.9342939815069</v>
      </c>
      <c r="W60" s="12">
        <f>AllCountries!Q60</f>
        <v>817.74849665393504</v>
      </c>
      <c r="X60" s="12">
        <f>AllCountries!R60</f>
        <v>610.22118114232899</v>
      </c>
      <c r="Y60" s="12">
        <f>AllCountries!S60</f>
        <v>731.21256620467102</v>
      </c>
      <c r="Z60" s="12">
        <f>AllCountries!T60</f>
        <v>2620.8596854196171</v>
      </c>
      <c r="AA60" s="22">
        <f>AllCountries!U60</f>
        <v>8529.8494723529693</v>
      </c>
      <c r="AB60" s="12">
        <f>AllCountries!V60</f>
        <v>895.46556341616281</v>
      </c>
      <c r="AC60" s="12">
        <f>AllCountries!W60</f>
        <v>808.00214770932689</v>
      </c>
      <c r="AD60" s="12">
        <f>AllCountries!X60</f>
        <v>987.84182757070437</v>
      </c>
      <c r="AE60" s="12">
        <f>AllCountries!Y60</f>
        <v>1720.6398408174211</v>
      </c>
      <c r="AF60" s="22">
        <f>AllCountries!Z60</f>
        <v>5991.2288456915567</v>
      </c>
      <c r="AG60" s="12">
        <f>AllCountries!AA60</f>
        <v>2044.0223363689893</v>
      </c>
      <c r="AH60" s="12">
        <f>AllCountries!AB60</f>
        <v>2126.6900832422007</v>
      </c>
      <c r="AI60" s="12">
        <f>AllCountries!AC60</f>
        <v>2452.3867847664837</v>
      </c>
      <c r="AJ60" s="12">
        <f>AllCountries!AD60</f>
        <v>6633.8512354381628</v>
      </c>
      <c r="AK60" s="12">
        <f>AllCountries!AE60</f>
        <v>12082.254397114359</v>
      </c>
      <c r="AL60" s="12">
        <f>AllCountries!AF60</f>
        <v>303.89069852120787</v>
      </c>
      <c r="AM60" s="12">
        <f>AllCountries!AG60</f>
        <v>292.52481511307593</v>
      </c>
      <c r="AN60" s="12">
        <f>AllCountries!AH60</f>
        <v>317.31244608445269</v>
      </c>
      <c r="AO60" s="12">
        <f>AllCountries!AI60</f>
        <v>803.10717482927714</v>
      </c>
      <c r="AP60" s="12">
        <f>AllCountries!AJ60</f>
        <v>5589.0791334421056</v>
      </c>
      <c r="AQ60" s="12">
        <f>AllCountries!AK60</f>
        <v>84.863396545454137</v>
      </c>
      <c r="AR60" s="12">
        <f>AllCountries!AL60</f>
        <v>18.350193823582774</v>
      </c>
      <c r="AS60" s="12">
        <f>AllCountries!AM60</f>
        <v>46.953402790736547</v>
      </c>
      <c r="AT60" s="12">
        <f>AllCountries!AN60</f>
        <v>475.99498482279819</v>
      </c>
      <c r="AU60" s="12">
        <f>AllCountries!AO60</f>
        <v>1856.4305231795236</v>
      </c>
      <c r="AV60" s="12">
        <f>AllCountries!AP60</f>
        <v>-158.65681338590412</v>
      </c>
      <c r="AW60" s="12">
        <f>AllCountries!AQ60</f>
        <v>-636.97769516275923</v>
      </c>
      <c r="AX60" s="12">
        <f>AllCountries!AR60</f>
        <v>-579.65434196263232</v>
      </c>
      <c r="AY60" s="12">
        <f>AllCountries!AS60</f>
        <v>-369.30326070412542</v>
      </c>
      <c r="AZ60" s="12">
        <f>AllCountries!AT60</f>
        <v>3844.7653429602888</v>
      </c>
      <c r="BA60" s="12">
        <f>AllCountries!AU60</f>
        <v>272.266516577804</v>
      </c>
      <c r="BB60" s="12">
        <f>AllCountries!AV60</f>
        <v>175.18533098158321</v>
      </c>
      <c r="BC60" s="12">
        <f>AllCountries!AW60</f>
        <v>187.57075977395385</v>
      </c>
      <c r="BD60" s="12">
        <f>AllCountries!AX60</f>
        <v>247.47655278282554</v>
      </c>
      <c r="BE60" s="12">
        <f>AllCountries!AY60</f>
        <v>2306.61228856054</v>
      </c>
      <c r="BF60" s="12">
        <f>AllCountries!AZ60</f>
        <v>389.48465407135529</v>
      </c>
      <c r="BG60" s="12">
        <f>AllCountries!BA60</f>
        <v>257.38410568693297</v>
      </c>
      <c r="BH60" s="12">
        <f>AllCountries!BB60</f>
        <v>279.19699852552634</v>
      </c>
      <c r="BI60" s="12">
        <f>AllCountries!BC60</f>
        <v>475.91694895003019</v>
      </c>
      <c r="BJ60" s="12">
        <f>AllCountries!BD60</f>
        <v>2754.4154751892347</v>
      </c>
      <c r="BK60" s="12">
        <f>WorldGSCarbon131!O60</f>
        <v>2414.010449397214</v>
      </c>
      <c r="BL60" s="12">
        <f>WorldGSCarbon1455!L60</f>
        <v>-576.63477431684726</v>
      </c>
      <c r="BM60" s="12">
        <f>WorldGSCarbon1455!M60</f>
        <v>-367.10032299536596</v>
      </c>
      <c r="BN60" s="12">
        <f>WorldGSCarbon1455!N60</f>
        <v>1601.6368897570665</v>
      </c>
      <c r="BO60" s="12">
        <f>WorldGSCarbon1455!O60</f>
        <v>1392.1024384355851</v>
      </c>
    </row>
    <row r="61" spans="1:67">
      <c r="A61" s="21">
        <v>1957</v>
      </c>
      <c r="B61" s="12">
        <f>WorldGSCarbon131!J61</f>
        <v>682.83427519120028</v>
      </c>
      <c r="C61" s="12">
        <f>WorldGSCarbon131!K61</f>
        <v>547.47265202458539</v>
      </c>
      <c r="D61" s="12">
        <f>WorldGSCarbon131!L61</f>
        <v>446.05710307700303</v>
      </c>
      <c r="E61" s="12">
        <f>WorldGSCarbon131!M61</f>
        <v>679.85568119130244</v>
      </c>
      <c r="F61" s="12">
        <f>WorldGSCarbon131!N61</f>
        <v>2655.9277743422381</v>
      </c>
      <c r="G61" s="22">
        <f>WorldGSCarbon131!P61</f>
        <v>7384.6676903123862</v>
      </c>
      <c r="H61" s="12">
        <f>AllCountries!B61</f>
        <v>806.75091064587264</v>
      </c>
      <c r="I61" s="12">
        <f>AllCountries!C61</f>
        <v>607.36245390759996</v>
      </c>
      <c r="J61" s="12">
        <f>AllCountries!D61</f>
        <v>1029.1606813272308</v>
      </c>
      <c r="K61" s="12">
        <f>AllCountries!E61</f>
        <v>4098.5545118250429</v>
      </c>
      <c r="L61" s="22">
        <f>AllCountries!F61</f>
        <v>11080.019853322294</v>
      </c>
      <c r="M61" s="12">
        <f>AllCountries!G61</f>
        <v>805.20868421873615</v>
      </c>
      <c r="N61" s="12">
        <f>AllCountries!H61</f>
        <v>673.57162929642072</v>
      </c>
      <c r="O61" s="12">
        <f>AllCountries!I61</f>
        <v>945.6539166106221</v>
      </c>
      <c r="P61" s="12">
        <f>AllCountries!J61</f>
        <v>3731.6806429620633</v>
      </c>
      <c r="Q61" s="22">
        <f>AllCountries!K61</f>
        <v>9541.884217583096</v>
      </c>
      <c r="R61" s="12">
        <f>AllCountries!L61</f>
        <v>972.57134525035713</v>
      </c>
      <c r="S61" s="12">
        <f>AllCountries!M61</f>
        <v>819.55351707904731</v>
      </c>
      <c r="T61" s="12">
        <f>AllCountries!N61</f>
        <v>992.86320396670294</v>
      </c>
      <c r="U61" s="12">
        <f>AllCountries!O61</f>
        <v>3879.4031824935746</v>
      </c>
      <c r="V61" s="22">
        <f>AllCountries!P61</f>
        <v>5702.0528126918616</v>
      </c>
      <c r="W61" s="12">
        <f>AllCountries!Q61</f>
        <v>1021.8981941974109</v>
      </c>
      <c r="X61" s="12">
        <f>AllCountries!R61</f>
        <v>846.09500783687406</v>
      </c>
      <c r="Y61" s="12">
        <f>AllCountries!S61</f>
        <v>968.30872974719455</v>
      </c>
      <c r="Z61" s="12">
        <f>AllCountries!T61</f>
        <v>2844.0313075922686</v>
      </c>
      <c r="AA61" s="22">
        <f>AllCountries!U61</f>
        <v>8499.8223164566043</v>
      </c>
      <c r="AB61" s="12">
        <f>AllCountries!V61</f>
        <v>992.03081606277919</v>
      </c>
      <c r="AC61" s="12">
        <f>AllCountries!W61</f>
        <v>963.23686733536135</v>
      </c>
      <c r="AD61" s="12">
        <f>AllCountries!X61</f>
        <v>1168.9268485033285</v>
      </c>
      <c r="AE61" s="12">
        <f>AllCountries!Y61</f>
        <v>1909.2164334417405</v>
      </c>
      <c r="AF61" s="22">
        <f>AllCountries!Z61</f>
        <v>6482.806217641566</v>
      </c>
      <c r="AG61" s="12">
        <f>AllCountries!AA61</f>
        <v>2115.9421975633782</v>
      </c>
      <c r="AH61" s="12">
        <f>AllCountries!AB61</f>
        <v>2211.6720444851621</v>
      </c>
      <c r="AI61" s="12">
        <f>AllCountries!AC61</f>
        <v>2551.4901779020579</v>
      </c>
      <c r="AJ61" s="12">
        <f>AllCountries!AD61</f>
        <v>6458.1057142715908</v>
      </c>
      <c r="AK61" s="12">
        <f>AllCountries!AE61</f>
        <v>12394.367503415993</v>
      </c>
      <c r="AL61" s="12">
        <f>AllCountries!AF61</f>
        <v>349.45978167160672</v>
      </c>
      <c r="AM61" s="12">
        <f>AllCountries!AG61</f>
        <v>335.56816337539294</v>
      </c>
      <c r="AN61" s="12">
        <f>AllCountries!AH61</f>
        <v>361.92929312345979</v>
      </c>
      <c r="AO61" s="12">
        <f>AllCountries!AI61</f>
        <v>865.52840731317713</v>
      </c>
      <c r="AP61" s="12">
        <f>AllCountries!AJ61</f>
        <v>5776.9960212208352</v>
      </c>
      <c r="AQ61" s="12">
        <f>AllCountries!AK61</f>
        <v>98.537177527453679</v>
      </c>
      <c r="AR61" s="12">
        <f>AllCountries!AL61</f>
        <v>33.22533681237627</v>
      </c>
      <c r="AS61" s="12">
        <f>AllCountries!AM61</f>
        <v>65.615960940752956</v>
      </c>
      <c r="AT61" s="12">
        <f>AllCountries!AN61</f>
        <v>544.1678395042012</v>
      </c>
      <c r="AU61" s="12">
        <f>AllCountries!AO61</f>
        <v>1950.2751660743475</v>
      </c>
      <c r="AV61" s="12">
        <f>AllCountries!AP61</f>
        <v>29.751587814684836</v>
      </c>
      <c r="AW61" s="12">
        <f>AllCountries!AQ61</f>
        <v>-297.65709396575051</v>
      </c>
      <c r="AX61" s="12">
        <f>AllCountries!AR61</f>
        <v>-212.08967186636741</v>
      </c>
      <c r="AY61" s="12">
        <f>AllCountries!AS61</f>
        <v>33.125561033341967</v>
      </c>
      <c r="AZ61" s="12">
        <f>AllCountries!AT61</f>
        <v>4145.9977452085677</v>
      </c>
      <c r="BA61" s="12">
        <f>AllCountries!AU61</f>
        <v>202.29159863050651</v>
      </c>
      <c r="BB61" s="12">
        <f>AllCountries!AV61</f>
        <v>99.23977630379737</v>
      </c>
      <c r="BC61" s="12">
        <f>AllCountries!AW61</f>
        <v>109.64712103056102</v>
      </c>
      <c r="BD61" s="12">
        <f>AllCountries!AX61</f>
        <v>168.50868583257218</v>
      </c>
      <c r="BE61" s="12">
        <f>AllCountries!AY61</f>
        <v>2289.4514767932492</v>
      </c>
      <c r="BF61" s="12">
        <f>AllCountries!AZ61</f>
        <v>399.9632842215612</v>
      </c>
      <c r="BG61" s="12">
        <f>AllCountries!BA61</f>
        <v>266.22471723809758</v>
      </c>
      <c r="BH61" s="12">
        <f>AllCountries!BB61</f>
        <v>289.15457788901199</v>
      </c>
      <c r="BI61" s="12">
        <f>AllCountries!BC61</f>
        <v>499.47239754779787</v>
      </c>
      <c r="BJ61" s="12">
        <f>AllCountries!BD61</f>
        <v>2869.3679280956399</v>
      </c>
      <c r="BK61" s="12">
        <f>WorldGSCarbon131!O61</f>
        <v>2422.1291962279383</v>
      </c>
      <c r="BL61" s="12">
        <f>WorldGSCarbon1455!L61</f>
        <v>-578.93668933978404</v>
      </c>
      <c r="BM61" s="12">
        <f>WorldGSCarbon1455!M61</f>
        <v>-345.13811122548469</v>
      </c>
      <c r="BN61" s="12">
        <f>WorldGSCarbon1455!N61</f>
        <v>1630.933981925451</v>
      </c>
      <c r="BO61" s="12">
        <f>WorldGSCarbon1455!O61</f>
        <v>1397.1354038111515</v>
      </c>
    </row>
    <row r="62" spans="1:67">
      <c r="A62" s="21">
        <v>1958</v>
      </c>
      <c r="B62" s="12">
        <f>WorldGSCarbon131!J62</f>
        <v>571.80867457061652</v>
      </c>
      <c r="C62" s="12">
        <f>WorldGSCarbon131!K62</f>
        <v>432.91037534452488</v>
      </c>
      <c r="D62" s="12">
        <f>WorldGSCarbon131!L62</f>
        <v>334.02982884886933</v>
      </c>
      <c r="E62" s="12">
        <f>WorldGSCarbon131!M62</f>
        <v>575.73035599987986</v>
      </c>
      <c r="F62" s="12">
        <f>WorldGSCarbon131!N62</f>
        <v>2517.007921003345</v>
      </c>
      <c r="G62" s="22">
        <f>WorldGSCarbon131!P62</f>
        <v>7308.3561814875648</v>
      </c>
      <c r="H62" s="12">
        <f>AllCountries!B62</f>
        <v>522.26344581844592</v>
      </c>
      <c r="I62" s="12">
        <f>AllCountries!C62</f>
        <v>318.06258782125803</v>
      </c>
      <c r="J62" s="12">
        <f>AllCountries!D62</f>
        <v>746.88572731798138</v>
      </c>
      <c r="K62" s="12">
        <f>AllCountries!E62</f>
        <v>3714.1893960268762</v>
      </c>
      <c r="L62" s="22">
        <f>AllCountries!F62</f>
        <v>10806.348149758691</v>
      </c>
      <c r="M62" s="12">
        <f>AllCountries!G62</f>
        <v>770.06059253609953</v>
      </c>
      <c r="N62" s="12">
        <f>AllCountries!H62</f>
        <v>640.00480001761912</v>
      </c>
      <c r="O62" s="12">
        <f>AllCountries!I62</f>
        <v>930.73267606074285</v>
      </c>
      <c r="P62" s="12">
        <f>AllCountries!J62</f>
        <v>3709.4667897805643</v>
      </c>
      <c r="Q62" s="22">
        <f>AllCountries!K62</f>
        <v>9531.9029177986631</v>
      </c>
      <c r="R62" s="12">
        <f>AllCountries!L62</f>
        <v>919.6092597209248</v>
      </c>
      <c r="S62" s="12">
        <f>AllCountries!M62</f>
        <v>767.94337833706777</v>
      </c>
      <c r="T62" s="12">
        <f>AllCountries!N62</f>
        <v>954.49059768482334</v>
      </c>
      <c r="U62" s="12">
        <f>AllCountries!O62</f>
        <v>3877.844491813074</v>
      </c>
      <c r="V62" s="22">
        <f>AllCountries!P62</f>
        <v>5905.0610208716162</v>
      </c>
      <c r="W62" s="12">
        <f>AllCountries!Q62</f>
        <v>795.08223232529031</v>
      </c>
      <c r="X62" s="12">
        <f>AllCountries!R62</f>
        <v>643.15873517588682</v>
      </c>
      <c r="Y62" s="12">
        <f>AllCountries!S62</f>
        <v>775.90930803673064</v>
      </c>
      <c r="Z62" s="12">
        <f>AllCountries!T62</f>
        <v>2652.4862943394969</v>
      </c>
      <c r="AA62" s="22">
        <f>AllCountries!U62</f>
        <v>8510.408554844591</v>
      </c>
      <c r="AB62" s="12">
        <f>AllCountries!V62</f>
        <v>1066.1895494512603</v>
      </c>
      <c r="AC62" s="12">
        <f>AllCountries!W62</f>
        <v>980.07988370804242</v>
      </c>
      <c r="AD62" s="12">
        <f>AllCountries!X62</f>
        <v>1197.7821351049749</v>
      </c>
      <c r="AE62" s="12">
        <f>AllCountries!Y62</f>
        <v>1895.7311635370679</v>
      </c>
      <c r="AF62" s="22">
        <f>AllCountries!Z62</f>
        <v>6435.8187137894201</v>
      </c>
      <c r="AG62" s="12">
        <f>AllCountries!AA62</f>
        <v>1861.8752621857936</v>
      </c>
      <c r="AH62" s="12">
        <f>AllCountries!AB62</f>
        <v>1944.975666710629</v>
      </c>
      <c r="AI62" s="12">
        <f>AllCountries!AC62</f>
        <v>2288.8059781538559</v>
      </c>
      <c r="AJ62" s="12">
        <f>AllCountries!AD62</f>
        <v>6245.167152066294</v>
      </c>
      <c r="AK62" s="12">
        <f>AllCountries!AE62</f>
        <v>11985.702342675449</v>
      </c>
      <c r="AL62" s="12">
        <f>AllCountries!AF62</f>
        <v>371.93141691166488</v>
      </c>
      <c r="AM62" s="12">
        <f>AllCountries!AG62</f>
        <v>358.55011248358096</v>
      </c>
      <c r="AN62" s="12">
        <f>AllCountries!AH62</f>
        <v>385.76397195489176</v>
      </c>
      <c r="AO62" s="12">
        <f>AllCountries!AI62</f>
        <v>917.86705444476854</v>
      </c>
      <c r="AP62" s="12">
        <f>AllCountries!AJ62</f>
        <v>6026.3086242680993</v>
      </c>
      <c r="AQ62" s="12">
        <f>AllCountries!AK62</f>
        <v>136.3933363963051</v>
      </c>
      <c r="AR62" s="12">
        <f>AllCountries!AL62</f>
        <v>74.28323612563581</v>
      </c>
      <c r="AS62" s="12">
        <f>AllCountries!AM62</f>
        <v>114.47404242048127</v>
      </c>
      <c r="AT62" s="12">
        <f>AllCountries!AN62</f>
        <v>642.00384026747906</v>
      </c>
      <c r="AU62" s="12">
        <f>AllCountries!AO62</f>
        <v>2039.1311315394587</v>
      </c>
      <c r="AV62" s="12">
        <f>AllCountries!AP62</f>
        <v>-26.486369261483301</v>
      </c>
      <c r="AW62" s="12">
        <f>AllCountries!AQ62</f>
        <v>-275.10222000130733</v>
      </c>
      <c r="AX62" s="12">
        <f>AllCountries!AR62</f>
        <v>-198.67776471519309</v>
      </c>
      <c r="AY62" s="12">
        <f>AllCountries!AS62</f>
        <v>53.507771848991126</v>
      </c>
      <c r="AZ62" s="12">
        <f>AllCountries!AT62</f>
        <v>4199.7800082496906</v>
      </c>
      <c r="BA62" s="12">
        <f>AllCountries!AU62</f>
        <v>238.21468193604247</v>
      </c>
      <c r="BB62" s="12">
        <f>AllCountries!AV62</f>
        <v>140.78859884433783</v>
      </c>
      <c r="BC62" s="12">
        <f>AllCountries!AW62</f>
        <v>156.13979395211032</v>
      </c>
      <c r="BD62" s="12">
        <f>AllCountries!AX62</f>
        <v>214.09834594912937</v>
      </c>
      <c r="BE62" s="12">
        <f>AllCountries!AY62</f>
        <v>2277.2876228888326</v>
      </c>
      <c r="BF62" s="12">
        <f>AllCountries!AZ62</f>
        <v>357.93733558182589</v>
      </c>
      <c r="BG62" s="12">
        <f>AllCountries!BA62</f>
        <v>236.84529111211012</v>
      </c>
      <c r="BH62" s="12">
        <f>AllCountries!BB62</f>
        <v>261.89842904097179</v>
      </c>
      <c r="BI62" s="12">
        <f>AllCountries!BC62</f>
        <v>479.09380338984778</v>
      </c>
      <c r="BJ62" s="12">
        <f>AllCountries!BD62</f>
        <v>2925.8216226872059</v>
      </c>
      <c r="BK62" s="12">
        <f>WorldGSCarbon131!O62</f>
        <v>2275.3073938523348</v>
      </c>
      <c r="BL62" s="12">
        <f>WorldGSCarbon1455!L62</f>
        <v>-665.34302275607627</v>
      </c>
      <c r="BM62" s="12">
        <f>WorldGSCarbon1455!M62</f>
        <v>-423.64249560506568</v>
      </c>
      <c r="BN62" s="12">
        <f>WorldGSCarbon1455!N62</f>
        <v>1517.6350693983991</v>
      </c>
      <c r="BO62" s="12">
        <f>WorldGSCarbon1455!O62</f>
        <v>1275.9345422473887</v>
      </c>
    </row>
    <row r="63" spans="1:67">
      <c r="A63" s="21">
        <v>1959</v>
      </c>
      <c r="B63" s="12">
        <f>WorldGSCarbon131!J63</f>
        <v>660.47408729646247</v>
      </c>
      <c r="C63" s="12">
        <f>WorldGSCarbon131!K63</f>
        <v>514.55669233216338</v>
      </c>
      <c r="D63" s="12">
        <f>WorldGSCarbon131!L63</f>
        <v>413.61337823015327</v>
      </c>
      <c r="E63" s="12">
        <f>WorldGSCarbon131!M63</f>
        <v>670.53865403564873</v>
      </c>
      <c r="F63" s="12">
        <f>WorldGSCarbon131!N63</f>
        <v>2670.1193129913891</v>
      </c>
      <c r="G63" s="22">
        <f>WorldGSCarbon131!P63</f>
        <v>7572.9695084990981</v>
      </c>
      <c r="H63" s="12">
        <f>AllCountries!B63</f>
        <v>709.59406325433554</v>
      </c>
      <c r="I63" s="12">
        <f>AllCountries!C63</f>
        <v>499.03532556243874</v>
      </c>
      <c r="J63" s="12">
        <f>AllCountries!D63</f>
        <v>960.54722896685519</v>
      </c>
      <c r="K63" s="12">
        <f>AllCountries!E63</f>
        <v>4054.2530925361666</v>
      </c>
      <c r="L63" s="22">
        <f>AllCountries!F63</f>
        <v>11366.818874559762</v>
      </c>
      <c r="M63" s="12">
        <f>AllCountries!G63</f>
        <v>772.9379029966658</v>
      </c>
      <c r="N63" s="12">
        <f>AllCountries!H63</f>
        <v>657.24011412808147</v>
      </c>
      <c r="O63" s="12">
        <f>AllCountries!I63</f>
        <v>960.96517085545918</v>
      </c>
      <c r="P63" s="12">
        <f>AllCountries!J63</f>
        <v>3832.2009703461304</v>
      </c>
      <c r="Q63" s="22">
        <f>AllCountries!K63</f>
        <v>9873.7981706356095</v>
      </c>
      <c r="R63" s="12">
        <f>AllCountries!L63</f>
        <v>1146.8100551001642</v>
      </c>
      <c r="S63" s="12">
        <f>AllCountries!M63</f>
        <v>983.62901018754803</v>
      </c>
      <c r="T63" s="12">
        <f>AllCountries!N63</f>
        <v>1180.2751844736697</v>
      </c>
      <c r="U63" s="12">
        <f>AllCountries!O63</f>
        <v>4189.5771340817864</v>
      </c>
      <c r="V63" s="22">
        <f>AllCountries!P63</f>
        <v>6221.7640014088602</v>
      </c>
      <c r="W63" s="12">
        <f>AllCountries!Q63</f>
        <v>892.31263854717179</v>
      </c>
      <c r="X63" s="12">
        <f>AllCountries!R63</f>
        <v>730.44471375630167</v>
      </c>
      <c r="Y63" s="12">
        <f>AllCountries!S63</f>
        <v>875.62439802626534</v>
      </c>
      <c r="Z63" s="12">
        <f>AllCountries!T63</f>
        <v>2848.6603480585663</v>
      </c>
      <c r="AA63" s="22">
        <f>AllCountries!U63</f>
        <v>8948.4667523336975</v>
      </c>
      <c r="AB63" s="12">
        <f>AllCountries!V63</f>
        <v>1009.5945029425909</v>
      </c>
      <c r="AC63" s="12">
        <f>AllCountries!W63</f>
        <v>886.26748943114399</v>
      </c>
      <c r="AD63" s="12">
        <f>AllCountries!X63</f>
        <v>1126.2349697412917</v>
      </c>
      <c r="AE63" s="12">
        <f>AllCountries!Y63</f>
        <v>1808.4680735410536</v>
      </c>
      <c r="AF63" s="22">
        <f>AllCountries!Z63</f>
        <v>6529.3477200668158</v>
      </c>
      <c r="AG63" s="12">
        <f>AllCountries!AA63</f>
        <v>2200.3176201641531</v>
      </c>
      <c r="AH63" s="12">
        <f>AllCountries!AB63</f>
        <v>2286.4872254067959</v>
      </c>
      <c r="AI63" s="12">
        <f>AllCountries!AC63</f>
        <v>2650.1516195439785</v>
      </c>
      <c r="AJ63" s="12">
        <f>AllCountries!AD63</f>
        <v>6668.0800241442303</v>
      </c>
      <c r="AK63" s="12">
        <f>AllCountries!AE63</f>
        <v>12578.245492015556</v>
      </c>
      <c r="AL63" s="12">
        <f>AllCountries!AF63</f>
        <v>291.37071449140302</v>
      </c>
      <c r="AM63" s="12">
        <f>AllCountries!AG63</f>
        <v>274.40915676199177</v>
      </c>
      <c r="AN63" s="12">
        <f>AllCountries!AH63</f>
        <v>302.86750621858056</v>
      </c>
      <c r="AO63" s="12">
        <f>AllCountries!AI63</f>
        <v>740.94536096932916</v>
      </c>
      <c r="AP63" s="12">
        <f>AllCountries!AJ63</f>
        <v>5544.1133493853476</v>
      </c>
      <c r="AQ63" s="12">
        <f>AllCountries!AK63</f>
        <v>155.18606405877654</v>
      </c>
      <c r="AR63" s="12">
        <f>AllCountries!AL63</f>
        <v>94.652614437495089</v>
      </c>
      <c r="AS63" s="12">
        <f>AllCountries!AM63</f>
        <v>128.87218152816968</v>
      </c>
      <c r="AT63" s="12">
        <f>AllCountries!AN63</f>
        <v>679.2748485156684</v>
      </c>
      <c r="AU63" s="12">
        <f>AllCountries!AO63</f>
        <v>2085.5246398143167</v>
      </c>
      <c r="AV63" s="12">
        <f>AllCountries!AP63</f>
        <v>-94.792660842538183</v>
      </c>
      <c r="AW63" s="12">
        <f>AllCountries!AQ63</f>
        <v>-433.14597996339756</v>
      </c>
      <c r="AX63" s="12">
        <f>AllCountries!AR63</f>
        <v>-365.49005233108147</v>
      </c>
      <c r="AY63" s="12">
        <f>AllCountries!AS63</f>
        <v>-124.72739879617046</v>
      </c>
      <c r="AZ63" s="12">
        <f>AllCountries!AT63</f>
        <v>4074.8390557939911</v>
      </c>
      <c r="BA63" s="12">
        <f>AllCountries!AU63</f>
        <v>259.93318884365618</v>
      </c>
      <c r="BB63" s="12">
        <f>AllCountries!AV63</f>
        <v>157.30039389552843</v>
      </c>
      <c r="BC63" s="12">
        <f>AllCountries!AW63</f>
        <v>172.99649931585137</v>
      </c>
      <c r="BD63" s="12">
        <f>AllCountries!AX63</f>
        <v>232.7113765390406</v>
      </c>
      <c r="BE63" s="12">
        <f>AllCountries!AY63</f>
        <v>2370.4270157836781</v>
      </c>
      <c r="BF63" s="12">
        <f>AllCountries!AZ63</f>
        <v>338.83009574658206</v>
      </c>
      <c r="BG63" s="12">
        <f>AllCountries!BA63</f>
        <v>217.35040779540898</v>
      </c>
      <c r="BH63" s="12">
        <f>AllCountries!BB63</f>
        <v>245.01542954244664</v>
      </c>
      <c r="BI63" s="12">
        <f>AllCountries!BC63</f>
        <v>460.00975422897216</v>
      </c>
      <c r="BJ63" s="12">
        <f>AllCountries!BD63</f>
        <v>2917.3596531886469</v>
      </c>
      <c r="BK63" s="12">
        <f>WorldGSCarbon131!O63</f>
        <v>2413.1940371858936</v>
      </c>
      <c r="BL63" s="12">
        <f>WorldGSCarbon1455!L63</f>
        <v>-606.60759788481914</v>
      </c>
      <c r="BM63" s="12">
        <f>WorldGSCarbon1455!M63</f>
        <v>-349.68232207932374</v>
      </c>
      <c r="BN63" s="12">
        <f>WorldGSCarbon1455!N63</f>
        <v>1649.8983368764164</v>
      </c>
      <c r="BO63" s="12">
        <f>WorldGSCarbon1455!O63</f>
        <v>1392.9730610709212</v>
      </c>
    </row>
    <row r="64" spans="1:67">
      <c r="A64" s="21">
        <v>1960</v>
      </c>
      <c r="B64" s="12">
        <f>WorldGSCarbon131!J64</f>
        <v>686.22842043345736</v>
      </c>
      <c r="C64" s="12">
        <f>WorldGSCarbon131!K64</f>
        <v>486.65357043005213</v>
      </c>
      <c r="D64" s="12">
        <f>WorldGSCarbon131!L64</f>
        <v>381.37757284336578</v>
      </c>
      <c r="E64" s="12">
        <f>WorldGSCarbon131!M64</f>
        <v>650.4932465177194</v>
      </c>
      <c r="F64" s="12">
        <f>WorldGSCarbon131!N64</f>
        <v>2682.4129390105877</v>
      </c>
      <c r="G64" s="22">
        <f>WorldGSCarbon131!P64</f>
        <v>7792.2109618755685</v>
      </c>
      <c r="H64" s="12">
        <f>AllCountries!B64</f>
        <v>748.15006901340814</v>
      </c>
      <c r="I64" s="12">
        <f>AllCountries!C64</f>
        <v>457.04320804485741</v>
      </c>
      <c r="J64" s="12">
        <f>AllCountries!D64</f>
        <v>934.28178342856563</v>
      </c>
      <c r="K64" s="12">
        <f>AllCountries!E64</f>
        <v>4029.1419086054902</v>
      </c>
      <c r="L64" s="22">
        <f>AllCountries!F64</f>
        <v>11474.098306139298</v>
      </c>
      <c r="M64" s="12">
        <f>AllCountries!G64</f>
        <v>860.7119081770511</v>
      </c>
      <c r="N64" s="12">
        <f>AllCountries!H64</f>
        <v>747.51408428644788</v>
      </c>
      <c r="O64" s="12">
        <f>AllCountries!I64</f>
        <v>1071.5288598460625</v>
      </c>
      <c r="P64" s="12">
        <f>AllCountries!J64</f>
        <v>4064.0374476616212</v>
      </c>
      <c r="Q64" s="22">
        <f>AllCountries!K64</f>
        <v>10327.98339119212</v>
      </c>
      <c r="R64" s="12">
        <f>AllCountries!L64</f>
        <v>1121.1965871738346</v>
      </c>
      <c r="S64" s="12">
        <f>AllCountries!M64</f>
        <v>967.82108236935983</v>
      </c>
      <c r="T64" s="12">
        <f>AllCountries!N64</f>
        <v>1171.5610401168374</v>
      </c>
      <c r="U64" s="12">
        <f>AllCountries!O64</f>
        <v>4350.5905187737553</v>
      </c>
      <c r="V64" s="22">
        <f>AllCountries!P64</f>
        <v>6733.6253821112368</v>
      </c>
      <c r="W64" s="12">
        <f>AllCountries!Q64</f>
        <v>506.60713736806537</v>
      </c>
      <c r="X64" s="12">
        <f>AllCountries!R64</f>
        <v>341.94635745997306</v>
      </c>
      <c r="Y64" s="12">
        <f>AllCountries!S64</f>
        <v>494.86630835467173</v>
      </c>
      <c r="Z64" s="12">
        <f>AllCountries!T64</f>
        <v>2527.7490261259095</v>
      </c>
      <c r="AA64" s="22">
        <f>AllCountries!U64</f>
        <v>9270.3786484137327</v>
      </c>
      <c r="AB64" s="12">
        <f>AllCountries!V64</f>
        <v>1057.2052924569336</v>
      </c>
      <c r="AC64" s="12">
        <f>AllCountries!W64</f>
        <v>973.29227905768175</v>
      </c>
      <c r="AD64" s="12">
        <f>AllCountries!X64</f>
        <v>1243.0255038721664</v>
      </c>
      <c r="AE64" s="12">
        <f>AllCountries!Y64</f>
        <v>1917.9726241667006</v>
      </c>
      <c r="AF64" s="22">
        <f>AllCountries!Z64</f>
        <v>6922.0633163271277</v>
      </c>
      <c r="AG64" s="12">
        <f>AllCountries!AA64</f>
        <v>2747.5367458771307</v>
      </c>
      <c r="AH64" s="12">
        <f>AllCountries!AB64</f>
        <v>2823.7368271369373</v>
      </c>
      <c r="AI64" s="12">
        <f>AllCountries!AC64</f>
        <v>3194.8424865052075</v>
      </c>
      <c r="AJ64" s="12">
        <f>AllCountries!AD64</f>
        <v>7328.1885514145943</v>
      </c>
      <c r="AK64" s="12">
        <f>AllCountries!AE64</f>
        <v>13247.008412233947</v>
      </c>
      <c r="AL64" s="12">
        <f>AllCountries!AF64</f>
        <v>431.68555852636484</v>
      </c>
      <c r="AM64" s="12">
        <f>AllCountries!AG64</f>
        <v>402.32343063801494</v>
      </c>
      <c r="AN64" s="12">
        <f>AllCountries!AH64</f>
        <v>431.0413519892744</v>
      </c>
      <c r="AO64" s="12">
        <f>AllCountries!AI64</f>
        <v>924.43030931601129</v>
      </c>
      <c r="AP64" s="12">
        <f>AllCountries!AJ64</f>
        <v>5883.5829961075397</v>
      </c>
      <c r="AQ64" s="12">
        <f>AllCountries!AK64</f>
        <v>110.17633077648176</v>
      </c>
      <c r="AR64" s="12">
        <f>AllCountries!AL64</f>
        <v>-102.95331877872508</v>
      </c>
      <c r="AS64" s="12">
        <f>AllCountries!AM64</f>
        <v>-64.729222048240246</v>
      </c>
      <c r="AT64" s="12">
        <f>AllCountries!AN64</f>
        <v>496.84925902659023</v>
      </c>
      <c r="AU64" s="12">
        <f>AllCountries!AO64</f>
        <v>2221.2295724122764</v>
      </c>
      <c r="AV64" s="12">
        <f>AllCountries!AP64</f>
        <v>-14.474146992032408</v>
      </c>
      <c r="AW64" s="12">
        <f>AllCountries!AQ64</f>
        <v>-463.5354010068516</v>
      </c>
      <c r="AX64" s="12">
        <f>AllCountries!AR64</f>
        <v>-366.31066210347575</v>
      </c>
      <c r="AY64" s="12">
        <f>AllCountries!AS64</f>
        <v>-87.445103085412569</v>
      </c>
      <c r="AZ64" s="12">
        <f>AllCountries!AT64</f>
        <v>4367.6566793144057</v>
      </c>
      <c r="BA64" s="12">
        <f>AllCountries!AU64</f>
        <v>314.26302582250571</v>
      </c>
      <c r="BB64" s="12">
        <f>AllCountries!AV64</f>
        <v>146.11963857728114</v>
      </c>
      <c r="BC64" s="12">
        <f>AllCountries!AW64</f>
        <v>165.16122257312401</v>
      </c>
      <c r="BD64" s="12">
        <f>AllCountries!AX64</f>
        <v>225.08744175927444</v>
      </c>
      <c r="BE64" s="12">
        <f>AllCountries!AY64</f>
        <v>2398.9668071967221</v>
      </c>
      <c r="BF64" s="12">
        <f>AllCountries!AZ64</f>
        <v>387.59379181537219</v>
      </c>
      <c r="BG64" s="12">
        <f>AllCountries!BA64</f>
        <v>223.10739873105683</v>
      </c>
      <c r="BH64" s="12">
        <f>AllCountries!BB64</f>
        <v>257.34256416081524</v>
      </c>
      <c r="BI64" s="12">
        <f>AllCountries!BC64</f>
        <v>495.35637637033591</v>
      </c>
      <c r="BJ64" s="12">
        <f>AllCountries!BD64</f>
        <v>3054.2281595691315</v>
      </c>
      <c r="BK64" s="12">
        <f>WorldGSCarbon131!O64</f>
        <v>2413.297265336234</v>
      </c>
      <c r="BL64" s="12">
        <f>WorldGSCarbon1455!L64</f>
        <v>-682.63327299459377</v>
      </c>
      <c r="BM64" s="12">
        <f>WorldGSCarbon1455!M64</f>
        <v>-413.51759932024015</v>
      </c>
      <c r="BN64" s="12">
        <f>WorldGSCarbon1455!N64</f>
        <v>1618.4020931726277</v>
      </c>
      <c r="BO64" s="12">
        <f>WorldGSCarbon1455!O64</f>
        <v>1349.2864194982742</v>
      </c>
    </row>
    <row r="65" spans="1:67">
      <c r="A65" s="21">
        <v>1961</v>
      </c>
      <c r="B65" s="12">
        <f>WorldGSCarbon131!J65</f>
        <v>709.89216584924714</v>
      </c>
      <c r="C65" s="12">
        <f>WorldGSCarbon131!K65</f>
        <v>516.48464376782601</v>
      </c>
      <c r="D65" s="12">
        <f>WorldGSCarbon131!L65</f>
        <v>410.25706574158323</v>
      </c>
      <c r="E65" s="12">
        <f>WorldGSCarbon131!M65</f>
        <v>702.67822811630481</v>
      </c>
      <c r="F65" s="12">
        <f>WorldGSCarbon131!N65</f>
        <v>2750.7654089224939</v>
      </c>
      <c r="G65" s="22">
        <f>WorldGSCarbon131!P65</f>
        <v>7937.3625947793253</v>
      </c>
      <c r="H65" s="12">
        <f>AllCountries!B65</f>
        <v>705.28972837031279</v>
      </c>
      <c r="I65" s="12">
        <f>AllCountries!C65</f>
        <v>413.89473873345759</v>
      </c>
      <c r="J65" s="12">
        <f>AllCountries!D65</f>
        <v>938.46503995442663</v>
      </c>
      <c r="K65" s="12">
        <f>AllCountries!E65</f>
        <v>4032.5839986920932</v>
      </c>
      <c r="L65" s="22">
        <f>AllCountries!F65</f>
        <v>11575.365770963152</v>
      </c>
      <c r="M65" s="12">
        <f>AllCountries!G65</f>
        <v>940.97243832538322</v>
      </c>
      <c r="N65" s="12">
        <f>AllCountries!H65</f>
        <v>822.67912924656491</v>
      </c>
      <c r="O65" s="12">
        <f>AllCountries!I65</f>
        <v>1157.589987091716</v>
      </c>
      <c r="P65" s="12">
        <f>AllCountries!J65</f>
        <v>4178.9971899822103</v>
      </c>
      <c r="Q65" s="22">
        <f>AllCountries!K65</f>
        <v>10475.19002703058</v>
      </c>
      <c r="R65" s="12">
        <f>AllCountries!L65</f>
        <v>1375.9504495815449</v>
      </c>
      <c r="S65" s="12">
        <f>AllCountries!M65</f>
        <v>1232.9773032910562</v>
      </c>
      <c r="T65" s="12">
        <f>AllCountries!N65</f>
        <v>1451.8590833118469</v>
      </c>
      <c r="U65" s="12">
        <f>AllCountries!O65</f>
        <v>4711.786010803412</v>
      </c>
      <c r="V65" s="22">
        <f>AllCountries!P65</f>
        <v>7078.6658751693431</v>
      </c>
      <c r="W65" s="12">
        <f>AllCountries!Q65</f>
        <v>591.26876337349188</v>
      </c>
      <c r="X65" s="12">
        <f>AllCountries!R65</f>
        <v>485.13133725987336</v>
      </c>
      <c r="Y65" s="12">
        <f>AllCountries!S65</f>
        <v>651.67362837556664</v>
      </c>
      <c r="Z65" s="12">
        <f>AllCountries!T65</f>
        <v>2673.7213252857623</v>
      </c>
      <c r="AA65" s="22">
        <f>AllCountries!U65</f>
        <v>9294.4625711176013</v>
      </c>
      <c r="AB65" s="12">
        <f>AllCountries!V65</f>
        <v>1161.5126723003264</v>
      </c>
      <c r="AC65" s="12">
        <f>AllCountries!W65</f>
        <v>1051.2478520273664</v>
      </c>
      <c r="AD65" s="12">
        <f>AllCountries!X65</f>
        <v>1350.5372900878119</v>
      </c>
      <c r="AE65" s="12">
        <f>AllCountries!Y65</f>
        <v>2006.2088253408172</v>
      </c>
      <c r="AF65" s="22">
        <f>AllCountries!Z65</f>
        <v>7235.2662440652884</v>
      </c>
      <c r="AG65" s="12">
        <f>AllCountries!AA65</f>
        <v>3049.9988401006085</v>
      </c>
      <c r="AH65" s="12">
        <f>AllCountries!AB65</f>
        <v>3121.9883066422663</v>
      </c>
      <c r="AI65" s="12">
        <f>AllCountries!AC65</f>
        <v>3510.6192140346702</v>
      </c>
      <c r="AJ65" s="12">
        <f>AllCountries!AD65</f>
        <v>7569.4081990266122</v>
      </c>
      <c r="AK65" s="12">
        <f>AllCountries!AE65</f>
        <v>13924.238893009417</v>
      </c>
      <c r="AL65" s="12">
        <f>AllCountries!AF65</f>
        <v>440.35563805279668</v>
      </c>
      <c r="AM65" s="12">
        <f>AllCountries!AG65</f>
        <v>402.95878044262599</v>
      </c>
      <c r="AN65" s="12">
        <f>AllCountries!AH65</f>
        <v>433.90574692415595</v>
      </c>
      <c r="AO65" s="12">
        <f>AllCountries!AI65</f>
        <v>962.3066726063621</v>
      </c>
      <c r="AP65" s="12">
        <f>AllCountries!AJ65</f>
        <v>6200.6866348301628</v>
      </c>
      <c r="AQ65" s="12">
        <f>AllCountries!AK65</f>
        <v>58.295205174413589</v>
      </c>
      <c r="AR65" s="12">
        <f>AllCountries!AL65</f>
        <v>-125.0640288845028</v>
      </c>
      <c r="AS65" s="12">
        <f>AllCountries!AM65</f>
        <v>-81.445031751014255</v>
      </c>
      <c r="AT65" s="12">
        <f>AllCountries!AN65</f>
        <v>562.98614392968398</v>
      </c>
      <c r="AU65" s="12">
        <f>AllCountries!AO65</f>
        <v>2382.3702043647618</v>
      </c>
      <c r="AV65" s="12">
        <f>AllCountries!AP65</f>
        <v>-24.698139596774531</v>
      </c>
      <c r="AW65" s="12">
        <f>AllCountries!AQ65</f>
        <v>-420.04976406624604</v>
      </c>
      <c r="AX65" s="12">
        <f>AllCountries!AR65</f>
        <v>-314.69148024285249</v>
      </c>
      <c r="AY65" s="12">
        <f>AllCountries!AS65</f>
        <v>-50.401093820264457</v>
      </c>
      <c r="AZ65" s="12">
        <f>AllCountries!AT65</f>
        <v>4259.9208880949345</v>
      </c>
      <c r="BA65" s="12">
        <f>AllCountries!AU65</f>
        <v>328.5951095280642</v>
      </c>
      <c r="BB65" s="12">
        <f>AllCountries!AV65</f>
        <v>183.46377136651262</v>
      </c>
      <c r="BC65" s="12">
        <f>AllCountries!AW65</f>
        <v>213.19911093995594</v>
      </c>
      <c r="BD65" s="12">
        <f>AllCountries!AX65</f>
        <v>273.79751044536016</v>
      </c>
      <c r="BE65" s="12">
        <f>AllCountries!AY65</f>
        <v>2446.3843272832037</v>
      </c>
      <c r="BF65" s="12">
        <f>AllCountries!AZ65</f>
        <v>360.70796812508763</v>
      </c>
      <c r="BG65" s="12">
        <f>AllCountries!BA65</f>
        <v>214.11853537157847</v>
      </c>
      <c r="BH65" s="12">
        <f>AllCountries!BB65</f>
        <v>248.46592030956262</v>
      </c>
      <c r="BI65" s="12">
        <f>AllCountries!BC65</f>
        <v>493.89200820558563</v>
      </c>
      <c r="BJ65" s="12">
        <f>AllCountries!BD65</f>
        <v>3103.9173570624939</v>
      </c>
      <c r="BK65" s="12">
        <f>WorldGSCarbon131!O65</f>
        <v>2458.3442465477724</v>
      </c>
      <c r="BL65" s="12">
        <f>WorldGSCarbon1455!L65</f>
        <v>-663.37128011143511</v>
      </c>
      <c r="BM65" s="12">
        <f>WorldGSCarbon1455!M65</f>
        <v>-370.95011773671348</v>
      </c>
      <c r="BN65" s="12">
        <f>WorldGSCarbon1455!N65</f>
        <v>1677.1370630694757</v>
      </c>
      <c r="BO65" s="12">
        <f>WorldGSCarbon1455!O65</f>
        <v>1384.7159006947541</v>
      </c>
    </row>
    <row r="66" spans="1:67">
      <c r="A66" s="21">
        <v>1962</v>
      </c>
      <c r="B66" s="12">
        <f>WorldGSCarbon131!J66</f>
        <v>763.51852636870524</v>
      </c>
      <c r="C66" s="12">
        <f>WorldGSCarbon131!K66</f>
        <v>568.13187119286567</v>
      </c>
      <c r="D66" s="12">
        <f>WorldGSCarbon131!L66</f>
        <v>457.59084131170141</v>
      </c>
      <c r="E66" s="12">
        <f>WorldGSCarbon131!M66</f>
        <v>766.52877096520774</v>
      </c>
      <c r="F66" s="12">
        <f>WorldGSCarbon131!N66</f>
        <v>2851.1827991788618</v>
      </c>
      <c r="G66" s="22">
        <f>WorldGSCarbon131!P66</f>
        <v>8175.1019049961242</v>
      </c>
      <c r="H66" s="12">
        <f>AllCountries!B66</f>
        <v>843.20359385796132</v>
      </c>
      <c r="I66" s="12">
        <f>AllCountries!C66</f>
        <v>548.77802368705534</v>
      </c>
      <c r="J66" s="12">
        <f>AllCountries!D66</f>
        <v>1095.1724904590255</v>
      </c>
      <c r="K66" s="12">
        <f>AllCountries!E66</f>
        <v>4299.0777545279334</v>
      </c>
      <c r="L66" s="22">
        <f>AllCountries!F66</f>
        <v>12094.306175917993</v>
      </c>
      <c r="M66" s="12">
        <f>AllCountries!G66</f>
        <v>847.72871024326344</v>
      </c>
      <c r="N66" s="12">
        <f>AllCountries!H66</f>
        <v>725.77922971422015</v>
      </c>
      <c r="O66" s="12">
        <f>AllCountries!I66</f>
        <v>1086.1719662393357</v>
      </c>
      <c r="P66" s="12">
        <f>AllCountries!J66</f>
        <v>4098.4905414590485</v>
      </c>
      <c r="Q66" s="22">
        <f>AllCountries!K66</f>
        <v>10495.879185752336</v>
      </c>
      <c r="R66" s="12">
        <f>AllCountries!L66</f>
        <v>1347.552821495256</v>
      </c>
      <c r="S66" s="12">
        <f>AllCountries!M66</f>
        <v>1212.165486108237</v>
      </c>
      <c r="T66" s="12">
        <f>AllCountries!N66</f>
        <v>1444.9063977532978</v>
      </c>
      <c r="U66" s="12">
        <f>AllCountries!O66</f>
        <v>4769.6772213981149</v>
      </c>
      <c r="V66" s="22">
        <f>AllCountries!P66</f>
        <v>7404.4469427787244</v>
      </c>
      <c r="W66" s="12">
        <f>AllCountries!Q66</f>
        <v>622.80994673828991</v>
      </c>
      <c r="X66" s="12">
        <f>AllCountries!R66</f>
        <v>508.44713696069596</v>
      </c>
      <c r="Y66" s="12">
        <f>AllCountries!S66</f>
        <v>691.34635115250308</v>
      </c>
      <c r="Z66" s="12">
        <f>AllCountries!T66</f>
        <v>2690.362293254931</v>
      </c>
      <c r="AA66" s="22">
        <f>AllCountries!U66</f>
        <v>9225.1955786469898</v>
      </c>
      <c r="AB66" s="12">
        <f>AllCountries!V66</f>
        <v>1385.5951422515429</v>
      </c>
      <c r="AC66" s="12">
        <f>AllCountries!W66</f>
        <v>1257.9953097450532</v>
      </c>
      <c r="AD66" s="12">
        <f>AllCountries!X66</f>
        <v>1603.0889387517443</v>
      </c>
      <c r="AE66" s="12">
        <f>AllCountries!Y66</f>
        <v>2256.0996322276615</v>
      </c>
      <c r="AF66" s="22">
        <f>AllCountries!Z66</f>
        <v>7570.6369086176546</v>
      </c>
      <c r="AG66" s="12">
        <f>AllCountries!AA66</f>
        <v>3024.6062999026071</v>
      </c>
      <c r="AH66" s="12">
        <f>AllCountries!AB66</f>
        <v>3070.9140668029036</v>
      </c>
      <c r="AI66" s="12">
        <f>AllCountries!AC66</f>
        <v>3468.1223584291606</v>
      </c>
      <c r="AJ66" s="12">
        <f>AllCountries!AD66</f>
        <v>7466.2492714905657</v>
      </c>
      <c r="AK66" s="12">
        <f>AllCountries!AE66</f>
        <v>14246.571228773118</v>
      </c>
      <c r="AL66" s="12">
        <f>AllCountries!AF66</f>
        <v>329.41631225440688</v>
      </c>
      <c r="AM66" s="12">
        <f>AllCountries!AG66</f>
        <v>285.00074713779674</v>
      </c>
      <c r="AN66" s="12">
        <f>AllCountries!AH66</f>
        <v>315.61054233672508</v>
      </c>
      <c r="AO66" s="12">
        <f>AllCountries!AI66</f>
        <v>795.2287174928282</v>
      </c>
      <c r="AP66" s="12">
        <f>AllCountries!AJ66</f>
        <v>6006.7332018341485</v>
      </c>
      <c r="AQ66" s="12">
        <f>AllCountries!AK66</f>
        <v>106.72891437423175</v>
      </c>
      <c r="AR66" s="12">
        <f>AllCountries!AL66</f>
        <v>-66.265482582190415</v>
      </c>
      <c r="AS66" s="12">
        <f>AllCountries!AM66</f>
        <v>-17.661489765137798</v>
      </c>
      <c r="AT66" s="12">
        <f>AllCountries!AN66</f>
        <v>637.42529926407758</v>
      </c>
      <c r="AU66" s="12">
        <f>AllCountries!AO66</f>
        <v>2416.9104133771643</v>
      </c>
      <c r="AV66" s="12">
        <f>AllCountries!AP66</f>
        <v>-183.37778597905094</v>
      </c>
      <c r="AW66" s="12">
        <f>AllCountries!AQ66</f>
        <v>-621.3789148523814</v>
      </c>
      <c r="AX66" s="12">
        <f>AllCountries!AR66</f>
        <v>-524.86051890962221</v>
      </c>
      <c r="AY66" s="12">
        <f>AllCountries!AS66</f>
        <v>-233.24740524496448</v>
      </c>
      <c r="AZ66" s="12">
        <f>AllCountries!AT66</f>
        <v>4469.4029850746274</v>
      </c>
      <c r="BA66" s="12">
        <f>AllCountries!AU66</f>
        <v>323.80825416960681</v>
      </c>
      <c r="BB66" s="12">
        <f>AllCountries!AV66</f>
        <v>183.15930540861621</v>
      </c>
      <c r="BC66" s="12">
        <f>AllCountries!AW66</f>
        <v>221.20598176572483</v>
      </c>
      <c r="BD66" s="12">
        <f>AllCountries!AX66</f>
        <v>282.63694179854588</v>
      </c>
      <c r="BE66" s="12">
        <f>AllCountries!AY66</f>
        <v>2502.096494660927</v>
      </c>
      <c r="BF66" s="12">
        <f>AllCountries!AZ66</f>
        <v>340.68339449878312</v>
      </c>
      <c r="BG66" s="12">
        <f>AllCountries!BA66</f>
        <v>192.18220471462564</v>
      </c>
      <c r="BH66" s="12">
        <f>AllCountries!BB66</f>
        <v>230.73256446305729</v>
      </c>
      <c r="BI66" s="12">
        <f>AllCountries!BC66</f>
        <v>482.8682046525447</v>
      </c>
      <c r="BJ66" s="12">
        <f>AllCountries!BD66</f>
        <v>3147.2839414431151</v>
      </c>
      <c r="BK66" s="12">
        <f>WorldGSCarbon131!O66</f>
        <v>2542.2448695253556</v>
      </c>
      <c r="BL66" s="12">
        <f>WorldGSCarbon1455!L66</f>
        <v>-659.63300267808052</v>
      </c>
      <c r="BM66" s="12">
        <f>WorldGSCarbon1455!M66</f>
        <v>-350.69507302457419</v>
      </c>
      <c r="BN66" s="12">
        <f>WorldGSCarbon1455!N66</f>
        <v>1733.9589551890799</v>
      </c>
      <c r="BO66" s="12">
        <f>WorldGSCarbon1455!O66</f>
        <v>1425.0210255355735</v>
      </c>
    </row>
    <row r="67" spans="1:67">
      <c r="A67" s="21">
        <v>1963</v>
      </c>
      <c r="B67" s="12">
        <f>WorldGSCarbon131!J67</f>
        <v>693.65947311336697</v>
      </c>
      <c r="C67" s="12">
        <f>WorldGSCarbon131!K67</f>
        <v>501.61651124446774</v>
      </c>
      <c r="D67" s="12">
        <f>WorldGSCarbon131!L67</f>
        <v>385.36649814285363</v>
      </c>
      <c r="E67" s="12">
        <f>WorldGSCarbon131!M67</f>
        <v>721.00033762994565</v>
      </c>
      <c r="F67" s="12">
        <f>WorldGSCarbon131!N67</f>
        <v>2821.9986733607598</v>
      </c>
      <c r="G67" s="22">
        <f>WorldGSCarbon131!P67</f>
        <v>8364.3647825799944</v>
      </c>
      <c r="H67" s="12">
        <f>AllCountries!B67</f>
        <v>678.12057019663996</v>
      </c>
      <c r="I67" s="12">
        <f>AllCountries!C67</f>
        <v>378.38485647653062</v>
      </c>
      <c r="J67" s="12">
        <f>AllCountries!D67</f>
        <v>972.52780815585322</v>
      </c>
      <c r="K67" s="12">
        <f>AllCountries!E67</f>
        <v>4238.3676764661268</v>
      </c>
      <c r="L67" s="22">
        <f>AllCountries!F67</f>
        <v>12438.898033192803</v>
      </c>
      <c r="M67" s="12">
        <f>AllCountries!G67</f>
        <v>864.14033058084476</v>
      </c>
      <c r="N67" s="12">
        <f>AllCountries!H67</f>
        <v>742.90313730364517</v>
      </c>
      <c r="O67" s="12">
        <f>AllCountries!I67</f>
        <v>1143.6627197326673</v>
      </c>
      <c r="P67" s="12">
        <f>AllCountries!J67</f>
        <v>4248.294575956148</v>
      </c>
      <c r="Q67" s="22">
        <f>AllCountries!K67</f>
        <v>10876.834193082475</v>
      </c>
      <c r="R67" s="12">
        <f>AllCountries!L67</f>
        <v>1283.3998917166534</v>
      </c>
      <c r="S67" s="12">
        <f>AllCountries!M67</f>
        <v>1149.0162489843274</v>
      </c>
      <c r="T67" s="12">
        <f>AllCountries!N67</f>
        <v>1422.4392012537025</v>
      </c>
      <c r="U67" s="12">
        <f>AllCountries!O67</f>
        <v>4701.1102562086417</v>
      </c>
      <c r="V67" s="22">
        <f>AllCountries!P67</f>
        <v>7490.5917761485498</v>
      </c>
      <c r="W67" s="12">
        <f>AllCountries!Q67</f>
        <v>654.53440147481604</v>
      </c>
      <c r="X67" s="12">
        <f>AllCountries!R67</f>
        <v>530.13750059149049</v>
      </c>
      <c r="Y67" s="12">
        <f>AllCountries!S67</f>
        <v>724.44862486931811</v>
      </c>
      <c r="Z67" s="12">
        <f>AllCountries!T67</f>
        <v>2818.324142462423</v>
      </c>
      <c r="AA67" s="22">
        <f>AllCountries!U67</f>
        <v>9662.930641036799</v>
      </c>
      <c r="AB67" s="12">
        <f>AllCountries!V67</f>
        <v>1306.1219841919979</v>
      </c>
      <c r="AC67" s="12">
        <f>AllCountries!W67</f>
        <v>1225.1629473291916</v>
      </c>
      <c r="AD67" s="12">
        <f>AllCountries!X67</f>
        <v>1602.456472360408</v>
      </c>
      <c r="AE67" s="12">
        <f>AllCountries!Y67</f>
        <v>2273.788062286741</v>
      </c>
      <c r="AF67" s="22">
        <f>AllCountries!Z67</f>
        <v>7948.7449114457249</v>
      </c>
      <c r="AG67" s="12">
        <f>AllCountries!AA67</f>
        <v>3148.8883523403838</v>
      </c>
      <c r="AH67" s="12">
        <f>AllCountries!AB67</f>
        <v>3210.152319857174</v>
      </c>
      <c r="AI67" s="12">
        <f>AllCountries!AC67</f>
        <v>3617.2714789596416</v>
      </c>
      <c r="AJ67" s="12">
        <f>AllCountries!AD67</f>
        <v>7574.1587600114144</v>
      </c>
      <c r="AK67" s="12">
        <f>AllCountries!AE67</f>
        <v>14633.255156796287</v>
      </c>
      <c r="AL67" s="12">
        <f>AllCountries!AF67</f>
        <v>207.2788136564379</v>
      </c>
      <c r="AM67" s="12">
        <f>AllCountries!AG67</f>
        <v>167.29727984777273</v>
      </c>
      <c r="AN67" s="12">
        <f>AllCountries!AH67</f>
        <v>197.57000424968365</v>
      </c>
      <c r="AO67" s="12">
        <f>AllCountries!AI67</f>
        <v>630.66621681175377</v>
      </c>
      <c r="AP67" s="12">
        <f>AllCountries!AJ67</f>
        <v>5773.99513573073</v>
      </c>
      <c r="AQ67" s="12">
        <f>AllCountries!AK67</f>
        <v>132.75870814210535</v>
      </c>
      <c r="AR67" s="12">
        <f>AllCountries!AL67</f>
        <v>-35.333931784189865</v>
      </c>
      <c r="AS67" s="12">
        <f>AllCountries!AM67</f>
        <v>8.6613025458526138</v>
      </c>
      <c r="AT67" s="12">
        <f>AllCountries!AN67</f>
        <v>633.41690760348206</v>
      </c>
      <c r="AU67" s="12">
        <f>AllCountries!AO67</f>
        <v>2376.9419152276296</v>
      </c>
      <c r="AV67" s="12">
        <f>AllCountries!AP67</f>
        <v>-211.72220084075246</v>
      </c>
      <c r="AW67" s="12">
        <f>AllCountries!AQ67</f>
        <v>-665.08484958352096</v>
      </c>
      <c r="AX67" s="12">
        <f>AllCountries!AR67</f>
        <v>-580.65607151515087</v>
      </c>
      <c r="AY67" s="12">
        <f>AllCountries!AS67</f>
        <v>-274.83126199966279</v>
      </c>
      <c r="AZ67" s="12">
        <f>AllCountries!AT67</f>
        <v>4583.3838690115226</v>
      </c>
      <c r="BA67" s="12">
        <f>AllCountries!AU67</f>
        <v>279.86021458239009</v>
      </c>
      <c r="BB67" s="12">
        <f>AllCountries!AV67</f>
        <v>137.42156368818041</v>
      </c>
      <c r="BC67" s="12">
        <f>AllCountries!AW67</f>
        <v>175.27128588392728</v>
      </c>
      <c r="BD67" s="12">
        <f>AllCountries!AX67</f>
        <v>236.28287047927941</v>
      </c>
      <c r="BE67" s="12">
        <f>AllCountries!AY67</f>
        <v>2507.7849509032712</v>
      </c>
      <c r="BF67" s="12">
        <f>AllCountries!AZ67</f>
        <v>400.60791455881218</v>
      </c>
      <c r="BG67" s="12">
        <f>AllCountries!BA67</f>
        <v>255.12191621619087</v>
      </c>
      <c r="BH67" s="12">
        <f>AllCountries!BB67</f>
        <v>296.69738424766587</v>
      </c>
      <c r="BI67" s="12">
        <f>AllCountries!BC67</f>
        <v>572.56573619311541</v>
      </c>
      <c r="BJ67" s="12">
        <f>AllCountries!BD67</f>
        <v>3292.6185448262627</v>
      </c>
      <c r="BK67" s="12">
        <f>WorldGSCarbon131!O67</f>
        <v>2486.364833873668</v>
      </c>
      <c r="BL67" s="12">
        <f>WorldGSCarbon1455!L67</f>
        <v>-789.55729839559763</v>
      </c>
      <c r="BM67" s="12">
        <f>WorldGSCarbon1455!M67</f>
        <v>-453.92345890850567</v>
      </c>
      <c r="BN67" s="12">
        <f>WorldGSCarbon1455!N67</f>
        <v>1647.0748768223082</v>
      </c>
      <c r="BO67" s="12">
        <f>WorldGSCarbon1455!O67</f>
        <v>1311.4410373352164</v>
      </c>
    </row>
    <row r="68" spans="1:67">
      <c r="A68" s="21">
        <v>1964</v>
      </c>
      <c r="B68" s="12">
        <f>WorldGSCarbon131!J68</f>
        <v>797.10152649490283</v>
      </c>
      <c r="C68" s="12">
        <f>WorldGSCarbon131!K68</f>
        <v>617.40685744960649</v>
      </c>
      <c r="D68" s="12">
        <f>WorldGSCarbon131!L68</f>
        <v>496.53035980382742</v>
      </c>
      <c r="E68" s="12">
        <f>WorldGSCarbon131!M68</f>
        <v>851.90166215674697</v>
      </c>
      <c r="F68" s="12">
        <f>WorldGSCarbon131!N68</f>
        <v>3016.1351780620816</v>
      </c>
      <c r="G68" s="22">
        <f>WorldGSCarbon131!P68</f>
        <v>8724.0075386582466</v>
      </c>
      <c r="H68" s="12">
        <f>AllCountries!B68</f>
        <v>802.62544767842951</v>
      </c>
      <c r="I68" s="12">
        <f>AllCountries!C68</f>
        <v>498.27707138558611</v>
      </c>
      <c r="J68" s="12">
        <f>AllCountries!D68</f>
        <v>1124.3777504939458</v>
      </c>
      <c r="K68" s="12">
        <f>AllCountries!E68</f>
        <v>4501.6034822649499</v>
      </c>
      <c r="L68" s="22">
        <f>AllCountries!F68</f>
        <v>12975.04966687568</v>
      </c>
      <c r="M68" s="12">
        <f>AllCountries!G68</f>
        <v>1057.5643539604318</v>
      </c>
      <c r="N68" s="12">
        <f>AllCountries!H68</f>
        <v>956.88700278879685</v>
      </c>
      <c r="O68" s="12">
        <f>AllCountries!I68</f>
        <v>1379.9785678804749</v>
      </c>
      <c r="P68" s="12">
        <f>AllCountries!J68</f>
        <v>4613.6506112057787</v>
      </c>
      <c r="Q68" s="22">
        <f>AllCountries!K68</f>
        <v>11399.347242038721</v>
      </c>
      <c r="R68" s="12">
        <f>AllCountries!L68</f>
        <v>1456.9676768704203</v>
      </c>
      <c r="S68" s="12">
        <f>AllCountries!M68</f>
        <v>1339.9366341065072</v>
      </c>
      <c r="T68" s="12">
        <f>AllCountries!N68</f>
        <v>1646.6066118582235</v>
      </c>
      <c r="U68" s="12">
        <f>AllCountries!O68</f>
        <v>4995.3719614539568</v>
      </c>
      <c r="V68" s="22">
        <f>AllCountries!P68</f>
        <v>7849.967834225381</v>
      </c>
      <c r="W68" s="12">
        <f>AllCountries!Q68</f>
        <v>851.50809244360778</v>
      </c>
      <c r="X68" s="12">
        <f>AllCountries!R68</f>
        <v>704.05171327283335</v>
      </c>
      <c r="Y68" s="12">
        <f>AllCountries!S68</f>
        <v>910.41080306674337</v>
      </c>
      <c r="Z68" s="12">
        <f>AllCountries!T68</f>
        <v>3082.2256944113456</v>
      </c>
      <c r="AA68" s="22">
        <f>AllCountries!U68</f>
        <v>10078.402264969884</v>
      </c>
      <c r="AB68" s="12">
        <f>AllCountries!V68</f>
        <v>1525.2369144751867</v>
      </c>
      <c r="AC68" s="12">
        <f>AllCountries!W68</f>
        <v>1548.7642898192742</v>
      </c>
      <c r="AD68" s="12">
        <f>AllCountries!X68</f>
        <v>1968.2183781636286</v>
      </c>
      <c r="AE68" s="12">
        <f>AllCountries!Y68</f>
        <v>2680.8612457723971</v>
      </c>
      <c r="AF68" s="22">
        <f>AllCountries!Z68</f>
        <v>8461.7444400846725</v>
      </c>
      <c r="AG68" s="12">
        <f>AllCountries!AA68</f>
        <v>3405.2080156889269</v>
      </c>
      <c r="AH68" s="12">
        <f>AllCountries!AB68</f>
        <v>3458.3907701051276</v>
      </c>
      <c r="AI68" s="12">
        <f>AllCountries!AC68</f>
        <v>3902.1009749969649</v>
      </c>
      <c r="AJ68" s="12">
        <f>AllCountries!AD68</f>
        <v>7767.9284810992758</v>
      </c>
      <c r="AK68" s="12">
        <f>AllCountries!AE68</f>
        <v>15128.627353889797</v>
      </c>
      <c r="AL68" s="12">
        <f>AllCountries!AF68</f>
        <v>179.83783024857374</v>
      </c>
      <c r="AM68" s="12">
        <f>AllCountries!AG68</f>
        <v>139.9748747965769</v>
      </c>
      <c r="AN68" s="12">
        <f>AllCountries!AH68</f>
        <v>173.45755360689481</v>
      </c>
      <c r="AO68" s="12">
        <f>AllCountries!AI68</f>
        <v>675.83160853777133</v>
      </c>
      <c r="AP68" s="12">
        <f>AllCountries!AJ68</f>
        <v>6272.1980890183777</v>
      </c>
      <c r="AQ68" s="12">
        <f>AllCountries!AK68</f>
        <v>88.708864488121677</v>
      </c>
      <c r="AR68" s="12">
        <f>AllCountries!AL68</f>
        <v>-76.329851203223626</v>
      </c>
      <c r="AS68" s="12">
        <f>AllCountries!AM68</f>
        <v>-37.913851929690203</v>
      </c>
      <c r="AT68" s="12">
        <f>AllCountries!AN68</f>
        <v>594.396813028118</v>
      </c>
      <c r="AU68" s="12">
        <f>AllCountries!AO68</f>
        <v>2399.8097537774852</v>
      </c>
      <c r="AV68" s="12">
        <f>AllCountries!AP68</f>
        <v>-219.29374347211825</v>
      </c>
      <c r="AW68" s="12">
        <f>AllCountries!AQ68</f>
        <v>-681.77153301057626</v>
      </c>
      <c r="AX68" s="12">
        <f>AllCountries!AR68</f>
        <v>-610.01043728847787</v>
      </c>
      <c r="AY68" s="12">
        <f>AllCountries!AS68</f>
        <v>-306.25410267429908</v>
      </c>
      <c r="AZ68" s="12">
        <f>AllCountries!AT68</f>
        <v>4572.2570718428215</v>
      </c>
      <c r="BA68" s="12">
        <f>AllCountries!AU68</f>
        <v>293.2472408532019</v>
      </c>
      <c r="BB68" s="12">
        <f>AllCountries!AV68</f>
        <v>155.03006359562954</v>
      </c>
      <c r="BC68" s="12">
        <f>AllCountries!AW68</f>
        <v>192.28012708088832</v>
      </c>
      <c r="BD68" s="12">
        <f>AllCountries!AX68</f>
        <v>254.55438258444934</v>
      </c>
      <c r="BE68" s="12">
        <f>AllCountries!AY68</f>
        <v>2584.36018957346</v>
      </c>
      <c r="BF68" s="12">
        <f>AllCountries!AZ68</f>
        <v>473.34983164632035</v>
      </c>
      <c r="BG68" s="12">
        <f>AllCountries!BA68</f>
        <v>339.11490783173213</v>
      </c>
      <c r="BH68" s="12">
        <f>AllCountries!BB68</f>
        <v>388.68598491993043</v>
      </c>
      <c r="BI68" s="12">
        <f>AllCountries!BC68</f>
        <v>710.28535589651301</v>
      </c>
      <c r="BJ68" s="12">
        <f>AllCountries!BD68</f>
        <v>3562.7208480565373</v>
      </c>
      <c r="BK68" s="12">
        <f>WorldGSCarbon131!O68</f>
        <v>2660.7638757091622</v>
      </c>
      <c r="BL68" s="12">
        <f>WorldGSCarbon1455!L68</f>
        <v>-725.15271563900831</v>
      </c>
      <c r="BM68" s="12">
        <f>WorldGSCarbon1455!M68</f>
        <v>-369.78141328608876</v>
      </c>
      <c r="BN68" s="12">
        <f>WorldGSCarbon1455!N68</f>
        <v>1794.4521026192463</v>
      </c>
      <c r="BO68" s="12">
        <f>WorldGSCarbon1455!O68</f>
        <v>1439.0808002663266</v>
      </c>
    </row>
    <row r="69" spans="1:67">
      <c r="A69" s="21">
        <v>1965</v>
      </c>
      <c r="B69" s="12">
        <f>WorldGSCarbon131!J69</f>
        <v>854.5004847028265</v>
      </c>
      <c r="C69" s="12">
        <f>WorldGSCarbon131!K69</f>
        <v>667.64485211943088</v>
      </c>
      <c r="D69" s="12">
        <f>WorldGSCarbon131!L69</f>
        <v>542.73667889445255</v>
      </c>
      <c r="E69" s="12">
        <f>WorldGSCarbon131!M69</f>
        <v>939.17295396106704</v>
      </c>
      <c r="F69" s="12">
        <f>WorldGSCarbon131!N69</f>
        <v>3169.550553665295</v>
      </c>
      <c r="G69" s="22">
        <f>WorldGSCarbon131!P69</f>
        <v>9072.661475439596</v>
      </c>
      <c r="H69" s="12">
        <f>AllCountries!B69</f>
        <v>971.54759918773289</v>
      </c>
      <c r="I69" s="12">
        <f>AllCountries!C69</f>
        <v>659.51958617553191</v>
      </c>
      <c r="J69" s="12">
        <f>AllCountries!D69</f>
        <v>1370.9126335106466</v>
      </c>
      <c r="K69" s="12">
        <f>AllCountries!E69</f>
        <v>4894.4101397229633</v>
      </c>
      <c r="L69" s="22">
        <f>AllCountries!F69</f>
        <v>13650.600773004797</v>
      </c>
      <c r="M69" s="12">
        <f>AllCountries!G69</f>
        <v>1099.6189324498775</v>
      </c>
      <c r="N69" s="12">
        <f>AllCountries!H69</f>
        <v>1009.7731944400527</v>
      </c>
      <c r="O69" s="12">
        <f>AllCountries!I69</f>
        <v>1445.4750776516855</v>
      </c>
      <c r="P69" s="12">
        <f>AllCountries!J69</f>
        <v>4706.3396089780435</v>
      </c>
      <c r="Q69" s="22">
        <f>AllCountries!K69</f>
        <v>11574.131320175431</v>
      </c>
      <c r="R69" s="12">
        <f>AllCountries!L69</f>
        <v>1408.4766493811626</v>
      </c>
      <c r="S69" s="12">
        <f>AllCountries!M69</f>
        <v>1308.6358727084141</v>
      </c>
      <c r="T69" s="12">
        <f>AllCountries!N69</f>
        <v>1657.4495424771253</v>
      </c>
      <c r="U69" s="12">
        <f>AllCountries!O69</f>
        <v>5133.5832067166866</v>
      </c>
      <c r="V69" s="22">
        <f>AllCountries!P69</f>
        <v>8363.9980991824032</v>
      </c>
      <c r="W69" s="12">
        <f>AllCountries!Q69</f>
        <v>848.38490491510959</v>
      </c>
      <c r="X69" s="12">
        <f>AllCountries!R69</f>
        <v>698.1099677412783</v>
      </c>
      <c r="Y69" s="12">
        <f>AllCountries!S69</f>
        <v>926.54737845690408</v>
      </c>
      <c r="Z69" s="12">
        <f>AllCountries!T69</f>
        <v>3176.0296469591522</v>
      </c>
      <c r="AA69" s="22">
        <f>AllCountries!U69</f>
        <v>10527.070883720959</v>
      </c>
      <c r="AB69" s="12">
        <f>AllCountries!V69</f>
        <v>1582.1712774706709</v>
      </c>
      <c r="AC69" s="12">
        <f>AllCountries!W69</f>
        <v>1511.9274901711585</v>
      </c>
      <c r="AD69" s="12">
        <f>AllCountries!X69</f>
        <v>1962.1804644914741</v>
      </c>
      <c r="AE69" s="12">
        <f>AllCountries!Y69</f>
        <v>2708.4206351058733</v>
      </c>
      <c r="AF69" s="22">
        <f>AllCountries!Z69</f>
        <v>8781.4405021452476</v>
      </c>
      <c r="AG69" s="12">
        <f>AllCountries!AA69</f>
        <v>3034.9977129901267</v>
      </c>
      <c r="AH69" s="12">
        <f>AllCountries!AB69</f>
        <v>3097.2856641563303</v>
      </c>
      <c r="AI69" s="12">
        <f>AllCountries!AC69</f>
        <v>3559.3493163727458</v>
      </c>
      <c r="AJ69" s="12">
        <f>AllCountries!AD69</f>
        <v>7326.8129711861229</v>
      </c>
      <c r="AK69" s="12">
        <f>AllCountries!AE69</f>
        <v>15429.708925006549</v>
      </c>
      <c r="AL69" s="12">
        <f>AllCountries!AF69</f>
        <v>198.03364472342761</v>
      </c>
      <c r="AM69" s="12">
        <f>AllCountries!AG69</f>
        <v>162.26582289829184</v>
      </c>
      <c r="AN69" s="12">
        <f>AllCountries!AH69</f>
        <v>199.04264639031851</v>
      </c>
      <c r="AO69" s="12">
        <f>AllCountries!AI69</f>
        <v>769.73807956728717</v>
      </c>
      <c r="AP69" s="12">
        <f>AllCountries!AJ69</f>
        <v>6744.3491589747009</v>
      </c>
      <c r="AQ69" s="12">
        <f>AllCountries!AK69</f>
        <v>89.265565528429448</v>
      </c>
      <c r="AR69" s="12">
        <f>AllCountries!AL69</f>
        <v>-70.017868811018317</v>
      </c>
      <c r="AS69" s="12">
        <f>AllCountries!AM69</f>
        <v>-11.473800067298495</v>
      </c>
      <c r="AT69" s="12">
        <f>AllCountries!AN69</f>
        <v>616.27792021580922</v>
      </c>
      <c r="AU69" s="12">
        <f>AllCountries!AO69</f>
        <v>2398.1576981897074</v>
      </c>
      <c r="AV69" s="12">
        <f>AllCountries!AP69</f>
        <v>-218.42329997719054</v>
      </c>
      <c r="AW69" s="12">
        <f>AllCountries!AQ69</f>
        <v>-674.48229775901257</v>
      </c>
      <c r="AX69" s="12">
        <f>AllCountries!AR69</f>
        <v>-594.74576265601343</v>
      </c>
      <c r="AY69" s="12">
        <f>AllCountries!AS69</f>
        <v>-299.30592181286329</v>
      </c>
      <c r="AZ69" s="12">
        <f>AllCountries!AT69</f>
        <v>4503.7585289695844</v>
      </c>
      <c r="BA69" s="12">
        <f>AllCountries!AU69</f>
        <v>254.82846275777413</v>
      </c>
      <c r="BB69" s="12">
        <f>AllCountries!AV69</f>
        <v>108.41513942597466</v>
      </c>
      <c r="BC69" s="12">
        <f>AllCountries!AW69</f>
        <v>147.51889871195345</v>
      </c>
      <c r="BD69" s="12">
        <f>AllCountries!AX69</f>
        <v>209.67874845847675</v>
      </c>
      <c r="BE69" s="12">
        <f>AllCountries!AY69</f>
        <v>2600.1329651222259</v>
      </c>
      <c r="BF69" s="12">
        <f>AllCountries!AZ69</f>
        <v>493.00604302113447</v>
      </c>
      <c r="BG69" s="12">
        <f>AllCountries!BA69</f>
        <v>360.15020637106204</v>
      </c>
      <c r="BH69" s="12">
        <f>AllCountries!BB69</f>
        <v>410.9133448665213</v>
      </c>
      <c r="BI69" s="12">
        <f>AllCountries!BC69</f>
        <v>750.80041795324041</v>
      </c>
      <c r="BJ69" s="12">
        <f>AllCountries!BD69</f>
        <v>3674.9988740260328</v>
      </c>
      <c r="BK69" s="12">
        <f>WorldGSCarbon131!O69</f>
        <v>2773.1142785986808</v>
      </c>
      <c r="BL69" s="12">
        <f>WorldGSCarbon1455!L69</f>
        <v>-719.69401843280934</v>
      </c>
      <c r="BM69" s="12">
        <f>WorldGSCarbon1455!M69</f>
        <v>-323.25774336619486</v>
      </c>
      <c r="BN69" s="12">
        <f>WorldGSCarbon1455!N69</f>
        <v>1907.1198563380333</v>
      </c>
      <c r="BO69" s="12">
        <f>WorldGSCarbon1455!O69</f>
        <v>1510.6835812714189</v>
      </c>
    </row>
    <row r="70" spans="1:67">
      <c r="A70" s="21">
        <v>1966</v>
      </c>
      <c r="B70" s="12">
        <f>WorldGSCarbon131!J70</f>
        <v>894.25355202847004</v>
      </c>
      <c r="C70" s="12">
        <f>WorldGSCarbon131!K70</f>
        <v>713.24234030219282</v>
      </c>
      <c r="D70" s="12">
        <f>WorldGSCarbon131!L70</f>
        <v>583.99897422663491</v>
      </c>
      <c r="E70" s="12">
        <f>WorldGSCarbon131!M70</f>
        <v>997.5004202396525</v>
      </c>
      <c r="F70" s="12">
        <f>WorldGSCarbon131!N70</f>
        <v>3286.4360995348607</v>
      </c>
      <c r="G70" s="22">
        <f>WorldGSCarbon131!P70</f>
        <v>9403.7753747683109</v>
      </c>
      <c r="H70" s="12">
        <f>AllCountries!B70</f>
        <v>1020.4673044256133</v>
      </c>
      <c r="I70" s="12">
        <f>AllCountries!C70</f>
        <v>702.49348861283897</v>
      </c>
      <c r="J70" s="12">
        <f>AllCountries!D70</f>
        <v>1441.7245699548635</v>
      </c>
      <c r="K70" s="12">
        <f>AllCountries!E70</f>
        <v>5124.143093600921</v>
      </c>
      <c r="L70" s="22">
        <f>AllCountries!F70</f>
        <v>14381.228979386053</v>
      </c>
      <c r="M70" s="12">
        <f>AllCountries!G70</f>
        <v>1068.9246991361115</v>
      </c>
      <c r="N70" s="12">
        <f>AllCountries!H70</f>
        <v>972.73885747998168</v>
      </c>
      <c r="O70" s="12">
        <f>AllCountries!I70</f>
        <v>1439.0933379430212</v>
      </c>
      <c r="P70" s="12">
        <f>AllCountries!J70</f>
        <v>4722.0794428483659</v>
      </c>
      <c r="Q70" s="22">
        <f>AllCountries!K70</f>
        <v>11736.301787606248</v>
      </c>
      <c r="R70" s="12">
        <f>AllCountries!L70</f>
        <v>1425.1525765749468</v>
      </c>
      <c r="S70" s="12">
        <f>AllCountries!M70</f>
        <v>1340.6321871382488</v>
      </c>
      <c r="T70" s="12">
        <f>AllCountries!N70</f>
        <v>1706.3953535164778</v>
      </c>
      <c r="U70" s="12">
        <f>AllCountries!O70</f>
        <v>5213.4352396937429</v>
      </c>
      <c r="V70" s="22">
        <f>AllCountries!P70</f>
        <v>8662.6516496259865</v>
      </c>
      <c r="W70" s="12">
        <f>AllCountries!Q70</f>
        <v>753.2127840182884</v>
      </c>
      <c r="X70" s="12">
        <f>AllCountries!R70</f>
        <v>576.2572154788844</v>
      </c>
      <c r="Y70" s="12">
        <f>AllCountries!S70</f>
        <v>818.57397226925934</v>
      </c>
      <c r="Z70" s="12">
        <f>AllCountries!T70</f>
        <v>3067.2656005744407</v>
      </c>
      <c r="AA70" s="22">
        <f>AllCountries!U70</f>
        <v>10617.001130296812</v>
      </c>
      <c r="AB70" s="12">
        <f>AllCountries!V70</f>
        <v>1750.9972816297952</v>
      </c>
      <c r="AC70" s="12">
        <f>AllCountries!W70</f>
        <v>1753.8140232341138</v>
      </c>
      <c r="AD70" s="12">
        <f>AllCountries!X70</f>
        <v>2234.2780075312444</v>
      </c>
      <c r="AE70" s="12">
        <f>AllCountries!Y70</f>
        <v>3034.965366177988</v>
      </c>
      <c r="AF70" s="22">
        <f>AllCountries!Z70</f>
        <v>9171.8347425094562</v>
      </c>
      <c r="AG70" s="12">
        <f>AllCountries!AA70</f>
        <v>3067.2561548545978</v>
      </c>
      <c r="AH70" s="12">
        <f>AllCountries!AB70</f>
        <v>3126.7664596027012</v>
      </c>
      <c r="AI70" s="12">
        <f>AllCountries!AC70</f>
        <v>3621.0466523582472</v>
      </c>
      <c r="AJ70" s="12">
        <f>AllCountries!AD70</f>
        <v>7302.3775723417593</v>
      </c>
      <c r="AK70" s="12">
        <f>AllCountries!AE70</f>
        <v>15602.674126298714</v>
      </c>
      <c r="AL70" s="12">
        <f>AllCountries!AF70</f>
        <v>202.65525418288843</v>
      </c>
      <c r="AM70" s="12">
        <f>AllCountries!AG70</f>
        <v>166.57101680763148</v>
      </c>
      <c r="AN70" s="12">
        <f>AllCountries!AH70</f>
        <v>203.28517691486903</v>
      </c>
      <c r="AO70" s="12">
        <f>AllCountries!AI70</f>
        <v>752.88891991718629</v>
      </c>
      <c r="AP70" s="12">
        <f>AllCountries!AJ70</f>
        <v>6689.2535574927979</v>
      </c>
      <c r="AQ70" s="12">
        <f>AllCountries!AK70</f>
        <v>112.2204895500263</v>
      </c>
      <c r="AR70" s="12">
        <f>AllCountries!AL70</f>
        <v>-39.717931277728709</v>
      </c>
      <c r="AS70" s="12">
        <f>AllCountries!AM70</f>
        <v>21.375658789634723</v>
      </c>
      <c r="AT70" s="12">
        <f>AllCountries!AN70</f>
        <v>653.74332228234061</v>
      </c>
      <c r="AU70" s="12">
        <f>AllCountries!AO70</f>
        <v>2423.1470371054088</v>
      </c>
      <c r="AV70" s="12">
        <f>AllCountries!AP70</f>
        <v>-174.21717333609155</v>
      </c>
      <c r="AW70" s="12">
        <f>AllCountries!AQ70</f>
        <v>-679.59986787540493</v>
      </c>
      <c r="AX70" s="12">
        <f>AllCountries!AR70</f>
        <v>-578.35145607366439</v>
      </c>
      <c r="AY70" s="12">
        <f>AllCountries!AS70</f>
        <v>-225.81443940906044</v>
      </c>
      <c r="AZ70" s="12">
        <f>AllCountries!AT70</f>
        <v>4897.7144150260247</v>
      </c>
      <c r="BA70" s="12">
        <f>AllCountries!AU70</f>
        <v>339.01471977745217</v>
      </c>
      <c r="BB70" s="12">
        <f>AllCountries!AV70</f>
        <v>199.14723876581203</v>
      </c>
      <c r="BC70" s="12">
        <f>AllCountries!AW70</f>
        <v>237.88205157106327</v>
      </c>
      <c r="BD70" s="12">
        <f>AllCountries!AX70</f>
        <v>300.76110129365884</v>
      </c>
      <c r="BE70" s="12">
        <f>AllCountries!AY70</f>
        <v>2657.8908151606975</v>
      </c>
      <c r="BF70" s="12">
        <f>AllCountries!AZ70</f>
        <v>572.77304732939217</v>
      </c>
      <c r="BG70" s="12">
        <f>AllCountries!BA70</f>
        <v>445.37010919657303</v>
      </c>
      <c r="BH70" s="12">
        <f>AllCountries!BB70</f>
        <v>500.25122823022366</v>
      </c>
      <c r="BI70" s="12">
        <f>AllCountries!BC70</f>
        <v>862.94933439026272</v>
      </c>
      <c r="BJ70" s="12">
        <f>AllCountries!BD70</f>
        <v>3806.5353489082299</v>
      </c>
      <c r="BK70" s="12">
        <f>WorldGSCarbon131!O70</f>
        <v>2872.9346535218433</v>
      </c>
      <c r="BL70" s="12">
        <f>WorldGSCarbon1455!L70</f>
        <v>-722.24695465915636</v>
      </c>
      <c r="BM70" s="12">
        <f>WorldGSCarbon1455!M70</f>
        <v>-308.74550864613872</v>
      </c>
      <c r="BN70" s="12">
        <f>WorldGSCarbon1455!N70</f>
        <v>1980.1901706490696</v>
      </c>
      <c r="BO70" s="12">
        <f>WorldGSCarbon1455!O70</f>
        <v>1566.688724636052</v>
      </c>
    </row>
    <row r="71" spans="1:67">
      <c r="A71" s="21">
        <v>1967</v>
      </c>
      <c r="B71" s="12">
        <f>WorldGSCarbon131!J71</f>
        <v>835.64575110813269</v>
      </c>
      <c r="C71" s="12">
        <f>WorldGSCarbon131!K71</f>
        <v>659.6010514740143</v>
      </c>
      <c r="D71" s="12">
        <f>WorldGSCarbon131!L71</f>
        <v>526.56393999513386</v>
      </c>
      <c r="E71" s="12">
        <f>WorldGSCarbon131!M71</f>
        <v>981.58476668105402</v>
      </c>
      <c r="F71" s="12">
        <f>WorldGSCarbon131!N71</f>
        <v>3267.5519993294834</v>
      </c>
      <c r="G71" s="22">
        <f>WorldGSCarbon131!P71</f>
        <v>9520.4198197906953</v>
      </c>
      <c r="H71" s="12">
        <f>AllCountries!B71</f>
        <v>818.95763553479412</v>
      </c>
      <c r="I71" s="12">
        <f>AllCountries!C71</f>
        <v>503.13127308035172</v>
      </c>
      <c r="J71" s="12">
        <f>AllCountries!D71</f>
        <v>1342.0151759311657</v>
      </c>
      <c r="K71" s="12">
        <f>AllCountries!E71</f>
        <v>5056.1454763152087</v>
      </c>
      <c r="L71" s="22">
        <f>AllCountries!F71</f>
        <v>14615.823261610341</v>
      </c>
      <c r="M71" s="12">
        <f>AllCountries!G71</f>
        <v>1098.2809137677327</v>
      </c>
      <c r="N71" s="12">
        <f>AllCountries!H71</f>
        <v>1018.4124946803372</v>
      </c>
      <c r="O71" s="12">
        <f>AllCountries!I71</f>
        <v>1515.2815573952439</v>
      </c>
      <c r="P71" s="12">
        <f>AllCountries!J71</f>
        <v>4833.8008411405099</v>
      </c>
      <c r="Q71" s="22">
        <f>AllCountries!K71</f>
        <v>11952.223905069202</v>
      </c>
      <c r="R71" s="12">
        <f>AllCountries!L71</f>
        <v>1350.01730858464</v>
      </c>
      <c r="S71" s="12">
        <f>AllCountries!M71</f>
        <v>1277.9021736186321</v>
      </c>
      <c r="T71" s="12">
        <f>AllCountries!N71</f>
        <v>1648.8295928910079</v>
      </c>
      <c r="U71" s="12">
        <f>AllCountries!O71</f>
        <v>4975.5594617968454</v>
      </c>
      <c r="V71" s="22">
        <f>AllCountries!P71</f>
        <v>8436.6788825467574</v>
      </c>
      <c r="W71" s="12">
        <f>AllCountries!Q71</f>
        <v>938.21545677673191</v>
      </c>
      <c r="X71" s="12">
        <f>AllCountries!R71</f>
        <v>757.10896315783725</v>
      </c>
      <c r="Y71" s="12">
        <f>AllCountries!S71</f>
        <v>1011.9784067408376</v>
      </c>
      <c r="Z71" s="12">
        <f>AllCountries!T71</f>
        <v>3354.726366272072</v>
      </c>
      <c r="AA71" s="22">
        <f>AllCountries!U71</f>
        <v>11106.640443814076</v>
      </c>
      <c r="AB71" s="12">
        <f>AllCountries!V71</f>
        <v>1840.5191622784603</v>
      </c>
      <c r="AC71" s="12">
        <f>AllCountries!W71</f>
        <v>1840.1391078228369</v>
      </c>
      <c r="AD71" s="12">
        <f>AllCountries!X71</f>
        <v>2361.8233963606949</v>
      </c>
      <c r="AE71" s="12">
        <f>AllCountries!Y71</f>
        <v>3222.3521199424736</v>
      </c>
      <c r="AF71" s="22">
        <f>AllCountries!Z71</f>
        <v>9570.2322586674618</v>
      </c>
      <c r="AG71" s="12">
        <f>AllCountries!AA71</f>
        <v>3147.6232540945311</v>
      </c>
      <c r="AH71" s="12">
        <f>AllCountries!AB71</f>
        <v>3188.8245354786918</v>
      </c>
      <c r="AI71" s="12">
        <f>AllCountries!AC71</f>
        <v>3697.91194978665</v>
      </c>
      <c r="AJ71" s="12">
        <f>AllCountries!AD71</f>
        <v>7311.843493132551</v>
      </c>
      <c r="AK71" s="12">
        <f>AllCountries!AE71</f>
        <v>15839.50060974699</v>
      </c>
      <c r="AL71" s="12">
        <f>AllCountries!AF71</f>
        <v>211.25167316532972</v>
      </c>
      <c r="AM71" s="12">
        <f>AllCountries!AG71</f>
        <v>172.59977817148453</v>
      </c>
      <c r="AN71" s="12">
        <f>AllCountries!AH71</f>
        <v>210.19284363767687</v>
      </c>
      <c r="AO71" s="12">
        <f>AllCountries!AI71</f>
        <v>761.82036767120474</v>
      </c>
      <c r="AP71" s="12">
        <f>AllCountries!AJ71</f>
        <v>6769.6749537462092</v>
      </c>
      <c r="AQ71" s="12">
        <f>AllCountries!AK71</f>
        <v>116.19690862482064</v>
      </c>
      <c r="AR71" s="12">
        <f>AllCountries!AL71</f>
        <v>-29.44494591549277</v>
      </c>
      <c r="AS71" s="12">
        <f>AllCountries!AM71</f>
        <v>34.657242616464593</v>
      </c>
      <c r="AT71" s="12">
        <f>AllCountries!AN71</f>
        <v>687.62299789579254</v>
      </c>
      <c r="AU71" s="12">
        <f>AllCountries!AO71</f>
        <v>2473.7610967524442</v>
      </c>
      <c r="AV71" s="12">
        <f>AllCountries!AP71</f>
        <v>-236.0453042692717</v>
      </c>
      <c r="AW71" s="12">
        <f>AllCountries!AQ71</f>
        <v>-708.81191791941558</v>
      </c>
      <c r="AX71" s="12">
        <f>AllCountries!AR71</f>
        <v>-593.77805967848758</v>
      </c>
      <c r="AY71" s="12">
        <f>AllCountries!AS71</f>
        <v>-232.62475752881218</v>
      </c>
      <c r="AZ71" s="12">
        <f>AllCountries!AT71</f>
        <v>4952.0221606648201</v>
      </c>
      <c r="BA71" s="12">
        <f>AllCountries!AU71</f>
        <v>377.42042149303677</v>
      </c>
      <c r="BB71" s="12">
        <f>AllCountries!AV71</f>
        <v>247.68864690992666</v>
      </c>
      <c r="BC71" s="12">
        <f>AllCountries!AW71</f>
        <v>288.14457990679881</v>
      </c>
      <c r="BD71" s="12">
        <f>AllCountries!AX71</f>
        <v>351.18239714621615</v>
      </c>
      <c r="BE71" s="12">
        <f>AllCountries!AY71</f>
        <v>2688.7033730637459</v>
      </c>
      <c r="BF71" s="12">
        <f>AllCountries!AZ71</f>
        <v>653.20499174311738</v>
      </c>
      <c r="BG71" s="12">
        <f>AllCountries!BA71</f>
        <v>527.71538586030044</v>
      </c>
      <c r="BH71" s="12">
        <f>AllCountries!BB71</f>
        <v>585.91655357917364</v>
      </c>
      <c r="BI71" s="12">
        <f>AllCountries!BC71</f>
        <v>966.9023426965822</v>
      </c>
      <c r="BJ71" s="12">
        <f>AllCountries!BD71</f>
        <v>3918.5419968304277</v>
      </c>
      <c r="BK71" s="12">
        <f>WorldGSCarbon131!O71</f>
        <v>2812.5311726435634</v>
      </c>
      <c r="BL71" s="12">
        <f>WorldGSCarbon1455!L71</f>
        <v>-818.02488136393299</v>
      </c>
      <c r="BM71" s="12">
        <f>WorldGSCarbon1455!M71</f>
        <v>-363.00405467801289</v>
      </c>
      <c r="BN71" s="12">
        <f>WorldGSCarbon1455!N71</f>
        <v>1922.9631779704164</v>
      </c>
      <c r="BO71" s="12">
        <f>WorldGSCarbon1455!O71</f>
        <v>1467.9423512844962</v>
      </c>
    </row>
    <row r="72" spans="1:67">
      <c r="A72" s="21">
        <v>1968</v>
      </c>
      <c r="B72" s="12">
        <f>WorldGSCarbon131!J72</f>
        <v>830.65683216803325</v>
      </c>
      <c r="C72" s="12">
        <f>WorldGSCarbon131!K72</f>
        <v>661.08886631370422</v>
      </c>
      <c r="D72" s="12">
        <f>WorldGSCarbon131!L72</f>
        <v>521.93581531364646</v>
      </c>
      <c r="E72" s="12">
        <f>WorldGSCarbon131!M72</f>
        <v>991.0227110513315</v>
      </c>
      <c r="F72" s="12">
        <f>WorldGSCarbon131!N72</f>
        <v>3335.31033826357</v>
      </c>
      <c r="G72" s="22">
        <f>WorldGSCarbon131!P72</f>
        <v>9828.3459986003454</v>
      </c>
      <c r="H72" s="12">
        <f>AllCountries!B72</f>
        <v>828.27060635995929</v>
      </c>
      <c r="I72" s="12">
        <f>AllCountries!C72</f>
        <v>507.53809818803114</v>
      </c>
      <c r="J72" s="12">
        <f>AllCountries!D72</f>
        <v>1368.1420582984445</v>
      </c>
      <c r="K72" s="12">
        <f>AllCountries!E72</f>
        <v>5199.4608801345257</v>
      </c>
      <c r="L72" s="22">
        <f>AllCountries!F72</f>
        <v>15184.397239778677</v>
      </c>
      <c r="M72" s="12">
        <f>AllCountries!G72</f>
        <v>1060.7054026143876</v>
      </c>
      <c r="N72" s="12">
        <f>AllCountries!H72</f>
        <v>983.1218523167496</v>
      </c>
      <c r="O72" s="12">
        <f>AllCountries!I72</f>
        <v>1514.9534800138717</v>
      </c>
      <c r="P72" s="12">
        <f>AllCountries!J72</f>
        <v>4932.5993856007663</v>
      </c>
      <c r="Q72" s="22">
        <f>AllCountries!K72</f>
        <v>12404.812429929993</v>
      </c>
      <c r="R72" s="12">
        <f>AllCountries!L72</f>
        <v>1211.5453511730964</v>
      </c>
      <c r="S72" s="12">
        <f>AllCountries!M72</f>
        <v>1139.7450229287422</v>
      </c>
      <c r="T72" s="12">
        <f>AllCountries!N72</f>
        <v>1508.8393490580063</v>
      </c>
      <c r="U72" s="12">
        <f>AllCountries!O72</f>
        <v>4755.773405394516</v>
      </c>
      <c r="V72" s="22">
        <f>AllCountries!P72</f>
        <v>8455.1698821595055</v>
      </c>
      <c r="W72" s="12">
        <f>AllCountries!Q72</f>
        <v>689.41195102258325</v>
      </c>
      <c r="X72" s="12">
        <f>AllCountries!R72</f>
        <v>459.82487902333816</v>
      </c>
      <c r="Y72" s="12">
        <f>AllCountries!S72</f>
        <v>735.02005981471734</v>
      </c>
      <c r="Z72" s="12">
        <f>AllCountries!T72</f>
        <v>3134.2043567396681</v>
      </c>
      <c r="AA72" s="22">
        <f>AllCountries!U72</f>
        <v>11452.894337026608</v>
      </c>
      <c r="AB72" s="12">
        <f>AllCountries!V72</f>
        <v>1883.8476801478453</v>
      </c>
      <c r="AC72" s="12">
        <f>AllCountries!W72</f>
        <v>1978.0326220229133</v>
      </c>
      <c r="AD72" s="12">
        <f>AllCountries!X72</f>
        <v>2533.9907059438369</v>
      </c>
      <c r="AE72" s="12">
        <f>AllCountries!Y72</f>
        <v>3445.095949984071</v>
      </c>
      <c r="AF72" s="22">
        <f>AllCountries!Z72</f>
        <v>9893.0240880533493</v>
      </c>
      <c r="AG72" s="12">
        <f>AllCountries!AA72</f>
        <v>3292.0560155297285</v>
      </c>
      <c r="AH72" s="12">
        <f>AllCountries!AB72</f>
        <v>3349.4321992762239</v>
      </c>
      <c r="AI72" s="12">
        <f>AllCountries!AC72</f>
        <v>3891.2145297797274</v>
      </c>
      <c r="AJ72" s="12">
        <f>AllCountries!AD72</f>
        <v>7506.0092861189169</v>
      </c>
      <c r="AK72" s="12">
        <f>AllCountries!AE72</f>
        <v>16212.171451838878</v>
      </c>
      <c r="AL72" s="12">
        <f>AllCountries!AF72</f>
        <v>233.86626546448983</v>
      </c>
      <c r="AM72" s="12">
        <f>AllCountries!AG72</f>
        <v>193.79383804533725</v>
      </c>
      <c r="AN72" s="12">
        <f>AllCountries!AH72</f>
        <v>233.91427843921269</v>
      </c>
      <c r="AO72" s="12">
        <f>AllCountries!AI72</f>
        <v>803.74114042537406</v>
      </c>
      <c r="AP72" s="12">
        <f>AllCountries!AJ72</f>
        <v>6961.4897791904814</v>
      </c>
      <c r="AQ72" s="12">
        <f>AllCountries!AK72</f>
        <v>184.71728002555491</v>
      </c>
      <c r="AR72" s="12">
        <f>AllCountries!AL72</f>
        <v>44.375090887516379</v>
      </c>
      <c r="AS72" s="12">
        <f>AllCountries!AM72</f>
        <v>115.97149420123151</v>
      </c>
      <c r="AT72" s="12">
        <f>AllCountries!AN72</f>
        <v>877.76371127770165</v>
      </c>
      <c r="AU72" s="12">
        <f>AllCountries!AO72</f>
        <v>2680.1839785358375</v>
      </c>
      <c r="AV72" s="12">
        <f>AllCountries!AP72</f>
        <v>-149.65625876991584</v>
      </c>
      <c r="AW72" s="12">
        <f>AllCountries!AQ72</f>
        <v>-646.28597061529922</v>
      </c>
      <c r="AX72" s="12">
        <f>AllCountries!AR72</f>
        <v>-522.66574137662428</v>
      </c>
      <c r="AY72" s="12">
        <f>AllCountries!AS72</f>
        <v>-150.4026390341408</v>
      </c>
      <c r="AZ72" s="12">
        <f>AllCountries!AT72</f>
        <v>5026.2757871878384</v>
      </c>
      <c r="BA72" s="12">
        <f>AllCountries!AU72</f>
        <v>440.39323754157363</v>
      </c>
      <c r="BB72" s="12">
        <f>AllCountries!AV72</f>
        <v>323.11293543689646</v>
      </c>
      <c r="BC72" s="12">
        <f>AllCountries!AW72</f>
        <v>365.26316530216997</v>
      </c>
      <c r="BD72" s="12">
        <f>AllCountries!AX72</f>
        <v>429.56116449463497</v>
      </c>
      <c r="BE72" s="12">
        <f>AllCountries!AY72</f>
        <v>2768.3504526054121</v>
      </c>
      <c r="BF72" s="12">
        <f>AllCountries!AZ72</f>
        <v>621.44553157087307</v>
      </c>
      <c r="BG72" s="12">
        <f>AllCountries!BA72</f>
        <v>492.38042700237639</v>
      </c>
      <c r="BH72" s="12">
        <f>AllCountries!BB72</f>
        <v>554.56250740612882</v>
      </c>
      <c r="BI72" s="12">
        <f>AllCountries!BC72</f>
        <v>969.68079698845975</v>
      </c>
      <c r="BJ72" s="12">
        <f>AllCountries!BD72</f>
        <v>4105.0562947799381</v>
      </c>
      <c r="BK72" s="12">
        <f>WorldGSCarbon131!O72</f>
        <v>2866.2234425258848</v>
      </c>
      <c r="BL72" s="12">
        <f>WorldGSCarbon1455!L72</f>
        <v>-884.46601311441918</v>
      </c>
      <c r="BM72" s="12">
        <f>WorldGSCarbon1455!M72</f>
        <v>-415.37911737673414</v>
      </c>
      <c r="BN72" s="12">
        <f>WorldGSCarbon1455!N72</f>
        <v>1928.9085098355042</v>
      </c>
      <c r="BO72" s="12">
        <f>WorldGSCarbon1455!O72</f>
        <v>1459.8216140978191</v>
      </c>
    </row>
    <row r="73" spans="1:67">
      <c r="A73" s="21">
        <v>1969</v>
      </c>
      <c r="B73" s="12">
        <f>WorldGSCarbon131!J73</f>
        <v>944.190516389957</v>
      </c>
      <c r="C73" s="12">
        <f>WorldGSCarbon131!K73</f>
        <v>765.52073701009556</v>
      </c>
      <c r="D73" s="12">
        <f>WorldGSCarbon131!L73</f>
        <v>617.92803230871493</v>
      </c>
      <c r="E73" s="12">
        <f>WorldGSCarbon131!M73</f>
        <v>1124.7801431734933</v>
      </c>
      <c r="F73" s="12">
        <f>WorldGSCarbon131!N73</f>
        <v>3535.9209010064733</v>
      </c>
      <c r="G73" s="22">
        <f>WorldGSCarbon131!P73</f>
        <v>10153.326651304536</v>
      </c>
      <c r="H73" s="12">
        <f>AllCountries!B73</f>
        <v>877.16091584960054</v>
      </c>
      <c r="I73" s="12">
        <f>AllCountries!C73</f>
        <v>562.81595406186216</v>
      </c>
      <c r="J73" s="12">
        <f>AllCountries!D73</f>
        <v>1501.198442136754</v>
      </c>
      <c r="K73" s="12">
        <f>AllCountries!E73</f>
        <v>5387.5593415442872</v>
      </c>
      <c r="L73" s="22">
        <f>AllCountries!F73</f>
        <v>15504.886013189269</v>
      </c>
      <c r="M73" s="12">
        <f>AllCountries!G73</f>
        <v>1376.6666955139076</v>
      </c>
      <c r="N73" s="12">
        <f>AllCountries!H73</f>
        <v>1295.9363605472124</v>
      </c>
      <c r="O73" s="12">
        <f>AllCountries!I73</f>
        <v>1830.8742840576463</v>
      </c>
      <c r="P73" s="12">
        <f>AllCountries!J73</f>
        <v>5275.2442277070122</v>
      </c>
      <c r="Q73" s="22">
        <f>AllCountries!K73</f>
        <v>12601.090105575933</v>
      </c>
      <c r="R73" s="12">
        <f>AllCountries!L73</f>
        <v>1637.1353662218858</v>
      </c>
      <c r="S73" s="12">
        <f>AllCountries!M73</f>
        <v>1564.7245281025857</v>
      </c>
      <c r="T73" s="12">
        <f>AllCountries!N73</f>
        <v>1989.1966822992836</v>
      </c>
      <c r="U73" s="12">
        <f>AllCountries!O73</f>
        <v>5494.8939534445963</v>
      </c>
      <c r="V73" s="22">
        <f>AllCountries!P73</f>
        <v>9374.3377411153233</v>
      </c>
      <c r="W73" s="12">
        <f>AllCountries!Q73</f>
        <v>1037.775146699513</v>
      </c>
      <c r="X73" s="12">
        <f>AllCountries!R73</f>
        <v>801.95037282090311</v>
      </c>
      <c r="Y73" s="12">
        <f>AllCountries!S73</f>
        <v>1092.1902372158054</v>
      </c>
      <c r="Z73" s="12">
        <f>AllCountries!T73</f>
        <v>3570.3567348880119</v>
      </c>
      <c r="AA73" s="22">
        <f>AllCountries!U73</f>
        <v>11916.746857992684</v>
      </c>
      <c r="AB73" s="12">
        <f>AllCountries!V73</f>
        <v>1991.4811633676536</v>
      </c>
      <c r="AC73" s="12">
        <f>AllCountries!W73</f>
        <v>1955.3281391917583</v>
      </c>
      <c r="AD73" s="12">
        <f>AllCountries!X73</f>
        <v>2548.5724000362775</v>
      </c>
      <c r="AE73" s="12">
        <f>AllCountries!Y73</f>
        <v>3530.0701829584164</v>
      </c>
      <c r="AF73" s="22">
        <f>AllCountries!Z73</f>
        <v>10509.170447663573</v>
      </c>
      <c r="AG73" s="12">
        <f>AllCountries!AA73</f>
        <v>3454.0816429374427</v>
      </c>
      <c r="AH73" s="12">
        <f>AllCountries!AB73</f>
        <v>3511.6271286955221</v>
      </c>
      <c r="AI73" s="12">
        <f>AllCountries!AC73</f>
        <v>4089.6355685862291</v>
      </c>
      <c r="AJ73" s="12">
        <f>AllCountries!AD73</f>
        <v>7730.0469210702149</v>
      </c>
      <c r="AK73" s="12">
        <f>AllCountries!AE73</f>
        <v>16917.847604322204</v>
      </c>
      <c r="AL73" s="12">
        <f>AllCountries!AF73</f>
        <v>275.94897461166926</v>
      </c>
      <c r="AM73" s="12">
        <f>AllCountries!AG73</f>
        <v>235.48818422257841</v>
      </c>
      <c r="AN73" s="12">
        <f>AllCountries!AH73</f>
        <v>260.33586345513646</v>
      </c>
      <c r="AO73" s="12">
        <f>AllCountries!AI73</f>
        <v>894.8627709691167</v>
      </c>
      <c r="AP73" s="12">
        <f>AllCountries!AJ73</f>
        <v>7447.2317379858478</v>
      </c>
      <c r="AQ73" s="12">
        <f>AllCountries!AK73</f>
        <v>210.77449189941311</v>
      </c>
      <c r="AR73" s="12">
        <f>AllCountries!AL73</f>
        <v>76.954630542866383</v>
      </c>
      <c r="AS73" s="12">
        <f>AllCountries!AM73</f>
        <v>160.02217070654248</v>
      </c>
      <c r="AT73" s="12">
        <f>AllCountries!AN73</f>
        <v>1019.8935268559396</v>
      </c>
      <c r="AU73" s="12">
        <f>AllCountries!AO73</f>
        <v>2872.8845229832896</v>
      </c>
      <c r="AV73" s="12">
        <f>AllCountries!AP73</f>
        <v>-219.92489452353445</v>
      </c>
      <c r="AW73" s="12">
        <f>AllCountries!AQ73</f>
        <v>-749.58200278253287</v>
      </c>
      <c r="AX73" s="12">
        <f>AllCountries!AR73</f>
        <v>-625.52373762558113</v>
      </c>
      <c r="AY73" s="12">
        <f>AllCountries!AS73</f>
        <v>-239.81109300209425</v>
      </c>
      <c r="AZ73" s="12">
        <f>AllCountries!AT73</f>
        <v>5112.7675433926097</v>
      </c>
      <c r="BA73" s="12">
        <f>AllCountries!AU73</f>
        <v>484.54411443040067</v>
      </c>
      <c r="BB73" s="12">
        <f>AllCountries!AV73</f>
        <v>359.40433784852246</v>
      </c>
      <c r="BC73" s="12">
        <f>AllCountries!AW73</f>
        <v>432.120321505552</v>
      </c>
      <c r="BD73" s="12">
        <f>AllCountries!AX73</f>
        <v>497.90546926073932</v>
      </c>
      <c r="BE73" s="12">
        <f>AllCountries!AY73</f>
        <v>2857.4166172377604</v>
      </c>
      <c r="BF73" s="12">
        <f>AllCountries!AZ73</f>
        <v>640.57907021401991</v>
      </c>
      <c r="BG73" s="12">
        <f>AllCountries!BA73</f>
        <v>512.91033898715284</v>
      </c>
      <c r="BH73" s="12">
        <f>AllCountries!BB73</f>
        <v>584.01687920914196</v>
      </c>
      <c r="BI73" s="12">
        <f>AllCountries!BC73</f>
        <v>1021.3969331504132</v>
      </c>
      <c r="BJ73" s="12">
        <f>AllCountries!BD73</f>
        <v>4228.9063429727476</v>
      </c>
      <c r="BK73" s="12">
        <f>WorldGSCarbon131!O73</f>
        <v>3029.0687901416954</v>
      </c>
      <c r="BL73" s="12">
        <f>WorldGSCarbon1455!L73</f>
        <v>-873.77228085638274</v>
      </c>
      <c r="BM73" s="12">
        <f>WorldGSCarbon1455!M73</f>
        <v>-366.92016999160444</v>
      </c>
      <c r="BN73" s="12">
        <f>WorldGSCarbon1455!N73</f>
        <v>2044.2205878413758</v>
      </c>
      <c r="BO73" s="12">
        <f>WorldGSCarbon1455!O73</f>
        <v>1537.3684769765978</v>
      </c>
    </row>
    <row r="74" spans="1:67">
      <c r="A74" s="21">
        <v>1970</v>
      </c>
      <c r="B74" s="12">
        <f>WorldGSCarbon131!J74</f>
        <v>879.09219085748623</v>
      </c>
      <c r="C74" s="12">
        <f>WorldGSCarbon131!K74</f>
        <v>719.53043989001299</v>
      </c>
      <c r="D74" s="12">
        <f>WorldGSCarbon131!L74</f>
        <v>563.10022405950474</v>
      </c>
      <c r="E74" s="12">
        <f>WorldGSCarbon131!M74</f>
        <v>1091.3712264367839</v>
      </c>
      <c r="F74" s="12">
        <f>WorldGSCarbon131!N74</f>
        <v>3470.8081952739299</v>
      </c>
      <c r="G74" s="22">
        <f>WorldGSCarbon131!P74</f>
        <v>10200.260216298362</v>
      </c>
      <c r="H74" s="12">
        <f>AllCountries!B74</f>
        <v>662.62982841185715</v>
      </c>
      <c r="I74" s="12">
        <f>AllCountries!C74</f>
        <v>406.14136475064612</v>
      </c>
      <c r="J74" s="12">
        <f>AllCountries!D74</f>
        <v>1389.0786258465271</v>
      </c>
      <c r="K74" s="12">
        <f>AllCountries!E74</f>
        <v>5214.4668565921538</v>
      </c>
      <c r="L74" s="22">
        <f>AllCountries!F74</f>
        <v>15354.470771431093</v>
      </c>
      <c r="M74" s="12">
        <f>AllCountries!G74</f>
        <v>1321.1446991686516</v>
      </c>
      <c r="N74" s="12">
        <f>AllCountries!H74</f>
        <v>1238.1225899808285</v>
      </c>
      <c r="O74" s="12">
        <f>AllCountries!I74</f>
        <v>1773.667151104846</v>
      </c>
      <c r="P74" s="12">
        <f>AllCountries!J74</f>
        <v>5256.9834536404887</v>
      </c>
      <c r="Q74" s="22">
        <f>AllCountries!K74</f>
        <v>12841.858672624914</v>
      </c>
      <c r="R74" s="12">
        <f>AllCountries!L74</f>
        <v>1310.5996847062743</v>
      </c>
      <c r="S74" s="12">
        <f>AllCountries!M74</f>
        <v>1239.569063763118</v>
      </c>
      <c r="T74" s="12">
        <f>AllCountries!N74</f>
        <v>1700.6346675345344</v>
      </c>
      <c r="U74" s="12">
        <f>AllCountries!O74</f>
        <v>5113.8523486016638</v>
      </c>
      <c r="V74" s="22">
        <f>AllCountries!P74</f>
        <v>9373.3768480265626</v>
      </c>
      <c r="W74" s="12">
        <f>AllCountries!Q74</f>
        <v>865.28102444716308</v>
      </c>
      <c r="X74" s="12">
        <f>AllCountries!R74</f>
        <v>547.27165064977567</v>
      </c>
      <c r="Y74" s="12">
        <f>AllCountries!S74</f>
        <v>867.54681656291041</v>
      </c>
      <c r="Z74" s="12">
        <f>AllCountries!T74</f>
        <v>3440.9879416636791</v>
      </c>
      <c r="AA74" s="22">
        <f>AllCountries!U74</f>
        <v>12509.390853645529</v>
      </c>
      <c r="AB74" s="12">
        <f>AllCountries!V74</f>
        <v>1992.4886641586036</v>
      </c>
      <c r="AC74" s="12">
        <f>AllCountries!W74</f>
        <v>1933.2950135454253</v>
      </c>
      <c r="AD74" s="12">
        <f>AllCountries!X74</f>
        <v>2563.4448410349751</v>
      </c>
      <c r="AE74" s="12">
        <f>AllCountries!Y74</f>
        <v>3588.6765151526215</v>
      </c>
      <c r="AF74" s="22">
        <f>AllCountries!Z74</f>
        <v>11202.273023717547</v>
      </c>
      <c r="AG74" s="12">
        <f>AllCountries!AA74</f>
        <v>4392.5444294820181</v>
      </c>
      <c r="AH74" s="12">
        <f>AllCountries!AB74</f>
        <v>4442.8912339654644</v>
      </c>
      <c r="AI74" s="12">
        <f>AllCountries!AC74</f>
        <v>5111.6987831505021</v>
      </c>
      <c r="AJ74" s="12">
        <f>AllCountries!AD74</f>
        <v>8726.9471053219477</v>
      </c>
      <c r="AK74" s="12">
        <f>AllCountries!AE74</f>
        <v>17871.505330832224</v>
      </c>
      <c r="AL74" s="12">
        <f>AllCountries!AF74</f>
        <v>323.7872812251872</v>
      </c>
      <c r="AM74" s="12">
        <f>AllCountries!AG74</f>
        <v>284.02370325476818</v>
      </c>
      <c r="AN74" s="12">
        <f>AllCountries!AH74</f>
        <v>313.57111831343809</v>
      </c>
      <c r="AO74" s="12">
        <f>AllCountries!AI74</f>
        <v>978.83245374334103</v>
      </c>
      <c r="AP74" s="12">
        <f>AllCountries!AJ74</f>
        <v>7729.5543214046165</v>
      </c>
      <c r="AQ74" s="12">
        <f>AllCountries!AK74</f>
        <v>335.99084068880478</v>
      </c>
      <c r="AR74" s="12">
        <f>AllCountries!AL74</f>
        <v>218.48862513979893</v>
      </c>
      <c r="AS74" s="12">
        <f>AllCountries!AM74</f>
        <v>300.92441240832966</v>
      </c>
      <c r="AT74" s="12">
        <f>AllCountries!AN74</f>
        <v>1130.3091364605525</v>
      </c>
      <c r="AU74" s="12">
        <f>AllCountries!AO74</f>
        <v>2870.9032399162684</v>
      </c>
      <c r="AV74" s="12">
        <f>AllCountries!AP74</f>
        <v>-45.6657020704953</v>
      </c>
      <c r="AW74" s="12">
        <f>AllCountries!AQ74</f>
        <v>-605.67826594806218</v>
      </c>
      <c r="AX74" s="12">
        <f>AllCountries!AR74</f>
        <v>-464.71192444378346</v>
      </c>
      <c r="AY74" s="12">
        <f>AllCountries!AS74</f>
        <v>-79.37488070181719</v>
      </c>
      <c r="AZ74" s="12">
        <f>AllCountries!AT74</f>
        <v>5120.2716823406481</v>
      </c>
      <c r="BA74" s="12">
        <f>AllCountries!AU74</f>
        <v>639.72626726435033</v>
      </c>
      <c r="BB74" s="12">
        <f>AllCountries!AV74</f>
        <v>518.02039656102932</v>
      </c>
      <c r="BC74" s="12">
        <f>AllCountries!AW74</f>
        <v>567.87755774171774</v>
      </c>
      <c r="BD74" s="12">
        <f>AllCountries!AX74</f>
        <v>635.33815397184276</v>
      </c>
      <c r="BE74" s="12">
        <f>AllCountries!AY74</f>
        <v>2956.1777777777779</v>
      </c>
      <c r="BF74" s="12">
        <f>AllCountries!AZ74</f>
        <v>798.30474383258843</v>
      </c>
      <c r="BG74" s="12">
        <f>AllCountries!BA74</f>
        <v>677.80315342078927</v>
      </c>
      <c r="BH74" s="12">
        <f>AllCountries!BB74</f>
        <v>749.98554459782531</v>
      </c>
      <c r="BI74" s="12">
        <f>AllCountries!BC74</f>
        <v>1216.6392657926842</v>
      </c>
      <c r="BJ74" s="12">
        <f>AllCountries!BD74</f>
        <v>4381.6790958714537</v>
      </c>
      <c r="BK74" s="12">
        <f>WorldGSCarbon131!O74</f>
        <v>2942.5371928966506</v>
      </c>
      <c r="BL74" s="12">
        <f>WorldGSCarbon1455!L74</f>
        <v>-1017.9196672350964</v>
      </c>
      <c r="BM74" s="12">
        <f>WorldGSCarbon1455!M74</f>
        <v>-489.64866485781727</v>
      </c>
      <c r="BN74" s="12">
        <f>WorldGSCarbon1455!N74</f>
        <v>1889.7883039793287</v>
      </c>
      <c r="BO74" s="12">
        <f>WorldGSCarbon1455!O74</f>
        <v>1361.5173016020494</v>
      </c>
    </row>
    <row r="75" spans="1:67">
      <c r="A75" s="21">
        <v>1971</v>
      </c>
      <c r="B75" s="12">
        <f>WorldGSCarbon131!J75</f>
        <v>928.63580673390038</v>
      </c>
      <c r="C75" s="12">
        <f>WorldGSCarbon131!K75</f>
        <v>699.44358834180696</v>
      </c>
      <c r="D75" s="12">
        <f>WorldGSCarbon131!L75</f>
        <v>540.01162551622451</v>
      </c>
      <c r="E75" s="12">
        <f>WorldGSCarbon131!M75</f>
        <v>1085.6441111741076</v>
      </c>
      <c r="F75" s="12">
        <f>WorldGSCarbon131!N75</f>
        <v>3503.6883133486449</v>
      </c>
      <c r="G75" s="22">
        <f>WorldGSCarbon131!P75</f>
        <v>10439.044436134109</v>
      </c>
      <c r="H75" s="12">
        <f>AllCountries!B75</f>
        <v>790.8232603245832</v>
      </c>
      <c r="I75" s="12">
        <f>AllCountries!C75</f>
        <v>528.69590517578661</v>
      </c>
      <c r="J75" s="12">
        <f>AllCountries!D75</f>
        <v>1515.894715192542</v>
      </c>
      <c r="K75" s="12">
        <f>AllCountries!E75</f>
        <v>5396.1340309286825</v>
      </c>
      <c r="L75" s="22">
        <f>AllCountries!F75</f>
        <v>15661.698974121937</v>
      </c>
      <c r="M75" s="12">
        <f>AllCountries!G75</f>
        <v>1331.756132965281</v>
      </c>
      <c r="N75" s="12">
        <f>AllCountries!H75</f>
        <v>1261.8290173746586</v>
      </c>
      <c r="O75" s="12">
        <f>AllCountries!I75</f>
        <v>1819.8788604804683</v>
      </c>
      <c r="P75" s="12">
        <f>AllCountries!J75</f>
        <v>5332.369558859692</v>
      </c>
      <c r="Q75" s="22">
        <f>AllCountries!K75</f>
        <v>13044.385059754573</v>
      </c>
      <c r="R75" s="12">
        <f>AllCountries!L75</f>
        <v>1351.6404428988978</v>
      </c>
      <c r="S75" s="12">
        <f>AllCountries!M75</f>
        <v>1278.0979340763133</v>
      </c>
      <c r="T75" s="12">
        <f>AllCountries!N75</f>
        <v>1820.5627383921399</v>
      </c>
      <c r="U75" s="12">
        <f>AllCountries!O75</f>
        <v>5261.3546268968821</v>
      </c>
      <c r="V75" s="22">
        <f>AllCountries!P75</f>
        <v>9703.6702406823224</v>
      </c>
      <c r="W75" s="12">
        <f>AllCountries!Q75</f>
        <v>902.77315731944532</v>
      </c>
      <c r="X75" s="12">
        <f>AllCountries!R75</f>
        <v>535.83759754728953</v>
      </c>
      <c r="Y75" s="12">
        <f>AllCountries!S75</f>
        <v>889.00220842027989</v>
      </c>
      <c r="Z75" s="12">
        <f>AllCountries!T75</f>
        <v>3430.7817917463058</v>
      </c>
      <c r="AA75" s="22">
        <f>AllCountries!U75</f>
        <v>12510.644069003591</v>
      </c>
      <c r="AB75" s="12">
        <f>AllCountries!V75</f>
        <v>1978.0964652439345</v>
      </c>
      <c r="AC75" s="12">
        <f>AllCountries!W75</f>
        <v>1953.7526574331566</v>
      </c>
      <c r="AD75" s="12">
        <f>AllCountries!X75</f>
        <v>2604.8730262829586</v>
      </c>
      <c r="AE75" s="12">
        <f>AllCountries!Y75</f>
        <v>3637.1174009424931</v>
      </c>
      <c r="AF75" s="22">
        <f>AllCountries!Z75</f>
        <v>11717.887168016758</v>
      </c>
      <c r="AG75" s="12">
        <f>AllCountries!AA75</f>
        <v>4681.160457366339</v>
      </c>
      <c r="AH75" s="12">
        <f>AllCountries!AB75</f>
        <v>4727.4630603377191</v>
      </c>
      <c r="AI75" s="12">
        <f>AllCountries!AC75</f>
        <v>5471.6338130405893</v>
      </c>
      <c r="AJ75" s="12">
        <f>AllCountries!AD75</f>
        <v>9027.4269908838505</v>
      </c>
      <c r="AK75" s="12">
        <f>AllCountries!AE75</f>
        <v>18449.201484391764</v>
      </c>
      <c r="AL75" s="12">
        <f>AllCountries!AF75</f>
        <v>341.44588498990242</v>
      </c>
      <c r="AM75" s="12">
        <f>AllCountries!AG75</f>
        <v>288.86291543943446</v>
      </c>
      <c r="AN75" s="12">
        <f>AllCountries!AH75</f>
        <v>334.40497854024267</v>
      </c>
      <c r="AO75" s="12">
        <f>AllCountries!AI75</f>
        <v>1012.0343520478635</v>
      </c>
      <c r="AP75" s="12">
        <f>AllCountries!AJ75</f>
        <v>7891.2530748667978</v>
      </c>
      <c r="AQ75" s="12">
        <f>AllCountries!AK75</f>
        <v>392.67568943379689</v>
      </c>
      <c r="AR75" s="12">
        <f>AllCountries!AL75</f>
        <v>-54.585588874847836</v>
      </c>
      <c r="AS75" s="12">
        <f>AllCountries!AM75</f>
        <v>35.295719010145596</v>
      </c>
      <c r="AT75" s="12">
        <f>AllCountries!AN75</f>
        <v>995.99064831829219</v>
      </c>
      <c r="AU75" s="12">
        <f>AllCountries!AO75</f>
        <v>3119.3316937336126</v>
      </c>
      <c r="AV75" s="12">
        <f>AllCountries!AP75</f>
        <v>-305.21477186006229</v>
      </c>
      <c r="AW75" s="12">
        <f>AllCountries!AQ75</f>
        <v>-923.70059986452691</v>
      </c>
      <c r="AX75" s="12">
        <f>AllCountries!AR75</f>
        <v>-690.0888951963899</v>
      </c>
      <c r="AY75" s="12">
        <f>AllCountries!AS75</f>
        <v>-251.35249476630162</v>
      </c>
      <c r="AZ75" s="12">
        <f>AllCountries!AT75</f>
        <v>5478.7070292457674</v>
      </c>
      <c r="BA75" s="12">
        <f>AllCountries!AU75</f>
        <v>631.61195570443533</v>
      </c>
      <c r="BB75" s="12">
        <f>AllCountries!AV75</f>
        <v>363.8703982714444</v>
      </c>
      <c r="BC75" s="12">
        <f>AllCountries!AW75</f>
        <v>415.64298535170406</v>
      </c>
      <c r="BD75" s="12">
        <f>AllCountries!AX75</f>
        <v>484.74860829937012</v>
      </c>
      <c r="BE75" s="12">
        <f>AllCountries!AY75</f>
        <v>3055.4929333217724</v>
      </c>
      <c r="BF75" s="12">
        <f>AllCountries!AZ75</f>
        <v>738.03203205399734</v>
      </c>
      <c r="BG75" s="12">
        <f>AllCountries!BA75</f>
        <v>509.7539539373455</v>
      </c>
      <c r="BH75" s="12">
        <f>AllCountries!BB75</f>
        <v>592.84017138332081</v>
      </c>
      <c r="BI75" s="12">
        <f>AllCountries!BC75</f>
        <v>1064.0350869633028</v>
      </c>
      <c r="BJ75" s="12">
        <f>AllCountries!BD75</f>
        <v>4422.5110804871692</v>
      </c>
      <c r="BK75" s="12">
        <f>WorldGSCarbon131!O75</f>
        <v>2958.0558276907618</v>
      </c>
      <c r="BL75" s="12">
        <f>WorldGSCarbon1455!L75</f>
        <v>-1071.3465331179052</v>
      </c>
      <c r="BM75" s="12">
        <f>WorldGSCarbon1455!M75</f>
        <v>-525.71404746002224</v>
      </c>
      <c r="BN75" s="12">
        <f>WorldGSCarbon1455!N75</f>
        <v>1892.3301547145154</v>
      </c>
      <c r="BO75" s="12">
        <f>WorldGSCarbon1455!O75</f>
        <v>1346.6976690566323</v>
      </c>
    </row>
    <row r="76" spans="1:67">
      <c r="A76" s="21">
        <v>1972</v>
      </c>
      <c r="B76" s="12">
        <f>WorldGSCarbon131!J76</f>
        <v>953.61802551964229</v>
      </c>
      <c r="C76" s="12">
        <f>WorldGSCarbon131!K76</f>
        <v>755.09295115814496</v>
      </c>
      <c r="D76" s="12">
        <f>WorldGSCarbon131!L76</f>
        <v>589.26570716796732</v>
      </c>
      <c r="E76" s="12">
        <f>WorldGSCarbon131!M76</f>
        <v>1149.6170690010752</v>
      </c>
      <c r="F76" s="12">
        <f>WorldGSCarbon131!N76</f>
        <v>3641.0911932949366</v>
      </c>
      <c r="G76" s="22">
        <f>WorldGSCarbon131!P76</f>
        <v>10807.8039506399</v>
      </c>
      <c r="H76" s="12">
        <f>AllCountries!B76</f>
        <v>948.79618269578521</v>
      </c>
      <c r="I76" s="12">
        <f>AllCountries!C76</f>
        <v>748.78739874335406</v>
      </c>
      <c r="J76" s="12">
        <f>AllCountries!D76</f>
        <v>1763.7484469468325</v>
      </c>
      <c r="K76" s="12">
        <f>AllCountries!E76</f>
        <v>5783.6074205737686</v>
      </c>
      <c r="L76" s="22">
        <f>AllCountries!F76</f>
        <v>16309.043960714094</v>
      </c>
      <c r="M76" s="12">
        <f>AllCountries!G76</f>
        <v>963.9844211074186</v>
      </c>
      <c r="N76" s="12">
        <f>AllCountries!H76</f>
        <v>914.93790017029914</v>
      </c>
      <c r="O76" s="12">
        <f>AllCountries!I76</f>
        <v>1514.2490658034635</v>
      </c>
      <c r="P76" s="12">
        <f>AllCountries!J76</f>
        <v>5118.5603692064369</v>
      </c>
      <c r="Q76" s="22">
        <f>AllCountries!K76</f>
        <v>13473.815916134437</v>
      </c>
      <c r="R76" s="12">
        <f>AllCountries!L76</f>
        <v>1255.8843120574377</v>
      </c>
      <c r="S76" s="12">
        <f>AllCountries!M76</f>
        <v>1192.7627188151007</v>
      </c>
      <c r="T76" s="12">
        <f>AllCountries!N76</f>
        <v>1751.290502101396</v>
      </c>
      <c r="U76" s="12">
        <f>AllCountries!O76</f>
        <v>5155.9198343248509</v>
      </c>
      <c r="V76" s="22">
        <f>AllCountries!P76</f>
        <v>9853.0476106721017</v>
      </c>
      <c r="W76" s="12">
        <f>AllCountries!Q76</f>
        <v>849.93360108827733</v>
      </c>
      <c r="X76" s="12">
        <f>AllCountries!R76</f>
        <v>466.06917360031764</v>
      </c>
      <c r="Y76" s="12">
        <f>AllCountries!S76</f>
        <v>859.52483043063944</v>
      </c>
      <c r="Z76" s="12">
        <f>AllCountries!T76</f>
        <v>3440.5991800345964</v>
      </c>
      <c r="AA76" s="22">
        <f>AllCountries!U76</f>
        <v>12855.399513968961</v>
      </c>
      <c r="AB76" s="12">
        <f>AllCountries!V76</f>
        <v>2046.2375492163628</v>
      </c>
      <c r="AC76" s="12">
        <f>AllCountries!W76</f>
        <v>2040.949315337258</v>
      </c>
      <c r="AD76" s="12">
        <f>AllCountries!X76</f>
        <v>2697.6820705130513</v>
      </c>
      <c r="AE76" s="12">
        <f>AllCountries!Y76</f>
        <v>3734.0765444975259</v>
      </c>
      <c r="AF76" s="22">
        <f>AllCountries!Z76</f>
        <v>12222.461669762253</v>
      </c>
      <c r="AG76" s="12">
        <f>AllCountries!AA76</f>
        <v>4808.6870398584642</v>
      </c>
      <c r="AH76" s="12">
        <f>AllCountries!AB76</f>
        <v>4848.5612414808347</v>
      </c>
      <c r="AI76" s="12">
        <f>AllCountries!AC76</f>
        <v>5644.3243633717011</v>
      </c>
      <c r="AJ76" s="12">
        <f>AllCountries!AD76</f>
        <v>9132.0321107367508</v>
      </c>
      <c r="AK76" s="12">
        <f>AllCountries!AE76</f>
        <v>18865.139075955161</v>
      </c>
      <c r="AL76" s="12">
        <f>AllCountries!AF76</f>
        <v>386.08686557578284</v>
      </c>
      <c r="AM76" s="12">
        <f>AllCountries!AG76</f>
        <v>333.72629575459348</v>
      </c>
      <c r="AN76" s="12">
        <f>AllCountries!AH76</f>
        <v>358.14545380969003</v>
      </c>
      <c r="AO76" s="12">
        <f>AllCountries!AI76</f>
        <v>1024.8628469146083</v>
      </c>
      <c r="AP76" s="12">
        <f>AllCountries!AJ76</f>
        <v>7920.0398064984311</v>
      </c>
      <c r="AQ76" s="12">
        <f>AllCountries!AK76</f>
        <v>431.68118638490819</v>
      </c>
      <c r="AR76" s="12">
        <f>AllCountries!AL76</f>
        <v>3.0579299886340583</v>
      </c>
      <c r="AS76" s="12">
        <f>AllCountries!AM76</f>
        <v>109.13750621188754</v>
      </c>
      <c r="AT76" s="12">
        <f>AllCountries!AN76</f>
        <v>1232.6138695488605</v>
      </c>
      <c r="AU76" s="12">
        <f>AllCountries!AO76</f>
        <v>3409.2280214328239</v>
      </c>
      <c r="AV76" s="12">
        <f>AllCountries!AP76</f>
        <v>-583.44302536179384</v>
      </c>
      <c r="AW76" s="12">
        <f>AllCountries!AQ76</f>
        <v>-1123.3271605078276</v>
      </c>
      <c r="AX76" s="12">
        <f>AllCountries!AR76</f>
        <v>-1052.8051766550302</v>
      </c>
      <c r="AY76" s="12">
        <f>AllCountries!AS76</f>
        <v>-640.87160535411158</v>
      </c>
      <c r="AZ76" s="12">
        <f>AllCountries!AT76</f>
        <v>5318.342240596955</v>
      </c>
      <c r="BA76" s="12">
        <f>AllCountries!AU76</f>
        <v>574.98416312609959</v>
      </c>
      <c r="BB76" s="12">
        <f>AllCountries!AV76</f>
        <v>325.00816145576425</v>
      </c>
      <c r="BC76" s="12">
        <f>AllCountries!AW76</f>
        <v>379.42383375840564</v>
      </c>
      <c r="BD76" s="12">
        <f>AllCountries!AX76</f>
        <v>451.44411218644399</v>
      </c>
      <c r="BE76" s="12">
        <f>AllCountries!AY76</f>
        <v>3212.7947838604514</v>
      </c>
      <c r="BF76" s="12">
        <f>AllCountries!AZ76</f>
        <v>831.37593717962238</v>
      </c>
      <c r="BG76" s="12">
        <f>AllCountries!BA76</f>
        <v>613.58535798056505</v>
      </c>
      <c r="BH76" s="12">
        <f>AllCountries!BB76</f>
        <v>708.33680985857939</v>
      </c>
      <c r="BI76" s="12">
        <f>AllCountries!BC76</f>
        <v>1223.6288412074691</v>
      </c>
      <c r="BJ76" s="12">
        <f>AllCountries!BD76</f>
        <v>4648.0542676216419</v>
      </c>
      <c r="BK76" s="12">
        <f>WorldGSCarbon131!O76</f>
        <v>3080.739831461829</v>
      </c>
      <c r="BL76" s="12">
        <f>WorldGSCarbon1455!L76</f>
        <v>-1086.7287282747436</v>
      </c>
      <c r="BM76" s="12">
        <f>WorldGSCarbon1455!M76</f>
        <v>-526.37736644163567</v>
      </c>
      <c r="BN76" s="12">
        <f>WorldGSCarbon1455!N76</f>
        <v>1965.0967578522263</v>
      </c>
      <c r="BO76" s="12">
        <f>WorldGSCarbon1455!O76</f>
        <v>1404.7453960191185</v>
      </c>
    </row>
    <row r="77" spans="1:67">
      <c r="A77" s="21">
        <v>1973</v>
      </c>
      <c r="B77" s="12">
        <f>WorldGSCarbon131!J77</f>
        <v>1164.3189858993737</v>
      </c>
      <c r="C77" s="12">
        <f>WorldGSCarbon131!K77</f>
        <v>970.29706948777391</v>
      </c>
      <c r="D77" s="12">
        <f>WorldGSCarbon131!L77</f>
        <v>795.41943880405154</v>
      </c>
      <c r="E77" s="12">
        <f>WorldGSCarbon131!M77</f>
        <v>1390.7175555798458</v>
      </c>
      <c r="F77" s="12">
        <f>WorldGSCarbon131!N77</f>
        <v>4065.8586029645044</v>
      </c>
      <c r="G77" s="22">
        <f>WorldGSCarbon131!P77</f>
        <v>11509.380647459106</v>
      </c>
      <c r="H77" s="12">
        <f>AllCountries!B77</f>
        <v>1324.2900651659775</v>
      </c>
      <c r="I77" s="12">
        <f>AllCountries!C77</f>
        <v>1136.2763172209254</v>
      </c>
      <c r="J77" s="12">
        <f>AllCountries!D77</f>
        <v>2183.8989732699715</v>
      </c>
      <c r="K77" s="12">
        <f>AllCountries!E77</f>
        <v>6371.4652006179294</v>
      </c>
      <c r="L77" s="22">
        <f>AllCountries!F77</f>
        <v>17067.379629101397</v>
      </c>
      <c r="M77" s="12">
        <f>AllCountries!G77</f>
        <v>1280.2034488142517</v>
      </c>
      <c r="N77" s="12">
        <f>AllCountries!H77</f>
        <v>1245.1746033462482</v>
      </c>
      <c r="O77" s="12">
        <f>AllCountries!I77</f>
        <v>1901.6980883433985</v>
      </c>
      <c r="P77" s="12">
        <f>AllCountries!J77</f>
        <v>5737.3797813627962</v>
      </c>
      <c r="Q77" s="22">
        <f>AllCountries!K77</f>
        <v>14420.848512471395</v>
      </c>
      <c r="R77" s="12">
        <f>AllCountries!L77</f>
        <v>1487.2262245198399</v>
      </c>
      <c r="S77" s="12">
        <f>AllCountries!M77</f>
        <v>1417.9180300957441</v>
      </c>
      <c r="T77" s="12">
        <f>AllCountries!N77</f>
        <v>2150.3712918511083</v>
      </c>
      <c r="U77" s="12">
        <f>AllCountries!O77</f>
        <v>6275.0681035868483</v>
      </c>
      <c r="V77" s="22">
        <f>AllCountries!P77</f>
        <v>12238.31077506196</v>
      </c>
      <c r="W77" s="12">
        <f>AllCountries!Q77</f>
        <v>961.90789190719056</v>
      </c>
      <c r="X77" s="12">
        <f>AllCountries!R77</f>
        <v>574.23429888284556</v>
      </c>
      <c r="Y77" s="12">
        <f>AllCountries!S77</f>
        <v>998.40715903383318</v>
      </c>
      <c r="Z77" s="12">
        <f>AllCountries!T77</f>
        <v>3556.3269419964813</v>
      </c>
      <c r="AA77" s="22">
        <f>AllCountries!U77</f>
        <v>12898.116879368481</v>
      </c>
      <c r="AB77" s="12">
        <f>AllCountries!V77</f>
        <v>2247.767712389144</v>
      </c>
      <c r="AC77" s="12">
        <f>AllCountries!W77</f>
        <v>2191.957133429873</v>
      </c>
      <c r="AD77" s="12">
        <f>AllCountries!X77</f>
        <v>2873.9732975386551</v>
      </c>
      <c r="AE77" s="12">
        <f>AllCountries!Y77</f>
        <v>3943.4146820423048</v>
      </c>
      <c r="AF77" s="22">
        <f>AllCountries!Z77</f>
        <v>12937.638226592437</v>
      </c>
      <c r="AG77" s="12">
        <f>AllCountries!AA77</f>
        <v>4858.1161675203412</v>
      </c>
      <c r="AH77" s="12">
        <f>AllCountries!AB77</f>
        <v>4900.0763864151695</v>
      </c>
      <c r="AI77" s="12">
        <f>AllCountries!AC77</f>
        <v>5774.2257847194269</v>
      </c>
      <c r="AJ77" s="12">
        <f>AllCountries!AD77</f>
        <v>9149.9533027693815</v>
      </c>
      <c r="AK77" s="12">
        <f>AllCountries!AE77</f>
        <v>19298.1586923174</v>
      </c>
      <c r="AL77" s="12">
        <f>AllCountries!AF77</f>
        <v>330.14077403848023</v>
      </c>
      <c r="AM77" s="12">
        <f>AllCountries!AG77</f>
        <v>280.52484051515472</v>
      </c>
      <c r="AN77" s="12">
        <f>AllCountries!AH77</f>
        <v>300.97309884166123</v>
      </c>
      <c r="AO77" s="12">
        <f>AllCountries!AI77</f>
        <v>992.26259544297739</v>
      </c>
      <c r="AP77" s="12">
        <f>AllCountries!AJ77</f>
        <v>8077.0135753753339</v>
      </c>
      <c r="AQ77" s="12">
        <f>AllCountries!AK77</f>
        <v>505.58931382656976</v>
      </c>
      <c r="AR77" s="12">
        <f>AllCountries!AL77</f>
        <v>105.52461031416648</v>
      </c>
      <c r="AS77" s="12">
        <f>AllCountries!AM77</f>
        <v>211.45181717903316</v>
      </c>
      <c r="AT77" s="12">
        <f>AllCountries!AN77</f>
        <v>1571.8758518547579</v>
      </c>
      <c r="AU77" s="12">
        <f>AllCountries!AO77</f>
        <v>3794.7920300810169</v>
      </c>
      <c r="AV77" s="12">
        <f>AllCountries!AP77</f>
        <v>-683.24445908997211</v>
      </c>
      <c r="AW77" s="12">
        <f>AllCountries!AQ77</f>
        <v>-1270.2583932564405</v>
      </c>
      <c r="AX77" s="12">
        <f>AllCountries!AR77</f>
        <v>-1238.6174505947702</v>
      </c>
      <c r="AY77" s="12">
        <f>AllCountries!AS77</f>
        <v>-885.82896043369078</v>
      </c>
      <c r="AZ77" s="12">
        <f>AllCountries!AT77</f>
        <v>4938.2312115804079</v>
      </c>
      <c r="BA77" s="12">
        <f>AllCountries!AU77</f>
        <v>575.64710611245118</v>
      </c>
      <c r="BB77" s="12">
        <f>AllCountries!AV77</f>
        <v>339.32765671627971</v>
      </c>
      <c r="BC77" s="12">
        <f>AllCountries!AW77</f>
        <v>396.57329299552265</v>
      </c>
      <c r="BD77" s="12">
        <f>AllCountries!AX77</f>
        <v>471.09047544079965</v>
      </c>
      <c r="BE77" s="12">
        <f>AllCountries!AY77</f>
        <v>3350.6412908564334</v>
      </c>
      <c r="BF77" s="12">
        <f>AllCountries!AZ77</f>
        <v>893.67143932345527</v>
      </c>
      <c r="BG77" s="12">
        <f>AllCountries!BA77</f>
        <v>679.56562757587801</v>
      </c>
      <c r="BH77" s="12">
        <f>AllCountries!BB77</f>
        <v>785.37016393000567</v>
      </c>
      <c r="BI77" s="12">
        <f>AllCountries!BC77</f>
        <v>1343.7849256987799</v>
      </c>
      <c r="BJ77" s="12">
        <f>AllCountries!BD77</f>
        <v>4883.4997289878138</v>
      </c>
      <c r="BK77" s="12">
        <f>WorldGSCarbon131!O77</f>
        <v>3470.56048618871</v>
      </c>
      <c r="BL77" s="12">
        <f>WorldGSCarbon1455!L77</f>
        <v>-972.04608047265367</v>
      </c>
      <c r="BM77" s="12">
        <f>WorldGSCarbon1455!M77</f>
        <v>-376.74796369685936</v>
      </c>
      <c r="BN77" s="12">
        <f>WorldGSCarbon1455!N77</f>
        <v>2298.3930836877994</v>
      </c>
      <c r="BO77" s="12">
        <f>WorldGSCarbon1455!O77</f>
        <v>1703.0949669120052</v>
      </c>
    </row>
    <row r="78" spans="1:67">
      <c r="A78" s="21">
        <v>1974</v>
      </c>
      <c r="B78" s="12">
        <f>WorldGSCarbon131!J78</f>
        <v>1035.2925829717617</v>
      </c>
      <c r="C78" s="12">
        <f>WorldGSCarbon131!K78</f>
        <v>772.95287788835401</v>
      </c>
      <c r="D78" s="12">
        <f>WorldGSCarbon131!L78</f>
        <v>602.21547386336908</v>
      </c>
      <c r="E78" s="12">
        <f>WorldGSCarbon131!M78</f>
        <v>1220.621710481548</v>
      </c>
      <c r="F78" s="12">
        <f>WorldGSCarbon131!N78</f>
        <v>3875.4887045824539</v>
      </c>
      <c r="G78" s="22">
        <f>WorldGSCarbon131!P78</f>
        <v>11497.527150670496</v>
      </c>
      <c r="H78" s="12">
        <f>AllCountries!B78</f>
        <v>952.61448494857314</v>
      </c>
      <c r="I78" s="12">
        <f>AllCountries!C78</f>
        <v>640.12909699177112</v>
      </c>
      <c r="J78" s="12">
        <f>AllCountries!D78</f>
        <v>1725.771464400367</v>
      </c>
      <c r="K78" s="12">
        <f>AllCountries!E78</f>
        <v>5838.8223362104482</v>
      </c>
      <c r="L78" s="22">
        <f>AllCountries!F78</f>
        <v>16830.659969979581</v>
      </c>
      <c r="M78" s="12">
        <f>AllCountries!G78</f>
        <v>902.67669047639026</v>
      </c>
      <c r="N78" s="12">
        <f>AllCountries!H78</f>
        <v>841.20754389182764</v>
      </c>
      <c r="O78" s="12">
        <f>AllCountries!I78</f>
        <v>1493.0592056043818</v>
      </c>
      <c r="P78" s="12">
        <f>AllCountries!J78</f>
        <v>5258.9807301902583</v>
      </c>
      <c r="Q78" s="22">
        <f>AllCountries!K78</f>
        <v>14225.854413245474</v>
      </c>
      <c r="R78" s="12">
        <f>AllCountries!L78</f>
        <v>1634.3489476928953</v>
      </c>
      <c r="S78" s="12">
        <f>AllCountries!M78</f>
        <v>1541.1132770364445</v>
      </c>
      <c r="T78" s="12">
        <f>AllCountries!N78</f>
        <v>2329.767299493903</v>
      </c>
      <c r="U78" s="12">
        <f>AllCountries!O78</f>
        <v>6509.0713859255502</v>
      </c>
      <c r="V78" s="22">
        <f>AllCountries!P78</f>
        <v>12700.017462150923</v>
      </c>
      <c r="W78" s="12">
        <f>AllCountries!Q78</f>
        <v>1041.7627310707589</v>
      </c>
      <c r="X78" s="12">
        <f>AllCountries!R78</f>
        <v>639.2247034625816</v>
      </c>
      <c r="Y78" s="12">
        <f>AllCountries!S78</f>
        <v>1102.5962005739116</v>
      </c>
      <c r="Z78" s="12">
        <f>AllCountries!T78</f>
        <v>3701.8724833828974</v>
      </c>
      <c r="AA78" s="22">
        <f>AllCountries!U78</f>
        <v>13232.524207876173</v>
      </c>
      <c r="AB78" s="12">
        <f>AllCountries!V78</f>
        <v>2283.3750675061242</v>
      </c>
      <c r="AC78" s="12">
        <f>AllCountries!W78</f>
        <v>2196.5506290459825</v>
      </c>
      <c r="AD78" s="12">
        <f>AllCountries!X78</f>
        <v>2948.2727113940109</v>
      </c>
      <c r="AE78" s="12">
        <f>AllCountries!Y78</f>
        <v>4003.6048794424555</v>
      </c>
      <c r="AF78" s="22">
        <f>AllCountries!Z78</f>
        <v>13024.618167251801</v>
      </c>
      <c r="AG78" s="12">
        <f>AllCountries!AA78</f>
        <v>4770.8406245741353</v>
      </c>
      <c r="AH78" s="12">
        <f>AllCountries!AB78</f>
        <v>4800.2741585421536</v>
      </c>
      <c r="AI78" s="12">
        <f>AllCountries!AC78</f>
        <v>5722.7540373186694</v>
      </c>
      <c r="AJ78" s="12">
        <f>AllCountries!AD78</f>
        <v>8761.7564936792514</v>
      </c>
      <c r="AK78" s="12">
        <f>AllCountries!AE78</f>
        <v>19418.414253934701</v>
      </c>
      <c r="AL78" s="12">
        <f>AllCountries!AF78</f>
        <v>354.28065877535698</v>
      </c>
      <c r="AM78" s="12">
        <f>AllCountries!AG78</f>
        <v>261.15716387533064</v>
      </c>
      <c r="AN78" s="12">
        <f>AllCountries!AH78</f>
        <v>283.60046193985033</v>
      </c>
      <c r="AO78" s="12">
        <f>AllCountries!AI78</f>
        <v>1016.6981088868764</v>
      </c>
      <c r="AP78" s="12">
        <f>AllCountries!AJ78</f>
        <v>8370.7508227178314</v>
      </c>
      <c r="AQ78" s="12">
        <f>AllCountries!AK78</f>
        <v>553.6521538061919</v>
      </c>
      <c r="AR78" s="12">
        <f>AllCountries!AL78</f>
        <v>165.87836117020908</v>
      </c>
      <c r="AS78" s="12">
        <f>AllCountries!AM78</f>
        <v>272.1645826859571</v>
      </c>
      <c r="AT78" s="12">
        <f>AllCountries!AN78</f>
        <v>1735.2279374902314</v>
      </c>
      <c r="AU78" s="12">
        <f>AllCountries!AO78</f>
        <v>4008.8126159554727</v>
      </c>
      <c r="AV78" s="12">
        <f>AllCountries!AP78</f>
        <v>-732.63038061731652</v>
      </c>
      <c r="AW78" s="12">
        <f>AllCountries!AQ78</f>
        <v>-1556.2987074138023</v>
      </c>
      <c r="AX78" s="12">
        <f>AllCountries!AR78</f>
        <v>-1539.333255911409</v>
      </c>
      <c r="AY78" s="12">
        <f>AllCountries!AS78</f>
        <v>-1192.3653383317178</v>
      </c>
      <c r="AZ78" s="12">
        <f>AllCountries!AT78</f>
        <v>4906.0579455662864</v>
      </c>
      <c r="BA78" s="12">
        <f>AllCountries!AU78</f>
        <v>621.85910810426026</v>
      </c>
      <c r="BB78" s="12">
        <f>AllCountries!AV78</f>
        <v>324.80524425573185</v>
      </c>
      <c r="BC78" s="12">
        <f>AllCountries!AW78</f>
        <v>384.10349498461522</v>
      </c>
      <c r="BD78" s="12">
        <f>AllCountries!AX78</f>
        <v>460.48204013059802</v>
      </c>
      <c r="BE78" s="12">
        <f>AllCountries!AY78</f>
        <v>3463.1996117761241</v>
      </c>
      <c r="BF78" s="12">
        <f>AllCountries!AZ78</f>
        <v>952.60378548261554</v>
      </c>
      <c r="BG78" s="12">
        <f>AllCountries!BA78</f>
        <v>616.4176298700628</v>
      </c>
      <c r="BH78" s="12">
        <f>AllCountries!BB78</f>
        <v>730.21092766024481</v>
      </c>
      <c r="BI78" s="12">
        <f>AllCountries!BC78</f>
        <v>1307.7062958603615</v>
      </c>
      <c r="BJ78" s="12">
        <f>AllCountries!BD78</f>
        <v>5026.270266603351</v>
      </c>
      <c r="BK78" s="12">
        <f>WorldGSCarbon131!O78</f>
        <v>3257.0824679642751</v>
      </c>
      <c r="BL78" s="12">
        <f>WorldGSCarbon1455!L78</f>
        <v>-1123.4053118547993</v>
      </c>
      <c r="BM78" s="12">
        <f>WorldGSCarbon1455!M78</f>
        <v>-504.99907523662046</v>
      </c>
      <c r="BN78" s="12">
        <f>WorldGSCarbon1455!N78</f>
        <v>2149.8679188642855</v>
      </c>
      <c r="BO78" s="12">
        <f>WorldGSCarbon1455!O78</f>
        <v>1531.4616822461064</v>
      </c>
    </row>
    <row r="79" spans="1:67">
      <c r="A79" s="21">
        <v>1975</v>
      </c>
      <c r="B79" s="12">
        <f>WorldGSCarbon131!J79</f>
        <v>799.05163299303274</v>
      </c>
      <c r="C79" s="12">
        <f>WorldGSCarbon131!K79</f>
        <v>468.13809954350609</v>
      </c>
      <c r="D79" s="12">
        <f>WorldGSCarbon131!L79</f>
        <v>303.12251351513106</v>
      </c>
      <c r="E79" s="12">
        <f>WorldGSCarbon131!M79</f>
        <v>930.17096772024843</v>
      </c>
      <c r="F79" s="12">
        <f>WorldGSCarbon131!N79</f>
        <v>3545.4955149169928</v>
      </c>
      <c r="G79" s="22">
        <f>WorldGSCarbon131!P79</f>
        <v>11397.128953251671</v>
      </c>
      <c r="H79" s="12">
        <f>AllCountries!B79</f>
        <v>570.16674836384436</v>
      </c>
      <c r="I79" s="12">
        <f>AllCountries!C79</f>
        <v>82.970059285481724</v>
      </c>
      <c r="J79" s="12">
        <f>AllCountries!D79</f>
        <v>1161.0079163948967</v>
      </c>
      <c r="K79" s="12">
        <f>AllCountries!E79</f>
        <v>5210.9494098248588</v>
      </c>
      <c r="L79" s="22">
        <f>AllCountries!F79</f>
        <v>16626.745999580373</v>
      </c>
      <c r="M79" s="12">
        <f>AllCountries!G79</f>
        <v>735.15879207947592</v>
      </c>
      <c r="N79" s="12">
        <f>AllCountries!H79</f>
        <v>591.08059259364097</v>
      </c>
      <c r="O79" s="12">
        <f>AllCountries!I79</f>
        <v>1263.8392695685891</v>
      </c>
      <c r="P79" s="12">
        <f>AllCountries!J79</f>
        <v>4993.5249593484605</v>
      </c>
      <c r="Q79" s="22">
        <f>AllCountries!K79</f>
        <v>14138.175816857387</v>
      </c>
      <c r="R79" s="12">
        <f>AllCountries!L79</f>
        <v>1083.5997805579891</v>
      </c>
      <c r="S79" s="12">
        <f>AllCountries!M79</f>
        <v>958.29670321177184</v>
      </c>
      <c r="T79" s="12">
        <f>AllCountries!N79</f>
        <v>1776.9615955045508</v>
      </c>
      <c r="U79" s="12">
        <f>AllCountries!O79</f>
        <v>5899.2696375952619</v>
      </c>
      <c r="V79" s="22">
        <f>AllCountries!P79</f>
        <v>12812.719761362001</v>
      </c>
      <c r="W79" s="12">
        <f>AllCountries!Q79</f>
        <v>1263.84983708045</v>
      </c>
      <c r="X79" s="12">
        <f>AllCountries!R79</f>
        <v>783.46678536955267</v>
      </c>
      <c r="Y79" s="12">
        <f>AllCountries!S79</f>
        <v>1347.4246682267847</v>
      </c>
      <c r="Z79" s="12">
        <f>AllCountries!T79</f>
        <v>3939.4241925516822</v>
      </c>
      <c r="AA79" s="22">
        <f>AllCountries!U79</f>
        <v>13319.101916906728</v>
      </c>
      <c r="AB79" s="12">
        <f>AllCountries!V79</f>
        <v>1612.9710591216444</v>
      </c>
      <c r="AC79" s="12">
        <f>AllCountries!W79</f>
        <v>1472.3622052522676</v>
      </c>
      <c r="AD79" s="12">
        <f>AllCountries!X79</f>
        <v>2262.7789263501863</v>
      </c>
      <c r="AE79" s="12">
        <f>AllCountries!Y79</f>
        <v>3338.7149275442416</v>
      </c>
      <c r="AF79" s="22">
        <f>AllCountries!Z79</f>
        <v>13069.004237897871</v>
      </c>
      <c r="AG79" s="12">
        <f>AllCountries!AA79</f>
        <v>3594.4065259133449</v>
      </c>
      <c r="AH79" s="12">
        <f>AllCountries!AB79</f>
        <v>3617.5724780335186</v>
      </c>
      <c r="AI79" s="12">
        <f>AllCountries!AC79</f>
        <v>4535.1894675804024</v>
      </c>
      <c r="AJ79" s="12">
        <f>AllCountries!AD79</f>
        <v>7470.4267818843173</v>
      </c>
      <c r="AK79" s="12">
        <f>AllCountries!AE79</f>
        <v>18290.965418896318</v>
      </c>
      <c r="AL79" s="12">
        <f>AllCountries!AF79</f>
        <v>425.9504850593886</v>
      </c>
      <c r="AM79" s="12">
        <f>AllCountries!AG79</f>
        <v>336.75845541935183</v>
      </c>
      <c r="AN79" s="12">
        <f>AllCountries!AH79</f>
        <v>374.87846811484428</v>
      </c>
      <c r="AO79" s="12">
        <f>AllCountries!AI79</f>
        <v>1060.8461491068642</v>
      </c>
      <c r="AP79" s="12">
        <f>AllCountries!AJ79</f>
        <v>8186.5363581349193</v>
      </c>
      <c r="AQ79" s="12">
        <f>AllCountries!AK79</f>
        <v>630.51361075383477</v>
      </c>
      <c r="AR79" s="12">
        <f>AllCountries!AL79</f>
        <v>264.80065162078512</v>
      </c>
      <c r="AS79" s="12">
        <f>AllCountries!AM79</f>
        <v>372.73589652385994</v>
      </c>
      <c r="AT79" s="12">
        <f>AllCountries!AN79</f>
        <v>1853.0293316652771</v>
      </c>
      <c r="AU79" s="12">
        <f>AllCountries!AO79</f>
        <v>4117.6236745033139</v>
      </c>
      <c r="AV79" s="12">
        <f>AllCountries!AP79</f>
        <v>-567.58597249913055</v>
      </c>
      <c r="AW79" s="12">
        <f>AllCountries!AQ79</f>
        <v>-1112.0370714289038</v>
      </c>
      <c r="AX79" s="12">
        <f>AllCountries!AR79</f>
        <v>-1068.17368338501</v>
      </c>
      <c r="AY79" s="12">
        <f>AllCountries!AS79</f>
        <v>-815.14246088414609</v>
      </c>
      <c r="AZ79" s="12">
        <f>AllCountries!AT79</f>
        <v>4206.1845769710935</v>
      </c>
      <c r="BA79" s="12">
        <f>AllCountries!AU79</f>
        <v>580.32833880936812</v>
      </c>
      <c r="BB79" s="12">
        <f>AllCountries!AV79</f>
        <v>306.30358948217031</v>
      </c>
      <c r="BC79" s="12">
        <f>AllCountries!AW79</f>
        <v>365.05911821568304</v>
      </c>
      <c r="BD79" s="12">
        <f>AllCountries!AX79</f>
        <v>440.76519299836775</v>
      </c>
      <c r="BE79" s="12">
        <f>AllCountries!AY79</f>
        <v>3463.2835348984272</v>
      </c>
      <c r="BF79" s="12">
        <f>AllCountries!AZ79</f>
        <v>1061.9728012317764</v>
      </c>
      <c r="BG79" s="12">
        <f>AllCountries!BA79</f>
        <v>712.50176758066596</v>
      </c>
      <c r="BH79" s="12">
        <f>AllCountries!BB79</f>
        <v>855.38785215721532</v>
      </c>
      <c r="BI79" s="12">
        <f>AllCountries!BC79</f>
        <v>1447.7339518699869</v>
      </c>
      <c r="BJ79" s="12">
        <f>AllCountries!BD79</f>
        <v>5155.3868199561875</v>
      </c>
      <c r="BK79" s="12">
        <f>WorldGSCarbon131!O79</f>
        <v>2918.4470607118751</v>
      </c>
      <c r="BL79" s="12">
        <f>WorldGSCarbon1455!L79</f>
        <v>-1364.6686002373001</v>
      </c>
      <c r="BM79" s="12">
        <f>WorldGSCarbon1455!M79</f>
        <v>-737.62014603218279</v>
      </c>
      <c r="BN79" s="12">
        <f>WorldGSCarbon1455!N79</f>
        <v>1877.7044011645619</v>
      </c>
      <c r="BO79" s="12">
        <f>WorldGSCarbon1455!O79</f>
        <v>1250.6559469594447</v>
      </c>
    </row>
    <row r="80" spans="1:67">
      <c r="A80" s="21">
        <v>1976</v>
      </c>
      <c r="B80" s="12">
        <f>WorldGSCarbon131!J80</f>
        <v>943.73979383692654</v>
      </c>
      <c r="C80" s="12">
        <f>WorldGSCarbon131!K80</f>
        <v>601.01306673953172</v>
      </c>
      <c r="D80" s="12">
        <f>WorldGSCarbon131!L80</f>
        <v>425.84091924030798</v>
      </c>
      <c r="E80" s="12">
        <f>WorldGSCarbon131!M80</f>
        <v>1061.1606326270085</v>
      </c>
      <c r="F80" s="12">
        <f>WorldGSCarbon131!N80</f>
        <v>3780.9943542707606</v>
      </c>
      <c r="G80" s="22">
        <f>WorldGSCarbon131!P80</f>
        <v>11816.630806641553</v>
      </c>
      <c r="H80" s="12">
        <f>AllCountries!B80</f>
        <v>813.42421776993558</v>
      </c>
      <c r="I80" s="12">
        <f>AllCountries!C80</f>
        <v>316.44413529779263</v>
      </c>
      <c r="J80" s="12">
        <f>AllCountries!D80</f>
        <v>1403.6641623304324</v>
      </c>
      <c r="K80" s="12">
        <f>AllCountries!E80</f>
        <v>5619.5360978106237</v>
      </c>
      <c r="L80" s="22">
        <f>AllCountries!F80</f>
        <v>17356.501065797274</v>
      </c>
      <c r="M80" s="12">
        <f>AllCountries!G80</f>
        <v>1073.1401229159364</v>
      </c>
      <c r="N80" s="12">
        <f>AllCountries!H80</f>
        <v>850.1619869828229</v>
      </c>
      <c r="O80" s="12">
        <f>AllCountries!I80</f>
        <v>1582.2643178114677</v>
      </c>
      <c r="P80" s="12">
        <f>AllCountries!J80</f>
        <v>5398.1933091045394</v>
      </c>
      <c r="Q80" s="22">
        <f>AllCountries!K80</f>
        <v>14511.041626859516</v>
      </c>
      <c r="R80" s="12">
        <f>AllCountries!L80</f>
        <v>1198.8506043847106</v>
      </c>
      <c r="S80" s="12">
        <f>AllCountries!M80</f>
        <v>1077.5872995466605</v>
      </c>
      <c r="T80" s="12">
        <f>AllCountries!N80</f>
        <v>1877.8617827668172</v>
      </c>
      <c r="U80" s="12">
        <f>AllCountries!O80</f>
        <v>6115.8202039136013</v>
      </c>
      <c r="V80" s="22">
        <f>AllCountries!P80</f>
        <v>13456.994948213467</v>
      </c>
      <c r="W80" s="12">
        <f>AllCountries!Q80</f>
        <v>1220.1216052429456</v>
      </c>
      <c r="X80" s="12">
        <f>AllCountries!R80</f>
        <v>736.51717101197539</v>
      </c>
      <c r="Y80" s="12">
        <f>AllCountries!S80</f>
        <v>1339.6141789658816</v>
      </c>
      <c r="Z80" s="12">
        <f>AllCountries!T80</f>
        <v>3949.0033017326668</v>
      </c>
      <c r="AA80" s="22">
        <f>AllCountries!U80</f>
        <v>13480.110465179534</v>
      </c>
      <c r="AB80" s="12">
        <f>AllCountries!V80</f>
        <v>1907.4516238441799</v>
      </c>
      <c r="AC80" s="12">
        <f>AllCountries!W80</f>
        <v>1777.7868882190364</v>
      </c>
      <c r="AD80" s="12">
        <f>AllCountries!X80</f>
        <v>2602.7032374427781</v>
      </c>
      <c r="AE80" s="12">
        <f>AllCountries!Y80</f>
        <v>3764.3366925284536</v>
      </c>
      <c r="AF80" s="22">
        <f>AllCountries!Z80</f>
        <v>13746.609168445073</v>
      </c>
      <c r="AG80" s="12">
        <f>AllCountries!AA80</f>
        <v>3285.246126373308</v>
      </c>
      <c r="AH80" s="12">
        <f>AllCountries!AB80</f>
        <v>3312.5213637819029</v>
      </c>
      <c r="AI80" s="12">
        <f>AllCountries!AC80</f>
        <v>4263.6650301320306</v>
      </c>
      <c r="AJ80" s="12">
        <f>AllCountries!AD80</f>
        <v>7195.710512495375</v>
      </c>
      <c r="AK80" s="12">
        <f>AllCountries!AE80</f>
        <v>18247.250693840018</v>
      </c>
      <c r="AL80" s="12">
        <f>AllCountries!AF80</f>
        <v>505.09302791777708</v>
      </c>
      <c r="AM80" s="12">
        <f>AllCountries!AG80</f>
        <v>408.50477774919437</v>
      </c>
      <c r="AN80" s="12">
        <f>AllCountries!AH80</f>
        <v>424.0068829776439</v>
      </c>
      <c r="AO80" s="12">
        <f>AllCountries!AI80</f>
        <v>1070.061396462818</v>
      </c>
      <c r="AP80" s="12">
        <f>AllCountries!AJ80</f>
        <v>8059.0729834251342</v>
      </c>
      <c r="AQ80" s="12">
        <f>AllCountries!AK80</f>
        <v>620.24425288488385</v>
      </c>
      <c r="AR80" s="12">
        <f>AllCountries!AL80</f>
        <v>272.04666994656577</v>
      </c>
      <c r="AS80" s="12">
        <f>AllCountries!AM80</f>
        <v>386.48638812455783</v>
      </c>
      <c r="AT80" s="12">
        <f>AllCountries!AN80</f>
        <v>2065.0909206368719</v>
      </c>
      <c r="AU80" s="12">
        <f>AllCountries!AO80</f>
        <v>4433.4491942400582</v>
      </c>
      <c r="AV80" s="12">
        <f>AllCountries!AP80</f>
        <v>-442.47321901957793</v>
      </c>
      <c r="AW80" s="12">
        <f>AllCountries!AQ80</f>
        <v>-1185.7502785528441</v>
      </c>
      <c r="AX80" s="12">
        <f>AllCountries!AR80</f>
        <v>-1118.9328310211965</v>
      </c>
      <c r="AY80" s="12">
        <f>AllCountries!AS80</f>
        <v>-853.87306708336382</v>
      </c>
      <c r="AZ80" s="12">
        <f>AllCountries!AT80</f>
        <v>4290.3103709311126</v>
      </c>
      <c r="BA80" s="12">
        <f>AllCountries!AU80</f>
        <v>612.31737181043354</v>
      </c>
      <c r="BB80" s="12">
        <f>AllCountries!AV80</f>
        <v>354.12653413763803</v>
      </c>
      <c r="BC80" s="12">
        <f>AllCountries!AW80</f>
        <v>414.38891434540216</v>
      </c>
      <c r="BD80" s="12">
        <f>AllCountries!AX80</f>
        <v>491.05320256211576</v>
      </c>
      <c r="BE80" s="12">
        <f>AllCountries!AY80</f>
        <v>3544.1028809762884</v>
      </c>
      <c r="BF80" s="12">
        <f>AllCountries!AZ80</f>
        <v>1050.4334142613702</v>
      </c>
      <c r="BG80" s="12">
        <f>AllCountries!BA80</f>
        <v>674.88467822636142</v>
      </c>
      <c r="BH80" s="12">
        <f>AllCountries!BB80</f>
        <v>820.34722460866703</v>
      </c>
      <c r="BI80" s="12">
        <f>AllCountries!BC80</f>
        <v>1416.2715862922321</v>
      </c>
      <c r="BJ80" s="12">
        <f>AllCountries!BD80</f>
        <v>5223.766371001313</v>
      </c>
      <c r="BK80" s="12">
        <f>WorldGSCarbon131!O80</f>
        <v>3145.67464088406</v>
      </c>
      <c r="BL80" s="12">
        <f>WorldGSCarbon1455!L80</f>
        <v>-1344.601243270929</v>
      </c>
      <c r="BM80" s="12">
        <f>WorldGSCarbon1455!M80</f>
        <v>-709.28152988422858</v>
      </c>
      <c r="BN80" s="12">
        <f>WorldGSCarbon1455!N80</f>
        <v>2010.5521917595238</v>
      </c>
      <c r="BO80" s="12">
        <f>WorldGSCarbon1455!O80</f>
        <v>1375.2324783728234</v>
      </c>
    </row>
    <row r="81" spans="1:67">
      <c r="A81" s="21">
        <v>1977</v>
      </c>
      <c r="B81" s="12">
        <f>WorldGSCarbon131!J81</f>
        <v>998.63143633889501</v>
      </c>
      <c r="C81" s="12">
        <f>WorldGSCarbon131!K81</f>
        <v>644.57733310939693</v>
      </c>
      <c r="D81" s="12">
        <f>WorldGSCarbon131!L81</f>
        <v>465.68862490642158</v>
      </c>
      <c r="E81" s="12">
        <f>WorldGSCarbon131!M81</f>
        <v>1097.397552348008</v>
      </c>
      <c r="F81" s="12">
        <f>WorldGSCarbon131!N81</f>
        <v>3876.1060308056767</v>
      </c>
      <c r="G81" s="22">
        <f>WorldGSCarbon131!P81</f>
        <v>12137.57239588272</v>
      </c>
      <c r="H81" s="12">
        <f>AllCountries!B81</f>
        <v>992.57443910636562</v>
      </c>
      <c r="I81" s="12">
        <f>AllCountries!C81</f>
        <v>496.23072619617642</v>
      </c>
      <c r="J81" s="12">
        <f>AllCountries!D81</f>
        <v>1589.2113978815109</v>
      </c>
      <c r="K81" s="12">
        <f>AllCountries!E81</f>
        <v>5946.0991417671858</v>
      </c>
      <c r="L81" s="22">
        <f>AllCountries!F81</f>
        <v>17978.64177463534</v>
      </c>
      <c r="M81" s="12">
        <f>AllCountries!G81</f>
        <v>1352.2046913567965</v>
      </c>
      <c r="N81" s="12">
        <f>AllCountries!H81</f>
        <v>1007.8663505744183</v>
      </c>
      <c r="O81" s="12">
        <f>AllCountries!I81</f>
        <v>1730.761445300471</v>
      </c>
      <c r="P81" s="12">
        <f>AllCountries!J81</f>
        <v>5627.3033402259825</v>
      </c>
      <c r="Q81" s="22">
        <f>AllCountries!K81</f>
        <v>14862.704674972296</v>
      </c>
      <c r="R81" s="12">
        <f>AllCountries!L81</f>
        <v>1143.6471022996682</v>
      </c>
      <c r="S81" s="12">
        <f>AllCountries!M81</f>
        <v>1039.6639567671207</v>
      </c>
      <c r="T81" s="12">
        <f>AllCountries!N81</f>
        <v>1797.7745504788561</v>
      </c>
      <c r="U81" s="12">
        <f>AllCountries!O81</f>
        <v>6054.9632989753281</v>
      </c>
      <c r="V81" s="22">
        <f>AllCountries!P81</f>
        <v>13794.611494143865</v>
      </c>
      <c r="W81" s="12">
        <f>AllCountries!Q81</f>
        <v>1271.2190892962942</v>
      </c>
      <c r="X81" s="12">
        <f>AllCountries!R81</f>
        <v>759.56484175333946</v>
      </c>
      <c r="Y81" s="12">
        <f>AllCountries!S81</f>
        <v>1401.4418725608868</v>
      </c>
      <c r="Z81" s="12">
        <f>AllCountries!T81</f>
        <v>4071.012745267501</v>
      </c>
      <c r="AA81" s="22">
        <f>AllCountries!U81</f>
        <v>13839.619009508007</v>
      </c>
      <c r="AB81" s="12">
        <f>AllCountries!V81</f>
        <v>1836.8340152337737</v>
      </c>
      <c r="AC81" s="12">
        <f>AllCountries!W81</f>
        <v>1706.8182316566711</v>
      </c>
      <c r="AD81" s="12">
        <f>AllCountries!X81</f>
        <v>2497.4625276938118</v>
      </c>
      <c r="AE81" s="12">
        <f>AllCountries!Y81</f>
        <v>3683.980250236194</v>
      </c>
      <c r="AF81" s="22">
        <f>AllCountries!Z81</f>
        <v>14121.142160153075</v>
      </c>
      <c r="AG81" s="12">
        <f>AllCountries!AA81</f>
        <v>3279.0281914964498</v>
      </c>
      <c r="AH81" s="12">
        <f>AllCountries!AB81</f>
        <v>3303.1735770131754</v>
      </c>
      <c r="AI81" s="12">
        <f>AllCountries!AC81</f>
        <v>4264.0254981549961</v>
      </c>
      <c r="AJ81" s="12">
        <f>AllCountries!AD81</f>
        <v>7133.0331821632408</v>
      </c>
      <c r="AK81" s="12">
        <f>AllCountries!AE81</f>
        <v>18693.282031483937</v>
      </c>
      <c r="AL81" s="12">
        <f>AllCountries!AF81</f>
        <v>495.61572392236604</v>
      </c>
      <c r="AM81" s="12">
        <f>AllCountries!AG81</f>
        <v>390.23114905282426</v>
      </c>
      <c r="AN81" s="12">
        <f>AllCountries!AH81</f>
        <v>417.26995894373948</v>
      </c>
      <c r="AO81" s="12">
        <f>AllCountries!AI81</f>
        <v>1097.6249986972255</v>
      </c>
      <c r="AP81" s="12">
        <f>AllCountries!AJ81</f>
        <v>8444.8430899267132</v>
      </c>
      <c r="AQ81" s="12">
        <f>AllCountries!AK81</f>
        <v>582.24261913921362</v>
      </c>
      <c r="AR81" s="12">
        <f>AllCountries!AL81</f>
        <v>257.89816320497061</v>
      </c>
      <c r="AS81" s="12">
        <f>AllCountries!AM81</f>
        <v>373.35281556137966</v>
      </c>
      <c r="AT81" s="12">
        <f>AllCountries!AN81</f>
        <v>2095.5733261226569</v>
      </c>
      <c r="AU81" s="12">
        <f>AllCountries!AO81</f>
        <v>4543.2055226894017</v>
      </c>
      <c r="AV81" s="12">
        <f>AllCountries!AP81</f>
        <v>-277.5377538102544</v>
      </c>
      <c r="AW81" s="12">
        <f>AllCountries!AQ81</f>
        <v>-1004.9097186148152</v>
      </c>
      <c r="AX81" s="12">
        <f>AllCountries!AR81</f>
        <v>-909.59366429080956</v>
      </c>
      <c r="AY81" s="12">
        <f>AllCountries!AS81</f>
        <v>-597.05561470812279</v>
      </c>
      <c r="AZ81" s="12">
        <f>AllCountries!AT81</f>
        <v>4648.1896229936547</v>
      </c>
      <c r="BA81" s="12">
        <f>AllCountries!AU81</f>
        <v>539.33009556182753</v>
      </c>
      <c r="BB81" s="12">
        <f>AllCountries!AV81</f>
        <v>293.154088391774</v>
      </c>
      <c r="BC81" s="12">
        <f>AllCountries!AW81</f>
        <v>354.92699267690284</v>
      </c>
      <c r="BD81" s="12">
        <f>AllCountries!AX81</f>
        <v>432.19757160231023</v>
      </c>
      <c r="BE81" s="12">
        <f>AllCountries!AY81</f>
        <v>3607.3665937051851</v>
      </c>
      <c r="BF81" s="12">
        <f>AllCountries!AZ81</f>
        <v>950.24132958756832</v>
      </c>
      <c r="BG81" s="12">
        <f>AllCountries!BA81</f>
        <v>509.67786037570482</v>
      </c>
      <c r="BH81" s="12">
        <f>AllCountries!BB81</f>
        <v>683.45212293395355</v>
      </c>
      <c r="BI81" s="12">
        <f>AllCountries!BC81</f>
        <v>1279.4825695185441</v>
      </c>
      <c r="BJ81" s="12">
        <f>AllCountries!BD81</f>
        <v>5255.6839416967741</v>
      </c>
      <c r="BK81" s="12">
        <f>WorldGSCarbon131!O81</f>
        <v>3244.3971033640905</v>
      </c>
      <c r="BL81" s="12">
        <f>WorldGSCarbon1455!L81</f>
        <v>-1342.3163343358633</v>
      </c>
      <c r="BM81" s="12">
        <f>WorldGSCarbon1455!M81</f>
        <v>-710.60740689427678</v>
      </c>
      <c r="BN81" s="12">
        <f>WorldGSCarbon1455!N81</f>
        <v>2068.1010715633915</v>
      </c>
      <c r="BO81" s="12">
        <f>WorldGSCarbon1455!O81</f>
        <v>1436.3921441218051</v>
      </c>
    </row>
    <row r="82" spans="1:67">
      <c r="A82" s="21">
        <v>1978</v>
      </c>
      <c r="B82" s="12">
        <f>WorldGSCarbon131!J82</f>
        <v>1094.2440914208892</v>
      </c>
      <c r="C82" s="12">
        <f>WorldGSCarbon131!K82</f>
        <v>731.21436093055502</v>
      </c>
      <c r="D82" s="12">
        <f>WorldGSCarbon131!L82</f>
        <v>544.82434567923144</v>
      </c>
      <c r="E82" s="12">
        <f>WorldGSCarbon131!M82</f>
        <v>1175.0113844946086</v>
      </c>
      <c r="F82" s="12">
        <f>WorldGSCarbon131!N82</f>
        <v>4035.6052996955218</v>
      </c>
      <c r="G82" s="22">
        <f>WorldGSCarbon131!P82</f>
        <v>12533.587343967865</v>
      </c>
      <c r="H82" s="12">
        <f>AllCountries!B82</f>
        <v>1270.3901789281751</v>
      </c>
      <c r="I82" s="12">
        <f>AllCountries!C82</f>
        <v>746.71297848459869</v>
      </c>
      <c r="J82" s="12">
        <f>AllCountries!D82</f>
        <v>1841.6383385151589</v>
      </c>
      <c r="K82" s="12">
        <f>AllCountries!E82</f>
        <v>6383.555848746887</v>
      </c>
      <c r="L82" s="22">
        <f>AllCountries!F82</f>
        <v>18774.976925830397</v>
      </c>
      <c r="M82" s="12">
        <f>AllCountries!G82</f>
        <v>1264.6465803428316</v>
      </c>
      <c r="N82" s="12">
        <f>AllCountries!H82</f>
        <v>904.26690382728475</v>
      </c>
      <c r="O82" s="12">
        <f>AllCountries!I82</f>
        <v>1585.5690950160943</v>
      </c>
      <c r="P82" s="12">
        <f>AllCountries!J82</f>
        <v>5598.4711096245082</v>
      </c>
      <c r="Q82" s="22">
        <f>AllCountries!K82</f>
        <v>15350.409526813533</v>
      </c>
      <c r="R82" s="12">
        <f>AllCountries!L82</f>
        <v>1160.8886941635437</v>
      </c>
      <c r="S82" s="12">
        <f>AllCountries!M82</f>
        <v>1062.6853551722081</v>
      </c>
      <c r="T82" s="12">
        <f>AllCountries!N82</f>
        <v>1824.3638593435865</v>
      </c>
      <c r="U82" s="12">
        <f>AllCountries!O82</f>
        <v>6119.2307270304573</v>
      </c>
      <c r="V82" s="22">
        <f>AllCountries!P82</f>
        <v>14182.547895142176</v>
      </c>
      <c r="W82" s="12">
        <f>AllCountries!Q82</f>
        <v>998.3689397784874</v>
      </c>
      <c r="X82" s="12">
        <f>AllCountries!R82</f>
        <v>493.93404751122955</v>
      </c>
      <c r="Y82" s="12">
        <f>AllCountries!S82</f>
        <v>1167.0226269545008</v>
      </c>
      <c r="Z82" s="12">
        <f>AllCountries!T82</f>
        <v>3815.9970096145016</v>
      </c>
      <c r="AA82" s="22">
        <f>AllCountries!U82</f>
        <v>13780.229099166456</v>
      </c>
      <c r="AB82" s="12">
        <f>AllCountries!V82</f>
        <v>1719.3901870949853</v>
      </c>
      <c r="AC82" s="12">
        <f>AllCountries!W82</f>
        <v>1595.4553796258065</v>
      </c>
      <c r="AD82" s="12">
        <f>AllCountries!X82</f>
        <v>2409.1751248459559</v>
      </c>
      <c r="AE82" s="12">
        <f>AllCountries!Y82</f>
        <v>3644.5693364653484</v>
      </c>
      <c r="AF82" s="22">
        <f>AllCountries!Z82</f>
        <v>14672.837726725276</v>
      </c>
      <c r="AG82" s="12">
        <f>AllCountries!AA82</f>
        <v>3368.5120901718819</v>
      </c>
      <c r="AH82" s="12">
        <f>AllCountries!AB82</f>
        <v>3392.1037718653861</v>
      </c>
      <c r="AI82" s="12">
        <f>AllCountries!AC82</f>
        <v>4331.3940574318276</v>
      </c>
      <c r="AJ82" s="12">
        <f>AllCountries!AD82</f>
        <v>7190.0261542451435</v>
      </c>
      <c r="AK82" s="12">
        <f>AllCountries!AE82</f>
        <v>18780.097894081544</v>
      </c>
      <c r="AL82" s="12">
        <f>AllCountries!AF82</f>
        <v>436.92122759168433</v>
      </c>
      <c r="AM82" s="12">
        <f>AllCountries!AG82</f>
        <v>333.13250981862029</v>
      </c>
      <c r="AN82" s="12">
        <f>AllCountries!AH82</f>
        <v>355.35478622208069</v>
      </c>
      <c r="AO82" s="12">
        <f>AllCountries!AI82</f>
        <v>948.0774939716523</v>
      </c>
      <c r="AP82" s="12">
        <f>AllCountries!AJ82</f>
        <v>8051.6810418479754</v>
      </c>
      <c r="AQ82" s="12">
        <f>AllCountries!AK82</f>
        <v>625.94704568425209</v>
      </c>
      <c r="AR82" s="12">
        <f>AllCountries!AL82</f>
        <v>322.13337575107084</v>
      </c>
      <c r="AS82" s="12">
        <f>AllCountries!AM82</f>
        <v>439.09948138013567</v>
      </c>
      <c r="AT82" s="12">
        <f>AllCountries!AN82</f>
        <v>2216.243486540558</v>
      </c>
      <c r="AU82" s="12">
        <f>AllCountries!AO82</f>
        <v>4657.6941954483227</v>
      </c>
      <c r="AV82" s="12">
        <f>AllCountries!AP82</f>
        <v>-152.76161963245863</v>
      </c>
      <c r="AW82" s="12">
        <f>AllCountries!AQ82</f>
        <v>-794.94068099017886</v>
      </c>
      <c r="AX82" s="12">
        <f>AllCountries!AR82</f>
        <v>-655.10120616781001</v>
      </c>
      <c r="AY82" s="12">
        <f>AllCountries!AS82</f>
        <v>-300.20959277303137</v>
      </c>
      <c r="AZ82" s="12">
        <f>AllCountries!AT82</f>
        <v>4962.5299208248944</v>
      </c>
      <c r="BA82" s="12">
        <f>AllCountries!AU82</f>
        <v>618.12693565577808</v>
      </c>
      <c r="BB82" s="12">
        <f>AllCountries!AV82</f>
        <v>388.94782562579348</v>
      </c>
      <c r="BC82" s="12">
        <f>AllCountries!AW82</f>
        <v>450.37499398177107</v>
      </c>
      <c r="BD82" s="12">
        <f>AllCountries!AX82</f>
        <v>531.44329300638208</v>
      </c>
      <c r="BE82" s="12">
        <f>AllCountries!AY82</f>
        <v>3824.4255099406146</v>
      </c>
      <c r="BF82" s="12">
        <f>AllCountries!AZ82</f>
        <v>1091.8599347656852</v>
      </c>
      <c r="BG82" s="12">
        <f>AllCountries!BA82</f>
        <v>601.202545488944</v>
      </c>
      <c r="BH82" s="12">
        <f>AllCountries!BB82</f>
        <v>779.52798181404614</v>
      </c>
      <c r="BI82" s="12">
        <f>AllCountries!BC82</f>
        <v>1430.5947411150137</v>
      </c>
      <c r="BJ82" s="12">
        <f>AllCountries!BD82</f>
        <v>5538.5058516766721</v>
      </c>
      <c r="BK82" s="12">
        <f>WorldGSCarbon131!O82</f>
        <v>3405.4182608801448</v>
      </c>
      <c r="BL82" s="12">
        <f>WorldGSCarbon1455!L82</f>
        <v>-1338.9953504486491</v>
      </c>
      <c r="BM82" s="12">
        <f>WorldGSCarbon1455!M82</f>
        <v>-708.80831163327196</v>
      </c>
      <c r="BN82" s="12">
        <f>WorldGSCarbon1455!N82</f>
        <v>2151.7856035676418</v>
      </c>
      <c r="BO82" s="12">
        <f>WorldGSCarbon1455!O82</f>
        <v>1521.5985647522646</v>
      </c>
    </row>
    <row r="83" spans="1:67">
      <c r="A83" s="21">
        <v>1979</v>
      </c>
      <c r="B83" s="12">
        <f>WorldGSCarbon131!J83</f>
        <v>1190.9651744004495</v>
      </c>
      <c r="C83" s="12">
        <f>WorldGSCarbon131!K83</f>
        <v>625.76421609610145</v>
      </c>
      <c r="D83" s="12">
        <f>WorldGSCarbon131!L83</f>
        <v>434.4060535616436</v>
      </c>
      <c r="E83" s="12">
        <f>WorldGSCarbon131!M83</f>
        <v>1072.6262109492604</v>
      </c>
      <c r="F83" s="12">
        <f>WorldGSCarbon131!N83</f>
        <v>4008.9699036150682</v>
      </c>
      <c r="G83" s="22">
        <f>WorldGSCarbon131!P83</f>
        <v>12843.088808421215</v>
      </c>
      <c r="H83" s="12">
        <f>AllCountries!B83</f>
        <v>1393.9813790122057</v>
      </c>
      <c r="I83" s="12">
        <f>AllCountries!C83</f>
        <v>471.45768668308546</v>
      </c>
      <c r="J83" s="12">
        <f>AllCountries!D83</f>
        <v>1584.1941458509932</v>
      </c>
      <c r="K83" s="12">
        <f>AllCountries!E83</f>
        <v>6213.3339089314486</v>
      </c>
      <c r="L83" s="22">
        <f>AllCountries!F83</f>
        <v>19158.282054659041</v>
      </c>
      <c r="M83" s="12">
        <f>AllCountries!G83</f>
        <v>1031.7373853690442</v>
      </c>
      <c r="N83" s="12">
        <f>AllCountries!H83</f>
        <v>286.40403917022758</v>
      </c>
      <c r="O83" s="12">
        <f>AllCountries!I83</f>
        <v>941.54101397070417</v>
      </c>
      <c r="P83" s="12">
        <f>AllCountries!J83</f>
        <v>5045.1151831528077</v>
      </c>
      <c r="Q83" s="22">
        <f>AllCountries!K83</f>
        <v>15739.417063939472</v>
      </c>
      <c r="R83" s="12">
        <f>AllCountries!L83</f>
        <v>1425.8538878827223</v>
      </c>
      <c r="S83" s="12">
        <f>AllCountries!M83</f>
        <v>1318.9177071578627</v>
      </c>
      <c r="T83" s="12">
        <f>AllCountries!N83</f>
        <v>2106.3280757828575</v>
      </c>
      <c r="U83" s="12">
        <f>AllCountries!O83</f>
        <v>6482.537447272508</v>
      </c>
      <c r="V83" s="22">
        <f>AllCountries!P83</f>
        <v>14708.308920427138</v>
      </c>
      <c r="W83" s="12">
        <f>AllCountries!Q83</f>
        <v>1331.0191440609715</v>
      </c>
      <c r="X83" s="12">
        <f>AllCountries!R83</f>
        <v>798.07263181791734</v>
      </c>
      <c r="Y83" s="12">
        <f>AllCountries!S83</f>
        <v>1513.4609689645349</v>
      </c>
      <c r="Z83" s="12">
        <f>AllCountries!T83</f>
        <v>4245.0820318223514</v>
      </c>
      <c r="AA83" s="22">
        <f>AllCountries!U83</f>
        <v>14216.912085656366</v>
      </c>
      <c r="AB83" s="12">
        <f>AllCountries!V83</f>
        <v>1802.1789533679644</v>
      </c>
      <c r="AC83" s="12">
        <f>AllCountries!W83</f>
        <v>1673.7659143356893</v>
      </c>
      <c r="AD83" s="12">
        <f>AllCountries!X83</f>
        <v>2495.5888342290473</v>
      </c>
      <c r="AE83" s="12">
        <f>AllCountries!Y83</f>
        <v>3776.3388947981971</v>
      </c>
      <c r="AF83" s="22">
        <f>AllCountries!Z83</f>
        <v>14986.860960197062</v>
      </c>
      <c r="AG83" s="12">
        <f>AllCountries!AA83</f>
        <v>3354.8249811075084</v>
      </c>
      <c r="AH83" s="12">
        <f>AllCountries!AB83</f>
        <v>3369.393945360101</v>
      </c>
      <c r="AI83" s="12">
        <f>AllCountries!AC83</f>
        <v>4321.9406154537164</v>
      </c>
      <c r="AJ83" s="12">
        <f>AllCountries!AD83</f>
        <v>7223.3494214450529</v>
      </c>
      <c r="AK83" s="12">
        <f>AllCountries!AE83</f>
        <v>19171.367829362665</v>
      </c>
      <c r="AL83" s="12">
        <f>AllCountries!AF83</f>
        <v>448.36186081167358</v>
      </c>
      <c r="AM83" s="12">
        <f>AllCountries!AG83</f>
        <v>298.64468083080322</v>
      </c>
      <c r="AN83" s="12">
        <f>AllCountries!AH83</f>
        <v>319.56702334462204</v>
      </c>
      <c r="AO83" s="12">
        <f>AllCountries!AI83</f>
        <v>963.79373563924401</v>
      </c>
      <c r="AP83" s="12">
        <f>AllCountries!AJ83</f>
        <v>8489.3921893515926</v>
      </c>
      <c r="AQ83" s="12">
        <f>AllCountries!AK83</f>
        <v>694.14971758306206</v>
      </c>
      <c r="AR83" s="12">
        <f>AllCountries!AL83</f>
        <v>401.92680457298275</v>
      </c>
      <c r="AS83" s="12">
        <f>AllCountries!AM83</f>
        <v>521.96491998669728</v>
      </c>
      <c r="AT83" s="12">
        <f>AllCountries!AN83</f>
        <v>2437.1702930664865</v>
      </c>
      <c r="AU83" s="12">
        <f>AllCountries!AO83</f>
        <v>4857.4336543718719</v>
      </c>
      <c r="AV83" s="12">
        <f>AllCountries!AP83</f>
        <v>4.3056088541077076</v>
      </c>
      <c r="AW83" s="12">
        <f>AllCountries!AQ83</f>
        <v>-814.11183093273814</v>
      </c>
      <c r="AX83" s="12">
        <f>AllCountries!AR83</f>
        <v>-648.80210948418983</v>
      </c>
      <c r="AY83" s="12">
        <f>AllCountries!AS83</f>
        <v>-246.31270273770622</v>
      </c>
      <c r="AZ83" s="12">
        <f>AllCountries!AT83</f>
        <v>5299.8274766185414</v>
      </c>
      <c r="BA83" s="12">
        <f>AllCountries!AU83</f>
        <v>628.3590748622405</v>
      </c>
      <c r="BB83" s="12">
        <f>AllCountries!AV83</f>
        <v>364.47245938814166</v>
      </c>
      <c r="BC83" s="12">
        <f>AllCountries!AW83</f>
        <v>429.93074796324873</v>
      </c>
      <c r="BD83" s="12">
        <f>AllCountries!AX83</f>
        <v>512.73716523849328</v>
      </c>
      <c r="BE83" s="12">
        <f>AllCountries!AY83</f>
        <v>3940.031012224586</v>
      </c>
      <c r="BF83" s="12">
        <f>AllCountries!AZ83</f>
        <v>1313.9598801188529</v>
      </c>
      <c r="BG83" s="12">
        <f>AllCountries!BA83</f>
        <v>525.6233503497956</v>
      </c>
      <c r="BH83" s="12">
        <f>AllCountries!BB83</f>
        <v>718.53273758057719</v>
      </c>
      <c r="BI83" s="12">
        <f>AllCountries!BC83</f>
        <v>1437.0643405487078</v>
      </c>
      <c r="BJ83" s="12">
        <f>AllCountries!BD83</f>
        <v>5892.6930181012194</v>
      </c>
      <c r="BK83" s="12">
        <f>WorldGSCarbon131!O83</f>
        <v>3370.7497462274514</v>
      </c>
      <c r="BL83" s="12">
        <f>WorldGSCarbon1455!L83</f>
        <v>-1499.6260624354722</v>
      </c>
      <c r="BM83" s="12">
        <f>WorldGSCarbon1455!M83</f>
        <v>-861.40590504785564</v>
      </c>
      <c r="BN83" s="12">
        <f>WorldGSCarbon1455!N83</f>
        <v>2074.9377876179519</v>
      </c>
      <c r="BO83" s="12">
        <f>WorldGSCarbon1455!O83</f>
        <v>1436.7176302303353</v>
      </c>
    </row>
    <row r="84" spans="1:67">
      <c r="A84" s="21">
        <v>1980</v>
      </c>
      <c r="B84" s="12">
        <f>WorldGSCarbon131!J84</f>
        <v>1061.0774420705218</v>
      </c>
      <c r="C84" s="12">
        <f>WorldGSCarbon131!K84</f>
        <v>393.83852129639553</v>
      </c>
      <c r="D84" s="12">
        <f>WorldGSCarbon131!L84</f>
        <v>207.24964501545634</v>
      </c>
      <c r="E84" s="12">
        <f>WorldGSCarbon131!M84</f>
        <v>844.46015226492375</v>
      </c>
      <c r="F84" s="12">
        <f>WorldGSCarbon131!N84</f>
        <v>3803.0331182831401</v>
      </c>
      <c r="G84" s="22">
        <f>WorldGSCarbon131!P84</f>
        <v>12814.891136517019</v>
      </c>
      <c r="H84" s="12">
        <f>AllCountries!B84</f>
        <v>898.12907660674728</v>
      </c>
      <c r="I84" s="12">
        <f>AllCountries!C84</f>
        <v>-197.37966961936223</v>
      </c>
      <c r="J84" s="12">
        <f>AllCountries!D84</f>
        <v>912.29433261082795</v>
      </c>
      <c r="K84" s="12">
        <f>AllCountries!E84</f>
        <v>5473.0257876169253</v>
      </c>
      <c r="L84" s="22">
        <f>AllCountries!F84</f>
        <v>18887.387187396242</v>
      </c>
      <c r="M84" s="12">
        <f>AllCountries!G84</f>
        <v>750.8630843881582</v>
      </c>
      <c r="N84" s="12">
        <f>AllCountries!H84</f>
        <v>57.481735404125949</v>
      </c>
      <c r="O84" s="12">
        <f>AllCountries!I84</f>
        <v>687.29480638357086</v>
      </c>
      <c r="P84" s="12">
        <f>AllCountries!J84</f>
        <v>4690.2945847173823</v>
      </c>
      <c r="Q84" s="22">
        <f>AllCountries!K84</f>
        <v>15390.21261762474</v>
      </c>
      <c r="R84" s="12">
        <f>AllCountries!L84</f>
        <v>1428.7797362088863</v>
      </c>
      <c r="S84" s="12">
        <f>AllCountries!M84</f>
        <v>1303.0558032966649</v>
      </c>
      <c r="T84" s="12">
        <f>AllCountries!N84</f>
        <v>2125.137589998089</v>
      </c>
      <c r="U84" s="12">
        <f>AllCountries!O84</f>
        <v>6502.6495962749332</v>
      </c>
      <c r="V84" s="22">
        <f>AllCountries!P84</f>
        <v>14954.717896153583</v>
      </c>
      <c r="W84" s="12">
        <f>AllCountries!Q84</f>
        <v>1444.6924621528901</v>
      </c>
      <c r="X84" s="12">
        <f>AllCountries!R84</f>
        <v>824.16075700611748</v>
      </c>
      <c r="Y84" s="12">
        <f>AllCountries!S84</f>
        <v>1521.1521488559208</v>
      </c>
      <c r="Z84" s="12">
        <f>AllCountries!T84</f>
        <v>4298.9033028390877</v>
      </c>
      <c r="AA84" s="22">
        <f>AllCountries!U84</f>
        <v>14442.830699695589</v>
      </c>
      <c r="AB84" s="12">
        <f>AllCountries!V84</f>
        <v>1772.0959554457218</v>
      </c>
      <c r="AC84" s="12">
        <f>AllCountries!W84</f>
        <v>1639.6023394834003</v>
      </c>
      <c r="AD84" s="12">
        <f>AllCountries!X84</f>
        <v>2461.6579908006242</v>
      </c>
      <c r="AE84" s="12">
        <f>AllCountries!Y84</f>
        <v>3774.8197111640097</v>
      </c>
      <c r="AF84" s="22">
        <f>AllCountries!Z84</f>
        <v>14868.706044645909</v>
      </c>
      <c r="AG84" s="12">
        <f>AllCountries!AA84</f>
        <v>3560.458779706561</v>
      </c>
      <c r="AH84" s="12">
        <f>AllCountries!AB84</f>
        <v>3581.5664525212078</v>
      </c>
      <c r="AI84" s="12">
        <f>AllCountries!AC84</f>
        <v>4562.4197064982982</v>
      </c>
      <c r="AJ84" s="12">
        <f>AllCountries!AD84</f>
        <v>7434.2809289390652</v>
      </c>
      <c r="AK84" s="12">
        <f>AllCountries!AE84</f>
        <v>19887.222328462649</v>
      </c>
      <c r="AL84" s="12">
        <f>AllCountries!AF84</f>
        <v>447.78997914763573</v>
      </c>
      <c r="AM84" s="12">
        <f>AllCountries!AG84</f>
        <v>260.18484171344039</v>
      </c>
      <c r="AN84" s="12">
        <f>AllCountries!AH84</f>
        <v>277.52878694260193</v>
      </c>
      <c r="AO84" s="12">
        <f>AllCountries!AI84</f>
        <v>893.66982007070339</v>
      </c>
      <c r="AP84" s="12">
        <f>AllCountries!AJ84</f>
        <v>8356.3314135545643</v>
      </c>
      <c r="AQ84" s="12">
        <f>AllCountries!AK84</f>
        <v>961.01779185751957</v>
      </c>
      <c r="AR84" s="12">
        <f>AllCountries!AL84</f>
        <v>670.14380641812613</v>
      </c>
      <c r="AS84" s="12">
        <f>AllCountries!AM84</f>
        <v>797.80313358819672</v>
      </c>
      <c r="AT84" s="12">
        <f>AllCountries!AN84</f>
        <v>3010.9217697756217</v>
      </c>
      <c r="AU84" s="12">
        <f>AllCountries!AO84</f>
        <v>5229.3461108554147</v>
      </c>
      <c r="AV84" s="12">
        <f>AllCountries!AP84</f>
        <v>207.45969689282171</v>
      </c>
      <c r="AW84" s="12">
        <f>AllCountries!AQ84</f>
        <v>-690.31358955918051</v>
      </c>
      <c r="AX84" s="12">
        <f>AllCountries!AR84</f>
        <v>-430.81605622057697</v>
      </c>
      <c r="AY84" s="12">
        <f>AllCountries!AS84</f>
        <v>18.220363624244762</v>
      </c>
      <c r="AZ84" s="12">
        <f>AllCountries!AT84</f>
        <v>5638.5358868802577</v>
      </c>
      <c r="BA84" s="12">
        <f>AllCountries!AU84</f>
        <v>708.39800414359343</v>
      </c>
      <c r="BB84" s="12">
        <f>AllCountries!AV84</f>
        <v>385.57887612194054</v>
      </c>
      <c r="BC84" s="12">
        <f>AllCountries!AW84</f>
        <v>451.95657781432863</v>
      </c>
      <c r="BD84" s="12">
        <f>AllCountries!AX84</f>
        <v>535.43077629164043</v>
      </c>
      <c r="BE84" s="12">
        <f>AllCountries!AY84</f>
        <v>4010.6855691917053</v>
      </c>
      <c r="BF84" s="12">
        <f>AllCountries!AZ84</f>
        <v>1359.0768179374491</v>
      </c>
      <c r="BG84" s="12">
        <f>AllCountries!BA84</f>
        <v>184.27950367945613</v>
      </c>
      <c r="BH84" s="12">
        <f>AllCountries!BB84</f>
        <v>365.67615832163847</v>
      </c>
      <c r="BI84" s="12">
        <f>AllCountries!BC84</f>
        <v>1143.2476007346845</v>
      </c>
      <c r="BJ84" s="12">
        <f>AllCountries!BD84</f>
        <v>6231.287414352686</v>
      </c>
      <c r="BK84" s="12">
        <f>WorldGSCarbon131!O84</f>
        <v>3165.8226110336723</v>
      </c>
      <c r="BL84" s="12">
        <f>WorldGSCarbon1455!L84</f>
        <v>-1678.579913732357</v>
      </c>
      <c r="BM84" s="12">
        <f>WorldGSCarbon1455!M84</f>
        <v>-1041.3694064828894</v>
      </c>
      <c r="BN84" s="12">
        <f>WorldGSCarbon1455!N84</f>
        <v>1917.2035595353273</v>
      </c>
      <c r="BO84" s="12">
        <f>WorldGSCarbon1455!O84</f>
        <v>1279.9930522858597</v>
      </c>
    </row>
    <row r="85" spans="1:67">
      <c r="A85" s="21">
        <v>1981</v>
      </c>
      <c r="B85" s="12">
        <f>WorldGSCarbon131!J85</f>
        <v>1055.9092745725518</v>
      </c>
      <c r="C85" s="12">
        <f>WorldGSCarbon131!K85</f>
        <v>436.62666582547513</v>
      </c>
      <c r="D85" s="12">
        <f>WorldGSCarbon131!L85</f>
        <v>255.99100586604567</v>
      </c>
      <c r="E85" s="12">
        <f>WorldGSCarbon131!M85</f>
        <v>894.70717256648209</v>
      </c>
      <c r="F85" s="12">
        <f>WorldGSCarbon131!N85</f>
        <v>3805.7861821848783</v>
      </c>
      <c r="G85" s="22">
        <f>WorldGSCarbon131!P85</f>
        <v>12825.326934378849</v>
      </c>
      <c r="H85" s="12">
        <f>AllCountries!B85</f>
        <v>1090.2362526878208</v>
      </c>
      <c r="I85" s="12">
        <f>AllCountries!C85</f>
        <v>124.97210142679334</v>
      </c>
      <c r="J85" s="12">
        <f>AllCountries!D85</f>
        <v>1209.2082499777048</v>
      </c>
      <c r="K85" s="12">
        <f>AllCountries!E85</f>
        <v>5839.1219780209203</v>
      </c>
      <c r="L85" s="22">
        <f>AllCountries!F85</f>
        <v>19178.434140992296</v>
      </c>
      <c r="M85" s="12">
        <f>AllCountries!G85</f>
        <v>633.92382151646621</v>
      </c>
      <c r="N85" s="12">
        <f>AllCountries!H85</f>
        <v>-91.2429565639125</v>
      </c>
      <c r="O85" s="12">
        <f>AllCountries!I85</f>
        <v>596.90410962336796</v>
      </c>
      <c r="P85" s="12">
        <f>AllCountries!J85</f>
        <v>4536.6066526717359</v>
      </c>
      <c r="Q85" s="22">
        <f>AllCountries!K85</f>
        <v>15178.460474885411</v>
      </c>
      <c r="R85" s="12">
        <f>AllCountries!L85</f>
        <v>916.77148155983741</v>
      </c>
      <c r="S85" s="12">
        <f>AllCountries!M85</f>
        <v>771.32068878471875</v>
      </c>
      <c r="T85" s="12">
        <f>AllCountries!N85</f>
        <v>1599.8080000422831</v>
      </c>
      <c r="U85" s="12">
        <f>AllCountries!O85</f>
        <v>5927.820279100275</v>
      </c>
      <c r="V85" s="22">
        <f>AllCountries!P85</f>
        <v>15008.03936105166</v>
      </c>
      <c r="W85" s="12">
        <f>AllCountries!Q85</f>
        <v>1429.7860086102598</v>
      </c>
      <c r="X85" s="12">
        <f>AllCountries!R85</f>
        <v>794.6842909297759</v>
      </c>
      <c r="Y85" s="12">
        <f>AllCountries!S85</f>
        <v>1540.7991125335063</v>
      </c>
      <c r="Z85" s="12">
        <f>AllCountries!T85</f>
        <v>4372.6996871515712</v>
      </c>
      <c r="AA85" s="22">
        <f>AllCountries!U85</f>
        <v>14694.001576772072</v>
      </c>
      <c r="AB85" s="12">
        <f>AllCountries!V85</f>
        <v>1367.8562620258103</v>
      </c>
      <c r="AC85" s="12">
        <f>AllCountries!W85</f>
        <v>1236.4990377189747</v>
      </c>
      <c r="AD85" s="12">
        <f>AllCountries!X85</f>
        <v>2066.217280288276</v>
      </c>
      <c r="AE85" s="12">
        <f>AllCountries!Y85</f>
        <v>3424.2527277849636</v>
      </c>
      <c r="AF85" s="22">
        <f>AllCountries!Z85</f>
        <v>14693.942077805421</v>
      </c>
      <c r="AG85" s="12">
        <f>AllCountries!AA85</f>
        <v>3811.9544631687158</v>
      </c>
      <c r="AH85" s="12">
        <f>AllCountries!AB85</f>
        <v>3832.3129733231317</v>
      </c>
      <c r="AI85" s="12">
        <f>AllCountries!AC85</f>
        <v>4811.8144652842548</v>
      </c>
      <c r="AJ85" s="12">
        <f>AllCountries!AD85</f>
        <v>7579.5188846040619</v>
      </c>
      <c r="AK85" s="12">
        <f>AllCountries!AE85</f>
        <v>20086.277039411354</v>
      </c>
      <c r="AL85" s="12">
        <f>AllCountries!AF85</f>
        <v>342.33552121822095</v>
      </c>
      <c r="AM85" s="12">
        <f>AllCountries!AG85</f>
        <v>173.6826178730004</v>
      </c>
      <c r="AN85" s="12">
        <f>AllCountries!AH85</f>
        <v>191.10375662450414</v>
      </c>
      <c r="AO85" s="12">
        <f>AllCountries!AI85</f>
        <v>719.71889297851249</v>
      </c>
      <c r="AP85" s="12">
        <f>AllCountries!AJ85</f>
        <v>7903.311302855268</v>
      </c>
      <c r="AQ85" s="12">
        <f>AllCountries!AK85</f>
        <v>927.56079723555388</v>
      </c>
      <c r="AR85" s="12">
        <f>AllCountries!AL85</f>
        <v>651.30401162435919</v>
      </c>
      <c r="AS85" s="12">
        <f>AllCountries!AM85</f>
        <v>778.56467084986309</v>
      </c>
      <c r="AT85" s="12">
        <f>AllCountries!AN85</f>
        <v>2649.3573269384906</v>
      </c>
      <c r="AU85" s="12">
        <f>AllCountries!AO85</f>
        <v>4892.2144147761492</v>
      </c>
      <c r="AV85" s="12">
        <f>AllCountries!AP85</f>
        <v>395.51495654720912</v>
      </c>
      <c r="AW85" s="12">
        <f>AllCountries!AQ85</f>
        <v>-317.41588288781531</v>
      </c>
      <c r="AX85" s="12">
        <f>AllCountries!AR85</f>
        <v>-45.638620200342636</v>
      </c>
      <c r="AY85" s="12">
        <f>AllCountries!AS85</f>
        <v>433.48651109240342</v>
      </c>
      <c r="AZ85" s="12">
        <f>AllCountries!AT85</f>
        <v>5897.5059487089102</v>
      </c>
      <c r="BA85" s="12">
        <f>AllCountries!AU85</f>
        <v>769.83390755753476</v>
      </c>
      <c r="BB85" s="12">
        <f>AllCountries!AV85</f>
        <v>474.02446734824963</v>
      </c>
      <c r="BC85" s="12">
        <f>AllCountries!AW85</f>
        <v>572.63737417438313</v>
      </c>
      <c r="BD85" s="12">
        <f>AllCountries!AX85</f>
        <v>655.29710040249563</v>
      </c>
      <c r="BE85" s="12">
        <f>AllCountries!AY85</f>
        <v>4012.8337818257087</v>
      </c>
      <c r="BF85" s="12">
        <f>AllCountries!AZ85</f>
        <v>1562.5928348859254</v>
      </c>
      <c r="BG85" s="12">
        <f>AllCountries!BA85</f>
        <v>403.52344699566203</v>
      </c>
      <c r="BH85" s="12">
        <f>AllCountries!BB85</f>
        <v>620.47880906765465</v>
      </c>
      <c r="BI85" s="12">
        <f>AllCountries!BC85</f>
        <v>1463.8653841700593</v>
      </c>
      <c r="BJ85" s="12">
        <f>AllCountries!BD85</f>
        <v>6627.1755380666273</v>
      </c>
      <c r="BK85" s="12">
        <f>WorldGSCarbon131!O85</f>
        <v>3167.0700154844421</v>
      </c>
      <c r="BL85" s="12">
        <f>WorldGSCarbon1455!L85</f>
        <v>-1569.6701680750587</v>
      </c>
      <c r="BM85" s="12">
        <f>WorldGSCarbon1455!M85</f>
        <v>-930.95400137462241</v>
      </c>
      <c r="BN85" s="12">
        <f>WorldGSCarbon1455!N85</f>
        <v>1980.1250082437739</v>
      </c>
      <c r="BO85" s="12">
        <f>WorldGSCarbon1455!O85</f>
        <v>1341.4088415433378</v>
      </c>
    </row>
    <row r="86" spans="1:67">
      <c r="A86" s="21">
        <v>1982</v>
      </c>
      <c r="B86" s="12">
        <f>WorldGSCarbon131!J86</f>
        <v>744.76785881886315</v>
      </c>
      <c r="C86" s="12">
        <f>WorldGSCarbon131!K86</f>
        <v>166.07679570277188</v>
      </c>
      <c r="D86" s="12">
        <f>WorldGSCarbon131!L86</f>
        <v>-9.3622430957740832</v>
      </c>
      <c r="E86" s="12">
        <f>WorldGSCarbon131!M86</f>
        <v>632.93115014907994</v>
      </c>
      <c r="F86" s="12">
        <f>WorldGSCarbon131!N86</f>
        <v>3479.1435529723635</v>
      </c>
      <c r="G86" s="22">
        <f>WorldGSCarbon131!P86</f>
        <v>12616.456893115885</v>
      </c>
      <c r="H86" s="12">
        <f>AllCountries!B86</f>
        <v>429.68970995711618</v>
      </c>
      <c r="I86" s="12">
        <f>AllCountries!C86</f>
        <v>-419.46360874602948</v>
      </c>
      <c r="J86" s="12">
        <f>AllCountries!D86</f>
        <v>664.24361985432688</v>
      </c>
      <c r="K86" s="12">
        <f>AllCountries!E86</f>
        <v>5166.545840260902</v>
      </c>
      <c r="L86" s="22">
        <f>AllCountries!F86</f>
        <v>18650.888609552498</v>
      </c>
      <c r="M86" s="12">
        <f>AllCountries!G86</f>
        <v>567.50422516348431</v>
      </c>
      <c r="N86" s="12">
        <f>AllCountries!H86</f>
        <v>-271.79013645610627</v>
      </c>
      <c r="O86" s="12">
        <f>AllCountries!I86</f>
        <v>425.29034404892036</v>
      </c>
      <c r="P86" s="12">
        <f>AllCountries!J86</f>
        <v>4443.2235902646735</v>
      </c>
      <c r="Q86" s="22">
        <f>AllCountries!K86</f>
        <v>15515.904306009406</v>
      </c>
      <c r="R86" s="12">
        <f>AllCountries!L86</f>
        <v>748.21229032932411</v>
      </c>
      <c r="S86" s="12">
        <f>AllCountries!M86</f>
        <v>610.30224728186136</v>
      </c>
      <c r="T86" s="12">
        <f>AllCountries!N86</f>
        <v>1439.2402639254942</v>
      </c>
      <c r="U86" s="12">
        <f>AllCountries!O86</f>
        <v>5766.6289304246657</v>
      </c>
      <c r="V86" s="22">
        <f>AllCountries!P86</f>
        <v>15216.795005046517</v>
      </c>
      <c r="W86" s="12">
        <f>AllCountries!Q86</f>
        <v>1509.3371012132197</v>
      </c>
      <c r="X86" s="12">
        <f>AllCountries!R86</f>
        <v>890.26367107284625</v>
      </c>
      <c r="Y86" s="12">
        <f>AllCountries!S86</f>
        <v>1760.0475778206669</v>
      </c>
      <c r="Z86" s="12">
        <f>AllCountries!T86</f>
        <v>4647.4241904658074</v>
      </c>
      <c r="AA86" s="22">
        <f>AllCountries!U86</f>
        <v>14942.549873119595</v>
      </c>
      <c r="AB86" s="12">
        <f>AllCountries!V86</f>
        <v>1348.587336594336</v>
      </c>
      <c r="AC86" s="12">
        <f>AllCountries!W86</f>
        <v>1220.6613617242442</v>
      </c>
      <c r="AD86" s="12">
        <f>AllCountries!X86</f>
        <v>2094.6067333670444</v>
      </c>
      <c r="AE86" s="12">
        <f>AllCountries!Y86</f>
        <v>3515.1813247368632</v>
      </c>
      <c r="AF86" s="22">
        <f>AllCountries!Z86</f>
        <v>14973.701155908773</v>
      </c>
      <c r="AG86" s="12">
        <f>AllCountries!AA86</f>
        <v>3488.6395067265462</v>
      </c>
      <c r="AH86" s="12">
        <f>AllCountries!AB86</f>
        <v>3507.6961199152429</v>
      </c>
      <c r="AI86" s="12">
        <f>AllCountries!AC86</f>
        <v>4487.1163911153017</v>
      </c>
      <c r="AJ86" s="12">
        <f>AllCountries!AD86</f>
        <v>7216.03645072169</v>
      </c>
      <c r="AK86" s="12">
        <f>AllCountries!AE86</f>
        <v>19709.42495140812</v>
      </c>
      <c r="AL86" s="12">
        <f>AllCountries!AF86</f>
        <v>187.63695600328842</v>
      </c>
      <c r="AM86" s="12">
        <f>AllCountries!AG86</f>
        <v>37.292800793316033</v>
      </c>
      <c r="AN86" s="12">
        <f>AllCountries!AH86</f>
        <v>64.997587929664562</v>
      </c>
      <c r="AO86" s="12">
        <f>AllCountries!AI86</f>
        <v>540.98777074052384</v>
      </c>
      <c r="AP86" s="12">
        <f>AllCountries!AJ86</f>
        <v>7537.6576458003874</v>
      </c>
      <c r="AQ86" s="12">
        <f>AllCountries!AK86</f>
        <v>836.13434933663132</v>
      </c>
      <c r="AR86" s="12">
        <f>AllCountries!AL86</f>
        <v>576.83086386529317</v>
      </c>
      <c r="AS86" s="12">
        <f>AllCountries!AM86</f>
        <v>707.03138051684095</v>
      </c>
      <c r="AT86" s="12">
        <f>AllCountries!AN86</f>
        <v>2503.824348630837</v>
      </c>
      <c r="AU86" s="12">
        <f>AllCountries!AO86</f>
        <v>4819.8509219301686</v>
      </c>
      <c r="AV86" s="12">
        <f>AllCountries!AP86</f>
        <v>-211.96676840976764</v>
      </c>
      <c r="AW86" s="12">
        <f>AllCountries!AQ86</f>
        <v>-744.12458846207664</v>
      </c>
      <c r="AX86" s="12">
        <f>AllCountries!AR86</f>
        <v>-530.68990415574979</v>
      </c>
      <c r="AY86" s="12">
        <f>AllCountries!AS86</f>
        <v>-189.22729431426822</v>
      </c>
      <c r="AZ86" s="12">
        <f>AllCountries!AT86</f>
        <v>5017.0050321013359</v>
      </c>
      <c r="BA86" s="12">
        <f>AllCountries!AU86</f>
        <v>752.66966779405595</v>
      </c>
      <c r="BB86" s="12">
        <f>AllCountries!AV86</f>
        <v>486.01529241794321</v>
      </c>
      <c r="BC86" s="12">
        <f>AllCountries!AW86</f>
        <v>590.52651416355752</v>
      </c>
      <c r="BD86" s="12">
        <f>AllCountries!AX86</f>
        <v>671.32326382143731</v>
      </c>
      <c r="BE86" s="12">
        <f>AllCountries!AY86</f>
        <v>3963.7781453600242</v>
      </c>
      <c r="BF86" s="12">
        <f>AllCountries!AZ86</f>
        <v>1238.66130080022</v>
      </c>
      <c r="BG86" s="12">
        <f>AllCountries!BA86</f>
        <v>93.202721023547795</v>
      </c>
      <c r="BH86" s="12">
        <f>AllCountries!BB86</f>
        <v>301.2550092114858</v>
      </c>
      <c r="BI86" s="12">
        <f>AllCountries!BC86</f>
        <v>1076.258656614531</v>
      </c>
      <c r="BJ86" s="12">
        <f>AllCountries!BD86</f>
        <v>6447.4254705126959</v>
      </c>
      <c r="BK86" s="12">
        <f>WorldGSCarbon131!O86</f>
        <v>2836.8501597275094</v>
      </c>
      <c r="BL86" s="12">
        <f>WorldGSCarbon1455!L86</f>
        <v>-1782.5018413345133</v>
      </c>
      <c r="BM86" s="12">
        <f>WorldGSCarbon1455!M86</f>
        <v>-1140.2084480896594</v>
      </c>
      <c r="BN86" s="12">
        <f>WorldGSCarbon1455!N86</f>
        <v>1706.0039547336244</v>
      </c>
      <c r="BO86" s="12">
        <f>WorldGSCarbon1455!O86</f>
        <v>1063.7105614887705</v>
      </c>
    </row>
    <row r="87" spans="1:67">
      <c r="A87" s="21">
        <v>1983</v>
      </c>
      <c r="B87" s="12">
        <f>WorldGSCarbon131!J87</f>
        <v>643.58573452648682</v>
      </c>
      <c r="C87" s="12">
        <f>WorldGSCarbon131!K87</f>
        <v>103.14305268699179</v>
      </c>
      <c r="D87" s="12">
        <f>WorldGSCarbon131!L87</f>
        <v>-73.275651794934902</v>
      </c>
      <c r="E87" s="12">
        <f>WorldGSCarbon131!M87</f>
        <v>567.704662483731</v>
      </c>
      <c r="F87" s="12">
        <f>WorldGSCarbon131!N87</f>
        <v>3430.623455052083</v>
      </c>
      <c r="G87" s="22">
        <f>WorldGSCarbon131!P87</f>
        <v>12800.674056894724</v>
      </c>
      <c r="H87" s="12">
        <f>AllCountries!B87</f>
        <v>395.58768096356539</v>
      </c>
      <c r="I87" s="12">
        <f>AllCountries!C87</f>
        <v>-368.25438805941019</v>
      </c>
      <c r="J87" s="12">
        <f>AllCountries!D87</f>
        <v>745.49519142244492</v>
      </c>
      <c r="K87" s="12">
        <f>AllCountries!E87</f>
        <v>5415.2952024448878</v>
      </c>
      <c r="L87" s="22">
        <f>AllCountries!F87</f>
        <v>19341.57886967366</v>
      </c>
      <c r="M87" s="12">
        <f>AllCountries!G87</f>
        <v>813.04705049477161</v>
      </c>
      <c r="N87" s="12">
        <f>AllCountries!H87</f>
        <v>-98.435355363092327</v>
      </c>
      <c r="O87" s="12">
        <f>AllCountries!I87</f>
        <v>604.66791447529749</v>
      </c>
      <c r="P87" s="12">
        <f>AllCountries!J87</f>
        <v>4754.9462540030217</v>
      </c>
      <c r="Q87" s="22">
        <f>AllCountries!K87</f>
        <v>16068.665246678582</v>
      </c>
      <c r="R87" s="12">
        <f>AllCountries!L87</f>
        <v>1048.0588092445123</v>
      </c>
      <c r="S87" s="12">
        <f>AllCountries!M87</f>
        <v>950.13601908852593</v>
      </c>
      <c r="T87" s="12">
        <f>AllCountries!N87</f>
        <v>1773.2605926764147</v>
      </c>
      <c r="U87" s="12">
        <f>AllCountries!O87</f>
        <v>6173.410086293934</v>
      </c>
      <c r="V87" s="22">
        <f>AllCountries!P87</f>
        <v>15682.326421599859</v>
      </c>
      <c r="W87" s="12">
        <f>AllCountries!Q87</f>
        <v>815.62525564827513</v>
      </c>
      <c r="X87" s="12">
        <f>AllCountries!R87</f>
        <v>198.70930056256537</v>
      </c>
      <c r="Y87" s="12">
        <f>AllCountries!S87</f>
        <v>985.15106582279486</v>
      </c>
      <c r="Z87" s="12">
        <f>AllCountries!T87</f>
        <v>3777.2048843313864</v>
      </c>
      <c r="AA87" s="22">
        <f>AllCountries!U87</f>
        <v>14418.981705561206</v>
      </c>
      <c r="AB87" s="12">
        <f>AllCountries!V87</f>
        <v>1070.2515943367605</v>
      </c>
      <c r="AC87" s="12">
        <f>AllCountries!W87</f>
        <v>950.73555960861938</v>
      </c>
      <c r="AD87" s="12">
        <f>AllCountries!X87</f>
        <v>1825.2204377706576</v>
      </c>
      <c r="AE87" s="12">
        <f>AllCountries!Y87</f>
        <v>3265.4845734661526</v>
      </c>
      <c r="AF87" s="22">
        <f>AllCountries!Z87</f>
        <v>15024.365406724168</v>
      </c>
      <c r="AG87" s="12">
        <f>AllCountries!AA87</f>
        <v>3300.8555630047977</v>
      </c>
      <c r="AH87" s="12">
        <f>AllCountries!AB87</f>
        <v>3309.5818917178303</v>
      </c>
      <c r="AI87" s="12">
        <f>AllCountries!AC87</f>
        <v>4319.9062845378094</v>
      </c>
      <c r="AJ87" s="12">
        <f>AllCountries!AD87</f>
        <v>7089.1582984106981</v>
      </c>
      <c r="AK87" s="12">
        <f>AllCountries!AE87</f>
        <v>19779.468080182203</v>
      </c>
      <c r="AL87" s="12">
        <f>AllCountries!AF87</f>
        <v>163.49648947348103</v>
      </c>
      <c r="AM87" s="12">
        <f>AllCountries!AG87</f>
        <v>23.895410712020048</v>
      </c>
      <c r="AN87" s="12">
        <f>AllCountries!AH87</f>
        <v>51.242605740917448</v>
      </c>
      <c r="AO87" s="12">
        <f>AllCountries!AI87</f>
        <v>545.84707290114488</v>
      </c>
      <c r="AP87" s="12">
        <f>AllCountries!AJ87</f>
        <v>7728.8906559078605</v>
      </c>
      <c r="AQ87" s="12">
        <f>AllCountries!AK87</f>
        <v>635.13980646730852</v>
      </c>
      <c r="AR87" s="12">
        <f>AllCountries!AL87</f>
        <v>367.24968575307054</v>
      </c>
      <c r="AS87" s="12">
        <f>AllCountries!AM87</f>
        <v>490.31766121575112</v>
      </c>
      <c r="AT87" s="12">
        <f>AllCountries!AN87</f>
        <v>2090.6746988234931</v>
      </c>
      <c r="AU87" s="12">
        <f>AllCountries!AO87</f>
        <v>4572.7497910260045</v>
      </c>
      <c r="AV87" s="12">
        <f>AllCountries!AP87</f>
        <v>-201.79511732009686</v>
      </c>
      <c r="AW87" s="12">
        <f>AllCountries!AQ87</f>
        <v>-790.31860102947223</v>
      </c>
      <c r="AX87" s="12">
        <f>AllCountries!AR87</f>
        <v>-552.45603257938853</v>
      </c>
      <c r="AY87" s="12">
        <f>AllCountries!AS87</f>
        <v>-239.85083442629724</v>
      </c>
      <c r="AZ87" s="12">
        <f>AllCountries!AT87</f>
        <v>4798.9241803278692</v>
      </c>
      <c r="BA87" s="12">
        <f>AllCountries!AU87</f>
        <v>757.21778202588155</v>
      </c>
      <c r="BB87" s="12">
        <f>AllCountries!AV87</f>
        <v>498.41978289278069</v>
      </c>
      <c r="BC87" s="12">
        <f>AllCountries!AW87</f>
        <v>609.83344487221143</v>
      </c>
      <c r="BD87" s="12">
        <f>AllCountries!AX87</f>
        <v>689.30765312068138</v>
      </c>
      <c r="BE87" s="12">
        <f>AllCountries!AY87</f>
        <v>3940.6594858917601</v>
      </c>
      <c r="BF87" s="12">
        <f>AllCountries!AZ87</f>
        <v>674.16049374574118</v>
      </c>
      <c r="BG87" s="12">
        <f>AllCountries!BA87</f>
        <v>-347.03661991923803</v>
      </c>
      <c r="BH87" s="12">
        <f>AllCountries!BB87</f>
        <v>-201.22029903743424</v>
      </c>
      <c r="BI87" s="12">
        <f>AllCountries!BC87</f>
        <v>475.22178161143722</v>
      </c>
      <c r="BJ87" s="12">
        <f>AllCountries!BD87</f>
        <v>6053.0973451327436</v>
      </c>
      <c r="BK87" s="12">
        <f>WorldGSCarbon131!O87</f>
        <v>2789.6431407734171</v>
      </c>
      <c r="BL87" s="12">
        <f>WorldGSCarbon1455!L87</f>
        <v>-1856.3166039634148</v>
      </c>
      <c r="BM87" s="12">
        <f>WorldGSCarbon1455!M87</f>
        <v>-1215.3362896847489</v>
      </c>
      <c r="BN87" s="12">
        <f>WorldGSCarbon1455!N87</f>
        <v>1647.582502883603</v>
      </c>
      <c r="BO87" s="12">
        <f>WorldGSCarbon1455!O87</f>
        <v>1006.6021886049371</v>
      </c>
    </row>
    <row r="88" spans="1:67">
      <c r="A88" s="21">
        <v>1984</v>
      </c>
      <c r="B88" s="12">
        <f>WorldGSCarbon131!J88</f>
        <v>825.19444939606217</v>
      </c>
      <c r="C88" s="12">
        <f>WorldGSCarbon131!K88</f>
        <v>287.96510023463503</v>
      </c>
      <c r="D88" s="12">
        <f>WorldGSCarbon131!L88</f>
        <v>106.73051966727742</v>
      </c>
      <c r="E88" s="12">
        <f>WorldGSCarbon131!M88</f>
        <v>755.98273416905238</v>
      </c>
      <c r="F88" s="12">
        <f>WorldGSCarbon131!N88</f>
        <v>3748.4278531842178</v>
      </c>
      <c r="G88" s="22">
        <f>WorldGSCarbon131!P88</f>
        <v>13292.20895424144</v>
      </c>
      <c r="H88" s="12">
        <f>AllCountries!B88</f>
        <v>849.11476659561993</v>
      </c>
      <c r="I88" s="12">
        <f>AllCountries!C88</f>
        <v>72.965932391804486</v>
      </c>
      <c r="J88" s="12">
        <f>AllCountries!D88</f>
        <v>1227.8999396245451</v>
      </c>
      <c r="K88" s="12">
        <f>AllCountries!E88</f>
        <v>6193.10344200297</v>
      </c>
      <c r="L88" s="22">
        <f>AllCountries!F88</f>
        <v>20562.748941499984</v>
      </c>
      <c r="M88" s="12">
        <f>AllCountries!G88</f>
        <v>1060.2361682560986</v>
      </c>
      <c r="N88" s="12">
        <f>AllCountries!H88</f>
        <v>114.53927971177886</v>
      </c>
      <c r="O88" s="12">
        <f>AllCountries!I88</f>
        <v>822.35182665678303</v>
      </c>
      <c r="P88" s="12">
        <f>AllCountries!J88</f>
        <v>5064.7203036593382</v>
      </c>
      <c r="Q88" s="22">
        <f>AllCountries!K88</f>
        <v>16469.481742906788</v>
      </c>
      <c r="R88" s="12">
        <f>AllCountries!L88</f>
        <v>1199.1749317425786</v>
      </c>
      <c r="S88" s="12">
        <f>AllCountries!M88</f>
        <v>1096.5996416464527</v>
      </c>
      <c r="T88" s="12">
        <f>AllCountries!N88</f>
        <v>1898.9212475400129</v>
      </c>
      <c r="U88" s="12">
        <f>AllCountries!O88</f>
        <v>6324.5646501876818</v>
      </c>
      <c r="V88" s="22">
        <f>AllCountries!P88</f>
        <v>15977.727842164652</v>
      </c>
      <c r="W88" s="12">
        <f>AllCountries!Q88</f>
        <v>928.21301062862665</v>
      </c>
      <c r="X88" s="12">
        <f>AllCountries!R88</f>
        <v>256.28617299647362</v>
      </c>
      <c r="Y88" s="12">
        <f>AllCountries!S88</f>
        <v>1048.045865193033</v>
      </c>
      <c r="Z88" s="12">
        <f>AllCountries!T88</f>
        <v>3954.2216866390495</v>
      </c>
      <c r="AA88" s="22">
        <f>AllCountries!U88</f>
        <v>14910.647288048922</v>
      </c>
      <c r="AB88" s="12">
        <f>AllCountries!V88</f>
        <v>963.01395141003991</v>
      </c>
      <c r="AC88" s="12">
        <f>AllCountries!W88</f>
        <v>846.93378792715839</v>
      </c>
      <c r="AD88" s="12">
        <f>AllCountries!X88</f>
        <v>1731.1782733017842</v>
      </c>
      <c r="AE88" s="12">
        <f>AllCountries!Y88</f>
        <v>3217.8284212726116</v>
      </c>
      <c r="AF88" s="22">
        <f>AllCountries!Z88</f>
        <v>15168.189317112066</v>
      </c>
      <c r="AG88" s="12">
        <f>AllCountries!AA88</f>
        <v>3868.0340619311683</v>
      </c>
      <c r="AH88" s="12">
        <f>AllCountries!AB88</f>
        <v>3885.247532031276</v>
      </c>
      <c r="AI88" s="12">
        <f>AllCountries!AC88</f>
        <v>4890.9223303865565</v>
      </c>
      <c r="AJ88" s="12">
        <f>AllCountries!AD88</f>
        <v>7723.2292689627729</v>
      </c>
      <c r="AK88" s="12">
        <f>AllCountries!AE88</f>
        <v>20285.959159556911</v>
      </c>
      <c r="AL88" s="12">
        <f>AllCountries!AF88</f>
        <v>229.55714190299031</v>
      </c>
      <c r="AM88" s="12">
        <f>AllCountries!AG88</f>
        <v>103.53762990759094</v>
      </c>
      <c r="AN88" s="12">
        <f>AllCountries!AH88</f>
        <v>134.0835324467518</v>
      </c>
      <c r="AO88" s="12">
        <f>AllCountries!AI88</f>
        <v>630.40089425456677</v>
      </c>
      <c r="AP88" s="12">
        <f>AllCountries!AJ88</f>
        <v>7765.0504436044848</v>
      </c>
      <c r="AQ88" s="12">
        <f>AllCountries!AK88</f>
        <v>583.75251382445902</v>
      </c>
      <c r="AR88" s="12">
        <f>AllCountries!AL88</f>
        <v>314.77568622749209</v>
      </c>
      <c r="AS88" s="12">
        <f>AllCountries!AM88</f>
        <v>429.38136038060964</v>
      </c>
      <c r="AT88" s="12">
        <f>AllCountries!AN88</f>
        <v>2150.4140156747517</v>
      </c>
      <c r="AU88" s="12">
        <f>AllCountries!AO88</f>
        <v>4713.9449761483302</v>
      </c>
      <c r="AV88" s="12">
        <f>AllCountries!AP88</f>
        <v>-157.24170088936515</v>
      </c>
      <c r="AW88" s="12">
        <f>AllCountries!AQ88</f>
        <v>-696.80215267898143</v>
      </c>
      <c r="AX88" s="12">
        <f>AllCountries!AR88</f>
        <v>-445.80083038675645</v>
      </c>
      <c r="AY88" s="12">
        <f>AllCountries!AS88</f>
        <v>-106.86830521860391</v>
      </c>
      <c r="AZ88" s="12">
        <f>AllCountries!AT88</f>
        <v>4999.4959677419356</v>
      </c>
      <c r="BA88" s="12">
        <f>AllCountries!AU88</f>
        <v>750.6386276970419</v>
      </c>
      <c r="BB88" s="12">
        <f>AllCountries!AV88</f>
        <v>488.51324935547899</v>
      </c>
      <c r="BC88" s="12">
        <f>AllCountries!AW88</f>
        <v>599.86424922802871</v>
      </c>
      <c r="BD88" s="12">
        <f>AllCountries!AX88</f>
        <v>679.48340827203424</v>
      </c>
      <c r="BE88" s="12">
        <f>AllCountries!AY88</f>
        <v>3987.4486462006275</v>
      </c>
      <c r="BF88" s="12">
        <f>AllCountries!AZ88</f>
        <v>737.29366107827798</v>
      </c>
      <c r="BG88" s="12">
        <f>AllCountries!BA88</f>
        <v>-187.71105530424686</v>
      </c>
      <c r="BH88" s="12">
        <f>AllCountries!BB88</f>
        <v>-50.377561965403515</v>
      </c>
      <c r="BI88" s="12">
        <f>AllCountries!BC88</f>
        <v>645.21907794173012</v>
      </c>
      <c r="BJ88" s="12">
        <f>AllCountries!BD88</f>
        <v>6149.9522318348281</v>
      </c>
      <c r="BK88" s="12">
        <f>WorldGSCarbon131!O88</f>
        <v>3099.1756386824427</v>
      </c>
      <c r="BL88" s="12">
        <f>WorldGSCarbon1455!L88</f>
        <v>-1724.983867135634</v>
      </c>
      <c r="BM88" s="12">
        <f>WorldGSCarbon1455!M88</f>
        <v>-1075.7316526338591</v>
      </c>
      <c r="BN88" s="12">
        <f>WorldGSCarbon1455!N88</f>
        <v>1916.7134663813065</v>
      </c>
      <c r="BO88" s="12">
        <f>WorldGSCarbon1455!O88</f>
        <v>1267.4612518795316</v>
      </c>
    </row>
    <row r="89" spans="1:67">
      <c r="A89" s="21">
        <v>1985</v>
      </c>
      <c r="B89" s="12">
        <f>WorldGSCarbon131!J89</f>
        <v>719.93895895306537</v>
      </c>
      <c r="C89" s="12">
        <f>WorldGSCarbon131!K89</f>
        <v>221.2583144567046</v>
      </c>
      <c r="D89" s="12">
        <f>WorldGSCarbon131!L89</f>
        <v>36.647374277522104</v>
      </c>
      <c r="E89" s="12">
        <f>WorldGSCarbon131!M89</f>
        <v>706.99296580915541</v>
      </c>
      <c r="F89" s="12">
        <f>WorldGSCarbon131!N89</f>
        <v>3808.3140029049127</v>
      </c>
      <c r="G89" s="22">
        <f>WorldGSCarbon131!P89</f>
        <v>13621.335012107893</v>
      </c>
      <c r="H89" s="12">
        <f>AllCountries!B89</f>
        <v>551.01823512802832</v>
      </c>
      <c r="I89" s="12">
        <f>AllCountries!C89</f>
        <v>-147.93971739033503</v>
      </c>
      <c r="J89" s="12">
        <f>AllCountries!D89</f>
        <v>1054.9986138772838</v>
      </c>
      <c r="K89" s="12">
        <f>AllCountries!E89</f>
        <v>6185.2431063902068</v>
      </c>
      <c r="L89" s="22">
        <f>AllCountries!F89</f>
        <v>21243.611358650054</v>
      </c>
      <c r="M89" s="12">
        <f>AllCountries!G89</f>
        <v>849.43419374784332</v>
      </c>
      <c r="N89" s="12">
        <f>AllCountries!H89</f>
        <v>-107.16091046308483</v>
      </c>
      <c r="O89" s="12">
        <f>AllCountries!I89</f>
        <v>582.77121143507418</v>
      </c>
      <c r="P89" s="12">
        <f>AllCountries!J89</f>
        <v>4955.9779939648479</v>
      </c>
      <c r="Q89" s="22">
        <f>AllCountries!K89</f>
        <v>17020.339953953237</v>
      </c>
      <c r="R89" s="12">
        <f>AllCountries!L89</f>
        <v>1250.6176122920147</v>
      </c>
      <c r="S89" s="12">
        <f>AllCountries!M89</f>
        <v>1139.5923655378031</v>
      </c>
      <c r="T89" s="12">
        <f>AllCountries!N89</f>
        <v>1964.4825555937584</v>
      </c>
      <c r="U89" s="12">
        <f>AllCountries!O89</f>
        <v>6460.3920791626397</v>
      </c>
      <c r="V89" s="22">
        <f>AllCountries!P89</f>
        <v>16428.331325392734</v>
      </c>
      <c r="W89" s="12">
        <f>AllCountries!Q89</f>
        <v>1023.3965816479331</v>
      </c>
      <c r="X89" s="12">
        <f>AllCountries!R89</f>
        <v>250.56988223200773</v>
      </c>
      <c r="Y89" s="12">
        <f>AllCountries!S89</f>
        <v>1096.1926060692672</v>
      </c>
      <c r="Z89" s="12">
        <f>AllCountries!T89</f>
        <v>4119.2190202242409</v>
      </c>
      <c r="AA89" s="22">
        <f>AllCountries!U89</f>
        <v>15417.539959671283</v>
      </c>
      <c r="AB89" s="12">
        <f>AllCountries!V89</f>
        <v>974.89702619443904</v>
      </c>
      <c r="AC89" s="12">
        <f>AllCountries!W89</f>
        <v>874.22202022224633</v>
      </c>
      <c r="AD89" s="12">
        <f>AllCountries!X89</f>
        <v>1770.583918457967</v>
      </c>
      <c r="AE89" s="12">
        <f>AllCountries!Y89</f>
        <v>3328.9459592495014</v>
      </c>
      <c r="AF89" s="22">
        <f>AllCountries!Z89</f>
        <v>15381.744669400059</v>
      </c>
      <c r="AG89" s="12">
        <f>AllCountries!AA89</f>
        <v>4073.356784484256</v>
      </c>
      <c r="AH89" s="12">
        <f>AllCountries!AB89</f>
        <v>4091.6312678976224</v>
      </c>
      <c r="AI89" s="12">
        <f>AllCountries!AC89</f>
        <v>5114.1974840939647</v>
      </c>
      <c r="AJ89" s="12">
        <f>AllCountries!AD89</f>
        <v>7967.8223966116338</v>
      </c>
      <c r="AK89" s="12">
        <f>AllCountries!AE89</f>
        <v>20937.333523950532</v>
      </c>
      <c r="AL89" s="12">
        <f>AllCountries!AF89</f>
        <v>100.19777767970207</v>
      </c>
      <c r="AM89" s="12">
        <f>AllCountries!AG89</f>
        <v>-11.668775232616163</v>
      </c>
      <c r="AN89" s="12">
        <f>AllCountries!AH89</f>
        <v>10.758937560046636</v>
      </c>
      <c r="AO89" s="12">
        <f>AllCountries!AI89</f>
        <v>427.41257672949877</v>
      </c>
      <c r="AP89" s="12">
        <f>AllCountries!AJ89</f>
        <v>7118.2843839777915</v>
      </c>
      <c r="AQ89" s="12">
        <f>AllCountries!AK89</f>
        <v>550.15178768088686</v>
      </c>
      <c r="AR89" s="12">
        <f>AllCountries!AL89</f>
        <v>282.23977805525055</v>
      </c>
      <c r="AS89" s="12">
        <f>AllCountries!AM89</f>
        <v>425.66266385105388</v>
      </c>
      <c r="AT89" s="12">
        <f>AllCountries!AN89</f>
        <v>2369.3099136414148</v>
      </c>
      <c r="AU89" s="12">
        <f>AllCountries!AO89</f>
        <v>4977.4926933865972</v>
      </c>
      <c r="AV89" s="12">
        <f>AllCountries!AP89</f>
        <v>20.728821860392308</v>
      </c>
      <c r="AW89" s="12">
        <f>AllCountries!AQ89</f>
        <v>-452.0139948849698</v>
      </c>
      <c r="AX89" s="12">
        <f>AllCountries!AR89</f>
        <v>-201.63782603795948</v>
      </c>
      <c r="AY89" s="12">
        <f>AllCountries!AS89</f>
        <v>137.04529743161621</v>
      </c>
      <c r="AZ89" s="12">
        <f>AllCountries!AT89</f>
        <v>5014.460419765328</v>
      </c>
      <c r="BA89" s="12">
        <f>AllCountries!AU89</f>
        <v>832.88373007823611</v>
      </c>
      <c r="BB89" s="12">
        <f>AllCountries!AV89</f>
        <v>579.67474577301516</v>
      </c>
      <c r="BC89" s="12">
        <f>AllCountries!AW89</f>
        <v>689.005161117071</v>
      </c>
      <c r="BD89" s="12">
        <f>AllCountries!AX89</f>
        <v>768.67021192555046</v>
      </c>
      <c r="BE89" s="12">
        <f>AllCountries!AY89</f>
        <v>4026.5492333037637</v>
      </c>
      <c r="BF89" s="12">
        <f>AllCountries!AZ89</f>
        <v>803.35238406911355</v>
      </c>
      <c r="BG89" s="12">
        <f>AllCountries!BA89</f>
        <v>1.946805152116561</v>
      </c>
      <c r="BH89" s="12">
        <f>AllCountries!BB89</f>
        <v>137.96369172935263</v>
      </c>
      <c r="BI89" s="12">
        <f>AllCountries!BC89</f>
        <v>836.71991359541516</v>
      </c>
      <c r="BJ89" s="12">
        <f>AllCountries!BD89</f>
        <v>6189.3759925025388</v>
      </c>
      <c r="BK89" s="12">
        <f>WorldGSCarbon131!O89</f>
        <v>3137.9684113732792</v>
      </c>
      <c r="BL89" s="12">
        <f>WorldGSCarbon1455!L89</f>
        <v>-1829.191440968566</v>
      </c>
      <c r="BM89" s="12">
        <f>WorldGSCarbon1455!M89</f>
        <v>-1158.8458494369327</v>
      </c>
      <c r="BN89" s="12">
        <f>WorldGSCarbon1455!N89</f>
        <v>1942.4751876588248</v>
      </c>
      <c r="BO89" s="12">
        <f>WorldGSCarbon1455!O89</f>
        <v>1272.1295961271915</v>
      </c>
    </row>
    <row r="90" spans="1:67">
      <c r="A90" s="21">
        <v>1986</v>
      </c>
      <c r="B90" s="12">
        <f>WorldGSCarbon131!J90</f>
        <v>671.16518263322598</v>
      </c>
      <c r="C90" s="12">
        <f>WorldGSCarbon131!K90</f>
        <v>361.51613366759733</v>
      </c>
      <c r="D90" s="12">
        <f>WorldGSCarbon131!L90</f>
        <v>174.6424378534158</v>
      </c>
      <c r="E90" s="12">
        <f>WorldGSCarbon131!M90</f>
        <v>869.96355694442582</v>
      </c>
      <c r="F90" s="12">
        <f>WorldGSCarbon131!N90</f>
        <v>4077.2240909500802</v>
      </c>
      <c r="G90" s="22">
        <f>WorldGSCarbon131!P90</f>
        <v>13974.076791254663</v>
      </c>
      <c r="H90" s="12">
        <f>AllCountries!B90</f>
        <v>288.73121247122458</v>
      </c>
      <c r="I90" s="12">
        <f>AllCountries!C90</f>
        <v>-161.41170179442997</v>
      </c>
      <c r="J90" s="12">
        <f>AllCountries!D90</f>
        <v>1104.4596319855468</v>
      </c>
      <c r="K90" s="12">
        <f>AllCountries!E90</f>
        <v>6367.7255385421886</v>
      </c>
      <c r="L90" s="22">
        <f>AllCountries!F90</f>
        <v>21789.539127701166</v>
      </c>
      <c r="M90" s="12">
        <f>AllCountries!G90</f>
        <v>811.17923233331851</v>
      </c>
      <c r="N90" s="12">
        <f>AllCountries!H90</f>
        <v>313.42052259245088</v>
      </c>
      <c r="O90" s="12">
        <f>AllCountries!I90</f>
        <v>1009.0933988128809</v>
      </c>
      <c r="P90" s="12">
        <f>AllCountries!J90</f>
        <v>5535.7381146526031</v>
      </c>
      <c r="Q90" s="22">
        <f>AllCountries!K90</f>
        <v>17661.195001849454</v>
      </c>
      <c r="R90" s="12">
        <f>AllCountries!L90</f>
        <v>1561.1931496598295</v>
      </c>
      <c r="S90" s="12">
        <f>AllCountries!M90</f>
        <v>1496.4274959453419</v>
      </c>
      <c r="T90" s="12">
        <f>AllCountries!N90</f>
        <v>2338.8173238640284</v>
      </c>
      <c r="U90" s="12">
        <f>AllCountries!O90</f>
        <v>6954.7281835634103</v>
      </c>
      <c r="V90" s="22">
        <f>AllCountries!P90</f>
        <v>17056.821509072739</v>
      </c>
      <c r="W90" s="12">
        <f>AllCountries!Q90</f>
        <v>1056.5305658325265</v>
      </c>
      <c r="X90" s="12">
        <f>AllCountries!R90</f>
        <v>330.04697030741409</v>
      </c>
      <c r="Y90" s="12">
        <f>AllCountries!S90</f>
        <v>1129.8320850661798</v>
      </c>
      <c r="Z90" s="12">
        <f>AllCountries!T90</f>
        <v>4260.5197594549363</v>
      </c>
      <c r="AA90" s="22">
        <f>AllCountries!U90</f>
        <v>15906.231528673294</v>
      </c>
      <c r="AB90" s="12">
        <f>AllCountries!V90</f>
        <v>1096.9779227863708</v>
      </c>
      <c r="AC90" s="12">
        <f>AllCountries!W90</f>
        <v>1016.8620346112059</v>
      </c>
      <c r="AD90" s="12">
        <f>AllCountries!X90</f>
        <v>1938.9568749487983</v>
      </c>
      <c r="AE90" s="12">
        <f>AllCountries!Y90</f>
        <v>3648.1035529013361</v>
      </c>
      <c r="AF90" s="22">
        <f>AllCountries!Z90</f>
        <v>16094.991067349782</v>
      </c>
      <c r="AG90" s="12">
        <f>AllCountries!AA90</f>
        <v>3932.9347202170206</v>
      </c>
      <c r="AH90" s="12">
        <f>AllCountries!AB90</f>
        <v>3948.2056364803502</v>
      </c>
      <c r="AI90" s="12">
        <f>AllCountries!AC90</f>
        <v>4996.779321995351</v>
      </c>
      <c r="AJ90" s="12">
        <f>AllCountries!AD90</f>
        <v>7868.451572457051</v>
      </c>
      <c r="AK90" s="12">
        <f>AllCountries!AE90</f>
        <v>21200.35837952773</v>
      </c>
      <c r="AL90" s="12">
        <f>AllCountries!AF90</f>
        <v>75.35362869711804</v>
      </c>
      <c r="AM90" s="12">
        <f>AllCountries!AG90</f>
        <v>12.177332025526866</v>
      </c>
      <c r="AN90" s="12">
        <f>AllCountries!AH90</f>
        <v>34.454181661813614</v>
      </c>
      <c r="AO90" s="12">
        <f>AllCountries!AI90</f>
        <v>498.56479052793901</v>
      </c>
      <c r="AP90" s="12">
        <f>AllCountries!AJ90</f>
        <v>7514.2401385595713</v>
      </c>
      <c r="AQ90" s="12">
        <f>AllCountries!AK90</f>
        <v>659.00532686042129</v>
      </c>
      <c r="AR90" s="12">
        <f>AllCountries!AL90</f>
        <v>474.14319349977626</v>
      </c>
      <c r="AS90" s="12">
        <f>AllCountries!AM90</f>
        <v>658.26603611452765</v>
      </c>
      <c r="AT90" s="12">
        <f>AllCountries!AN90</f>
        <v>2814.7373000890493</v>
      </c>
      <c r="AU90" s="12">
        <f>AllCountries!AO90</f>
        <v>5243.0647006757199</v>
      </c>
      <c r="AV90" s="12">
        <f>AllCountries!AP90</f>
        <v>94.441053419453837</v>
      </c>
      <c r="AW90" s="12">
        <f>AllCountries!AQ90</f>
        <v>-275.14789589130203</v>
      </c>
      <c r="AX90" s="12">
        <f>AllCountries!AR90</f>
        <v>-34.518607591274957</v>
      </c>
      <c r="AY90" s="12">
        <f>AllCountries!AS90</f>
        <v>329.25096162057622</v>
      </c>
      <c r="AZ90" s="12">
        <f>AllCountries!AT90</f>
        <v>5207.2972533723387</v>
      </c>
      <c r="BA90" s="12">
        <f>AllCountries!AU90</f>
        <v>835.41705616149397</v>
      </c>
      <c r="BB90" s="12">
        <f>AllCountries!AV90</f>
        <v>641.57639781752232</v>
      </c>
      <c r="BC90" s="12">
        <f>AllCountries!AW90</f>
        <v>749.13894539219348</v>
      </c>
      <c r="BD90" s="12">
        <f>AllCountries!AX90</f>
        <v>831.00124981867702</v>
      </c>
      <c r="BE90" s="12">
        <f>AllCountries!AY90</f>
        <v>4174.5608045192121</v>
      </c>
      <c r="BF90" s="12">
        <f>AllCountries!AZ90</f>
        <v>667.99895258610172</v>
      </c>
      <c r="BG90" s="12">
        <f>AllCountries!BA90</f>
        <v>268.19624903497277</v>
      </c>
      <c r="BH90" s="12">
        <f>AllCountries!BB90</f>
        <v>366.07668876521319</v>
      </c>
      <c r="BI90" s="12">
        <f>AllCountries!BC90</f>
        <v>984.5464614595395</v>
      </c>
      <c r="BJ90" s="12">
        <f>AllCountries!BD90</f>
        <v>5847.0570198413207</v>
      </c>
      <c r="BK90" s="12">
        <f>WorldGSCarbon131!O90</f>
        <v>3381.90297185907</v>
      </c>
      <c r="BL90" s="12">
        <f>WorldGSCarbon1455!L90</f>
        <v>-1714.0657549555642</v>
      </c>
      <c r="BM90" s="12">
        <f>WorldGSCarbon1455!M90</f>
        <v>-1018.7446358645542</v>
      </c>
      <c r="BN90" s="12">
        <f>WorldGSCarbon1455!N90</f>
        <v>2188.5158981411005</v>
      </c>
      <c r="BO90" s="12">
        <f>WorldGSCarbon1455!O90</f>
        <v>1493.1947790500903</v>
      </c>
    </row>
    <row r="91" spans="1:67">
      <c r="A91" s="21">
        <v>1987</v>
      </c>
      <c r="B91" s="12">
        <f>WorldGSCarbon131!J91</f>
        <v>646.91110191516236</v>
      </c>
      <c r="C91" s="12">
        <f>WorldGSCarbon131!K91</f>
        <v>323.38874801490749</v>
      </c>
      <c r="D91" s="12">
        <f>WorldGSCarbon131!L91</f>
        <v>129.36076240720774</v>
      </c>
      <c r="E91" s="12">
        <f>WorldGSCarbon131!M91</f>
        <v>839.06925174695255</v>
      </c>
      <c r="F91" s="12">
        <f>WorldGSCarbon131!N91</f>
        <v>4119.3575558997409</v>
      </c>
      <c r="G91" s="22">
        <f>WorldGSCarbon131!P91</f>
        <v>14258.63324135067</v>
      </c>
      <c r="H91" s="12">
        <f>AllCountries!B91</f>
        <v>244.07398672870605</v>
      </c>
      <c r="I91" s="12">
        <f>AllCountries!C91</f>
        <v>-215.28194946228783</v>
      </c>
      <c r="J91" s="12">
        <f>AllCountries!D91</f>
        <v>1099.0594588575757</v>
      </c>
      <c r="K91" s="12">
        <f>AllCountries!E91</f>
        <v>6503.1113349009165</v>
      </c>
      <c r="L91" s="22">
        <f>AllCountries!F91</f>
        <v>22366.9043215005</v>
      </c>
      <c r="M91" s="12">
        <f>AllCountries!G91</f>
        <v>645.94900645856171</v>
      </c>
      <c r="N91" s="12">
        <f>AllCountries!H91</f>
        <v>141.46373352026279</v>
      </c>
      <c r="O91" s="12">
        <f>AllCountries!I91</f>
        <v>855.1933554520399</v>
      </c>
      <c r="P91" s="12">
        <f>AllCountries!J91</f>
        <v>5567.1225197876838</v>
      </c>
      <c r="Q91" s="22">
        <f>AllCountries!K91</f>
        <v>18427.923525186081</v>
      </c>
      <c r="R91" s="12">
        <f>AllCountries!L91</f>
        <v>1080.1988005756166</v>
      </c>
      <c r="S91" s="12">
        <f>AllCountries!M91</f>
        <v>1040.2879842404739</v>
      </c>
      <c r="T91" s="12">
        <f>AllCountries!N91</f>
        <v>1910.0639842588864</v>
      </c>
      <c r="U91" s="12">
        <f>AllCountries!O91</f>
        <v>6554.9536802075418</v>
      </c>
      <c r="V91" s="22">
        <f>AllCountries!P91</f>
        <v>17342.089241845562</v>
      </c>
      <c r="W91" s="12">
        <f>AllCountries!Q91</f>
        <v>1046.4254666459501</v>
      </c>
      <c r="X91" s="12">
        <f>AllCountries!R91</f>
        <v>255.54190468847861</v>
      </c>
      <c r="Y91" s="12">
        <f>AllCountries!S91</f>
        <v>953.00880902990059</v>
      </c>
      <c r="Z91" s="12">
        <f>AllCountries!T91</f>
        <v>4117.2966367398831</v>
      </c>
      <c r="AA91" s="22">
        <f>AllCountries!U91</f>
        <v>16054.266762459598</v>
      </c>
      <c r="AB91" s="12">
        <f>AllCountries!V91</f>
        <v>1156.7941695373831</v>
      </c>
      <c r="AC91" s="12">
        <f>AllCountries!W91</f>
        <v>1095.5163338175619</v>
      </c>
      <c r="AD91" s="12">
        <f>AllCountries!X91</f>
        <v>2020.0187701173413</v>
      </c>
      <c r="AE91" s="12">
        <f>AllCountries!Y91</f>
        <v>3834.7078867486903</v>
      </c>
      <c r="AF91" s="22">
        <f>AllCountries!Z91</f>
        <v>16308.632835080089</v>
      </c>
      <c r="AG91" s="12">
        <f>AllCountries!AA91</f>
        <v>3829.1939429806671</v>
      </c>
      <c r="AH91" s="12">
        <f>AllCountries!AB91</f>
        <v>3848.9969927918573</v>
      </c>
      <c r="AI91" s="12">
        <f>AllCountries!AC91</f>
        <v>4900.0159283217072</v>
      </c>
      <c r="AJ91" s="12">
        <f>AllCountries!AD91</f>
        <v>7842.8625281804507</v>
      </c>
      <c r="AK91" s="12">
        <f>AllCountries!AE91</f>
        <v>21394.196628771409</v>
      </c>
      <c r="AL91" s="12">
        <f>AllCountries!AF91</f>
        <v>110.61813956023801</v>
      </c>
      <c r="AM91" s="12">
        <f>AllCountries!AG91</f>
        <v>39.564567970678702</v>
      </c>
      <c r="AN91" s="12">
        <f>AllCountries!AH91</f>
        <v>61.726923350113964</v>
      </c>
      <c r="AO91" s="12">
        <f>AllCountries!AI91</f>
        <v>531.92210776115462</v>
      </c>
      <c r="AP91" s="12">
        <f>AllCountries!AJ91</f>
        <v>7596.0129637784039</v>
      </c>
      <c r="AQ91" s="12">
        <f>AllCountries!AK91</f>
        <v>866.58349293842264</v>
      </c>
      <c r="AR91" s="12">
        <f>AllCountries!AL91</f>
        <v>687.99907273520057</v>
      </c>
      <c r="AS91" s="12">
        <f>AllCountries!AM91</f>
        <v>885.56783406328918</v>
      </c>
      <c r="AT91" s="12">
        <f>AllCountries!AN91</f>
        <v>3086.6219214666985</v>
      </c>
      <c r="AU91" s="12">
        <f>AllCountries!AO91</f>
        <v>5322.6637311147333</v>
      </c>
      <c r="AV91" s="12">
        <f>AllCountries!AP91</f>
        <v>386.0592612492369</v>
      </c>
      <c r="AW91" s="12">
        <f>AllCountries!AQ91</f>
        <v>-69.918009835024975</v>
      </c>
      <c r="AX91" s="12">
        <f>AllCountries!AR91</f>
        <v>152.80538372556714</v>
      </c>
      <c r="AY91" s="12">
        <f>AllCountries!AS91</f>
        <v>547.48291390563907</v>
      </c>
      <c r="AZ91" s="12">
        <f>AllCountries!AT91</f>
        <v>5458.0103875349578</v>
      </c>
      <c r="BA91" s="12">
        <f>AllCountries!AU91</f>
        <v>792.82600459672699</v>
      </c>
      <c r="BB91" s="12">
        <f>AllCountries!AV91</f>
        <v>544.34290820919716</v>
      </c>
      <c r="BC91" s="12">
        <f>AllCountries!AW91</f>
        <v>645.45510197994201</v>
      </c>
      <c r="BD91" s="12">
        <f>AllCountries!AX91</f>
        <v>729.25579039027298</v>
      </c>
      <c r="BE91" s="12">
        <f>AllCountries!AY91</f>
        <v>4310.521032940961</v>
      </c>
      <c r="BF91" s="12">
        <f>AllCountries!AZ91</f>
        <v>636.58564760118065</v>
      </c>
      <c r="BG91" s="12">
        <f>AllCountries!BA91</f>
        <v>148.93891101856323</v>
      </c>
      <c r="BH91" s="12">
        <f>AllCountries!BB91</f>
        <v>220.36124090472333</v>
      </c>
      <c r="BI91" s="12">
        <f>AllCountries!BC91</f>
        <v>837.21362827344376</v>
      </c>
      <c r="BJ91" s="12">
        <f>AllCountries!BD91</f>
        <v>5849.5902822221387</v>
      </c>
      <c r="BK91" s="12">
        <f>WorldGSCarbon131!O91</f>
        <v>3409.6490665599963</v>
      </c>
      <c r="BL91" s="12">
        <f>WorldGSCarbon1455!L91</f>
        <v>-1831.6549089255739</v>
      </c>
      <c r="BM91" s="12">
        <f>WorldGSCarbon1455!M91</f>
        <v>-1121.9464195858291</v>
      </c>
      <c r="BN91" s="12">
        <f>WorldGSCarbon1455!N91</f>
        <v>2158.3418845669594</v>
      </c>
      <c r="BO91" s="12">
        <f>WorldGSCarbon1455!O91</f>
        <v>1448.6333952272148</v>
      </c>
    </row>
    <row r="92" spans="1:67">
      <c r="A92" s="21">
        <v>1988</v>
      </c>
      <c r="B92" s="12">
        <f>WorldGSCarbon131!J92</f>
        <v>834.9943061894578</v>
      </c>
      <c r="C92" s="12">
        <f>WorldGSCarbon131!K92</f>
        <v>549.06938107487895</v>
      </c>
      <c r="D92" s="12">
        <f>WorldGSCarbon131!L92</f>
        <v>348.07733873840147</v>
      </c>
      <c r="E92" s="12">
        <f>WorldGSCarbon131!M92</f>
        <v>1089.9178730765839</v>
      </c>
      <c r="F92" s="12">
        <f>WorldGSCarbon131!N92</f>
        <v>4435.0326816898123</v>
      </c>
      <c r="G92" s="22">
        <f>WorldGSCarbon131!P92</f>
        <v>14610.194313070673</v>
      </c>
      <c r="H92" s="12">
        <f>AllCountries!B92</f>
        <v>393.29751306988493</v>
      </c>
      <c r="I92" s="12">
        <f>AllCountries!C92</f>
        <v>-30.206940935674989</v>
      </c>
      <c r="J92" s="12">
        <f>AllCountries!D92</f>
        <v>1362.9535853855771</v>
      </c>
      <c r="K92" s="12">
        <f>AllCountries!E92</f>
        <v>6944.320449570474</v>
      </c>
      <c r="L92" s="22">
        <f>AllCountries!F92</f>
        <v>23095.626652105468</v>
      </c>
      <c r="M92" s="12">
        <f>AllCountries!G92</f>
        <v>903.75428078525908</v>
      </c>
      <c r="N92" s="12">
        <f>AllCountries!H92</f>
        <v>558.39899845723642</v>
      </c>
      <c r="O92" s="12">
        <f>AllCountries!I92</f>
        <v>1287.5661203435452</v>
      </c>
      <c r="P92" s="12">
        <f>AllCountries!J92</f>
        <v>6217.0863504398358</v>
      </c>
      <c r="Q92" s="22">
        <f>AllCountries!K92</f>
        <v>19317.655891316805</v>
      </c>
      <c r="R92" s="12">
        <f>AllCountries!L92</f>
        <v>1982.3695822061834</v>
      </c>
      <c r="S92" s="12">
        <f>AllCountries!M92</f>
        <v>1952.652360565877</v>
      </c>
      <c r="T92" s="12">
        <f>AllCountries!N92</f>
        <v>2827.0336707132224</v>
      </c>
      <c r="U92" s="12">
        <f>AllCountries!O92</f>
        <v>7577.1151189464772</v>
      </c>
      <c r="V92" s="22">
        <f>AllCountries!P92</f>
        <v>17907.829627454517</v>
      </c>
      <c r="W92" s="12">
        <f>AllCountries!Q92</f>
        <v>1200.9017200110436</v>
      </c>
      <c r="X92" s="12">
        <f>AllCountries!R92</f>
        <v>318.98759076739202</v>
      </c>
      <c r="Y92" s="12">
        <f>AllCountries!S92</f>
        <v>1013.5393609638845</v>
      </c>
      <c r="Z92" s="12">
        <f>AllCountries!T92</f>
        <v>4306.9490324695407</v>
      </c>
      <c r="AA92" s="22">
        <f>AllCountries!U92</f>
        <v>16656.76175501235</v>
      </c>
      <c r="AB92" s="12">
        <f>AllCountries!V92</f>
        <v>1392.5597189980163</v>
      </c>
      <c r="AC92" s="12">
        <f>AllCountries!W92</f>
        <v>1338.0860195820071</v>
      </c>
      <c r="AD92" s="12">
        <f>AllCountries!X92</f>
        <v>2286.2255990543499</v>
      </c>
      <c r="AE92" s="12">
        <f>AllCountries!Y92</f>
        <v>4249.5671565211278</v>
      </c>
      <c r="AF92" s="22">
        <f>AllCountries!Z92</f>
        <v>16848.752575469618</v>
      </c>
      <c r="AG92" s="12">
        <f>AllCountries!AA92</f>
        <v>4347.5780673777408</v>
      </c>
      <c r="AH92" s="12">
        <f>AllCountries!AB92</f>
        <v>4366.1036261714953</v>
      </c>
      <c r="AI92" s="12">
        <f>AllCountries!AC92</f>
        <v>5462.693348959835</v>
      </c>
      <c r="AJ92" s="12">
        <f>AllCountries!AD92</f>
        <v>8509.2276120909482</v>
      </c>
      <c r="AK92" s="12">
        <f>AllCountries!AE92</f>
        <v>21917.933734148064</v>
      </c>
      <c r="AL92" s="12">
        <f>AllCountries!AF92</f>
        <v>110.13924601053942</v>
      </c>
      <c r="AM92" s="12">
        <f>AllCountries!AG92</f>
        <v>47.460547684189635</v>
      </c>
      <c r="AN92" s="12">
        <f>AllCountries!AH92</f>
        <v>68.289420255619476</v>
      </c>
      <c r="AO92" s="12">
        <f>AllCountries!AI92</f>
        <v>504.76674120550251</v>
      </c>
      <c r="AP92" s="12">
        <f>AllCountries!AJ92</f>
        <v>7344.2954244468356</v>
      </c>
      <c r="AQ92" s="12">
        <f>AllCountries!AK92</f>
        <v>916.56640222594194</v>
      </c>
      <c r="AR92" s="12">
        <f>AllCountries!AL92</f>
        <v>750.00907515028803</v>
      </c>
      <c r="AS92" s="12">
        <f>AllCountries!AM92</f>
        <v>958.37932626286386</v>
      </c>
      <c r="AT92" s="12">
        <f>AllCountries!AN92</f>
        <v>3039.7331088979868</v>
      </c>
      <c r="AU92" s="12">
        <f>AllCountries!AO92</f>
        <v>5219.7233031893529</v>
      </c>
      <c r="AV92" s="12">
        <f>AllCountries!AP92</f>
        <v>549.78109791998838</v>
      </c>
      <c r="AW92" s="12">
        <f>AllCountries!AQ92</f>
        <v>-77.068188033049495</v>
      </c>
      <c r="AX92" s="12">
        <f>AllCountries!AR92</f>
        <v>163.19809610176358</v>
      </c>
      <c r="AY92" s="12">
        <f>AllCountries!AS92</f>
        <v>595.0826124081176</v>
      </c>
      <c r="AZ92" s="12">
        <f>AllCountries!AT92</f>
        <v>5757.6781085539233</v>
      </c>
      <c r="BA92" s="12">
        <f>AllCountries!AU92</f>
        <v>932.44727502582987</v>
      </c>
      <c r="BB92" s="12">
        <f>AllCountries!AV92</f>
        <v>726.68033175115158</v>
      </c>
      <c r="BC92" s="12">
        <f>AllCountries!AW92</f>
        <v>831.59608937003918</v>
      </c>
      <c r="BD92" s="12">
        <f>AllCountries!AX92</f>
        <v>916.33164651726349</v>
      </c>
      <c r="BE92" s="12">
        <f>AllCountries!AY92</f>
        <v>4397.0184853905785</v>
      </c>
      <c r="BF92" s="12">
        <f>AllCountries!AZ92</f>
        <v>632.02861104526369</v>
      </c>
      <c r="BG92" s="12">
        <f>AllCountries!BA92</f>
        <v>262.99066838407913</v>
      </c>
      <c r="BH92" s="12">
        <f>AllCountries!BB92</f>
        <v>354.88422948860955</v>
      </c>
      <c r="BI92" s="12">
        <f>AllCountries!BC92</f>
        <v>960.25020320265014</v>
      </c>
      <c r="BJ92" s="12">
        <f>AllCountries!BD92</f>
        <v>5819.3363830285698</v>
      </c>
      <c r="BK92" s="12">
        <f>WorldGSCarbon131!O92</f>
        <v>3693.1921473516295</v>
      </c>
      <c r="BL92" s="12">
        <f>WorldGSCarbon1455!L92</f>
        <v>-1683.3231502195854</v>
      </c>
      <c r="BM92" s="12">
        <f>WorldGSCarbon1455!M92</f>
        <v>-941.48261588140292</v>
      </c>
      <c r="BN92" s="12">
        <f>WorldGSCarbon1455!N92</f>
        <v>2403.6321927318254</v>
      </c>
      <c r="BO92" s="12">
        <f>WorldGSCarbon1455!O92</f>
        <v>1661.791658393643</v>
      </c>
    </row>
    <row r="93" spans="1:67">
      <c r="A93" s="21">
        <v>1989</v>
      </c>
      <c r="B93" s="12">
        <f>WorldGSCarbon131!J93</f>
        <v>946.55161863178</v>
      </c>
      <c r="C93" s="12">
        <f>WorldGSCarbon131!K93</f>
        <v>645.85507941733022</v>
      </c>
      <c r="D93" s="12">
        <f>WorldGSCarbon131!L93</f>
        <v>439.38659759717342</v>
      </c>
      <c r="E93" s="12">
        <f>WorldGSCarbon131!M93</f>
        <v>1205.3853580404348</v>
      </c>
      <c r="F93" s="12">
        <f>WorldGSCarbon131!N93</f>
        <v>4629.7410273809273</v>
      </c>
      <c r="G93" s="22">
        <f>WorldGSCarbon131!P93</f>
        <v>14918.107208776461</v>
      </c>
      <c r="H93" s="12">
        <f>AllCountries!B93</f>
        <v>519.88220470804538</v>
      </c>
      <c r="I93" s="12">
        <f>AllCountries!C93</f>
        <v>80.811728938085921</v>
      </c>
      <c r="J93" s="12">
        <f>AllCountries!D93</f>
        <v>1537.2631926714671</v>
      </c>
      <c r="K93" s="12">
        <f>AllCountries!E93</f>
        <v>7270.0959631774958</v>
      </c>
      <c r="L93" s="22">
        <f>AllCountries!F93</f>
        <v>23717.786294907899</v>
      </c>
      <c r="M93" s="12">
        <f>AllCountries!G93</f>
        <v>1077.4137237673574</v>
      </c>
      <c r="N93" s="12">
        <f>AllCountries!H93</f>
        <v>746.26606566382441</v>
      </c>
      <c r="O93" s="12">
        <f>AllCountries!I93</f>
        <v>1476.3353842240551</v>
      </c>
      <c r="P93" s="12">
        <f>AllCountries!J93</f>
        <v>6497.2142079217228</v>
      </c>
      <c r="Q93" s="22">
        <f>AllCountries!K93</f>
        <v>19704.977984775938</v>
      </c>
      <c r="R93" s="12">
        <f>AllCountries!L93</f>
        <v>2206.1678213196947</v>
      </c>
      <c r="S93" s="12">
        <f>AllCountries!M93</f>
        <v>2171.9387263607309</v>
      </c>
      <c r="T93" s="12">
        <f>AllCountries!N93</f>
        <v>3043.6858421852053</v>
      </c>
      <c r="U93" s="12">
        <f>AllCountries!O93</f>
        <v>7876.4775532698395</v>
      </c>
      <c r="V93" s="22">
        <f>AllCountries!P93</f>
        <v>18387.084200469293</v>
      </c>
      <c r="W93" s="12">
        <f>AllCountries!Q93</f>
        <v>1154.962238349332</v>
      </c>
      <c r="X93" s="12">
        <f>AllCountries!R93</f>
        <v>234.53548697439743</v>
      </c>
      <c r="Y93" s="12">
        <f>AllCountries!S93</f>
        <v>1038.6671762999486</v>
      </c>
      <c r="Z93" s="12">
        <f>AllCountries!T93</f>
        <v>4422.0504216472364</v>
      </c>
      <c r="AA93" s="22">
        <f>AllCountries!U93</f>
        <v>17064.527668926145</v>
      </c>
      <c r="AB93" s="12">
        <f>AllCountries!V93</f>
        <v>1559.523067336494</v>
      </c>
      <c r="AC93" s="12">
        <f>AllCountries!W93</f>
        <v>1506.7264889123749</v>
      </c>
      <c r="AD93" s="12">
        <f>AllCountries!X93</f>
        <v>2479.9224344685522</v>
      </c>
      <c r="AE93" s="12">
        <f>AllCountries!Y93</f>
        <v>4589.7203859484953</v>
      </c>
      <c r="AF93" s="22">
        <f>AllCountries!Z93</f>
        <v>17367.774407835703</v>
      </c>
      <c r="AG93" s="12">
        <f>AllCountries!AA93</f>
        <v>4573.2980020119248</v>
      </c>
      <c r="AH93" s="12">
        <f>AllCountries!AB93</f>
        <v>4596.3792182414481</v>
      </c>
      <c r="AI93" s="12">
        <f>AllCountries!AC93</f>
        <v>5708.6572304019019</v>
      </c>
      <c r="AJ93" s="12">
        <f>AllCountries!AD93</f>
        <v>8846.6466044407134</v>
      </c>
      <c r="AK93" s="12">
        <f>AllCountries!AE93</f>
        <v>22682.551163357286</v>
      </c>
      <c r="AL93" s="12">
        <f>AllCountries!AF93</f>
        <v>79.03297310905873</v>
      </c>
      <c r="AM93" s="12">
        <f>AllCountries!AG93</f>
        <v>7.64856242594779</v>
      </c>
      <c r="AN93" s="12">
        <f>AllCountries!AH93</f>
        <v>24.70049547603849</v>
      </c>
      <c r="AO93" s="12">
        <f>AllCountries!AI93</f>
        <v>394.33501194628832</v>
      </c>
      <c r="AP93" s="12">
        <f>AllCountries!AJ93</f>
        <v>6737.7274517178457</v>
      </c>
      <c r="AQ93" s="12">
        <f>AllCountries!AK93</f>
        <v>1046.6582202896068</v>
      </c>
      <c r="AR93" s="12">
        <f>AllCountries!AL93</f>
        <v>872.41462964232244</v>
      </c>
      <c r="AS93" s="12">
        <f>AllCountries!AM93</f>
        <v>1077.3005252758587</v>
      </c>
      <c r="AT93" s="12">
        <f>AllCountries!AN93</f>
        <v>3203.5442498454331</v>
      </c>
      <c r="AU93" s="12">
        <f>AllCountries!AO93</f>
        <v>5291.5847945661853</v>
      </c>
      <c r="AV93" s="12">
        <f>AllCountries!AP93</f>
        <v>724.19961008832911</v>
      </c>
      <c r="AW93" s="12">
        <f>AllCountries!AQ93</f>
        <v>10.650598608855251</v>
      </c>
      <c r="AX93" s="12">
        <f>AllCountries!AR93</f>
        <v>244.04883753290764</v>
      </c>
      <c r="AY93" s="12">
        <f>AllCountries!AS93</f>
        <v>740.52889835535609</v>
      </c>
      <c r="AZ93" s="12">
        <f>AllCountries!AT93</f>
        <v>6257.0259419394688</v>
      </c>
      <c r="BA93" s="12">
        <f>AllCountries!AU93</f>
        <v>885.93658486128447</v>
      </c>
      <c r="BB93" s="12">
        <f>AllCountries!AV93</f>
        <v>650.04766718805024</v>
      </c>
      <c r="BC93" s="12">
        <f>AllCountries!AW93</f>
        <v>764.84777080343963</v>
      </c>
      <c r="BD93" s="12">
        <f>AllCountries!AX93</f>
        <v>849.98533760965813</v>
      </c>
      <c r="BE93" s="12">
        <f>AllCountries!AY93</f>
        <v>4458.603753727416</v>
      </c>
      <c r="BF93" s="12">
        <f>AllCountries!AZ93</f>
        <v>637.89916767178761</v>
      </c>
      <c r="BG93" s="12">
        <f>AllCountries!BA93</f>
        <v>223.40997810507335</v>
      </c>
      <c r="BH93" s="12">
        <f>AllCountries!BB93</f>
        <v>330.58136389698723</v>
      </c>
      <c r="BI93" s="12">
        <f>AllCountries!BC93</f>
        <v>959.7984559210787</v>
      </c>
      <c r="BJ93" s="12">
        <f>AllCountries!BD93</f>
        <v>5958.5852588724229</v>
      </c>
      <c r="BK93" s="12">
        <f>WorldGSCarbon131!O93</f>
        <v>3863.7422669376665</v>
      </c>
      <c r="BL93" s="12">
        <f>WorldGSCarbon1455!L93</f>
        <v>-1647.3635545393734</v>
      </c>
      <c r="BM93" s="12">
        <f>WorldGSCarbon1455!M93</f>
        <v>-881.36479409611206</v>
      </c>
      <c r="BN93" s="12">
        <f>WorldGSCarbon1455!N93</f>
        <v>2542.9908752443807</v>
      </c>
      <c r="BO93" s="12">
        <f>WorldGSCarbon1455!O93</f>
        <v>1776.9921148011194</v>
      </c>
    </row>
    <row r="94" spans="1:67">
      <c r="A94" s="21">
        <v>1990</v>
      </c>
      <c r="B94" s="12">
        <f>WorldGSCarbon131!J94</f>
        <v>792.23994136863394</v>
      </c>
      <c r="C94" s="12">
        <f>WorldGSCarbon131!K94</f>
        <v>469.92856225510133</v>
      </c>
      <c r="D94" s="12">
        <f>WorldGSCarbon131!L94</f>
        <v>268.01326080050075</v>
      </c>
      <c r="E94" s="12">
        <f>WorldGSCarbon131!M94</f>
        <v>1049.8705864433341</v>
      </c>
      <c r="F94" s="12">
        <f>WorldGSCarbon131!N94</f>
        <v>4459.8198491373114</v>
      </c>
      <c r="G94" s="22">
        <f>WorldGSCarbon131!P94</f>
        <v>15037.344295322144</v>
      </c>
      <c r="H94" s="12">
        <f>AllCountries!B94</f>
        <v>362.66543022851454</v>
      </c>
      <c r="I94" s="12">
        <f>AllCountries!C94</f>
        <v>-100.74765969788338</v>
      </c>
      <c r="J94" s="12">
        <f>AllCountries!D94</f>
        <v>1400.2369714291806</v>
      </c>
      <c r="K94" s="12">
        <f>AllCountries!E94</f>
        <v>7178.7142415518638</v>
      </c>
      <c r="L94" s="22">
        <f>AllCountries!F94</f>
        <v>23901.095606780691</v>
      </c>
      <c r="M94" s="12">
        <f>AllCountries!G94</f>
        <v>878.36430723327646</v>
      </c>
      <c r="N94" s="12">
        <f>AllCountries!H94</f>
        <v>509.74940486885134</v>
      </c>
      <c r="O94" s="12">
        <f>AllCountries!I94</f>
        <v>1241.1824897781005</v>
      </c>
      <c r="P94" s="12">
        <f>AllCountries!J94</f>
        <v>6281.6651330433733</v>
      </c>
      <c r="Q94" s="22">
        <f>AllCountries!K94</f>
        <v>19802.618640042107</v>
      </c>
      <c r="R94" s="12">
        <f>AllCountries!L94</f>
        <v>2031.2184464130059</v>
      </c>
      <c r="S94" s="12">
        <f>AllCountries!M94</f>
        <v>2002.6006900381517</v>
      </c>
      <c r="T94" s="12">
        <f>AllCountries!N94</f>
        <v>2918.6628571907668</v>
      </c>
      <c r="U94" s="12">
        <f>AllCountries!O94</f>
        <v>7969.2143408148104</v>
      </c>
      <c r="V94" s="22">
        <f>AllCountries!P94</f>
        <v>19375.980677294367</v>
      </c>
      <c r="W94" s="12">
        <f>AllCountries!Q94</f>
        <v>1317.7231049365371</v>
      </c>
      <c r="X94" s="12">
        <f>AllCountries!R94</f>
        <v>243.69240369220466</v>
      </c>
      <c r="Y94" s="12">
        <f>AllCountries!S94</f>
        <v>1065.50913206422</v>
      </c>
      <c r="Z94" s="12">
        <f>AllCountries!T94</f>
        <v>4532.711632693542</v>
      </c>
      <c r="AA94" s="22">
        <f>AllCountries!U94</f>
        <v>17434.842390677441</v>
      </c>
      <c r="AB94" s="12">
        <f>AllCountries!V94</f>
        <v>1701.3699410308757</v>
      </c>
      <c r="AC94" s="12">
        <f>AllCountries!W94</f>
        <v>1651.5545219017315</v>
      </c>
      <c r="AD94" s="12">
        <f>AllCountries!X94</f>
        <v>2662.8183052452464</v>
      </c>
      <c r="AE94" s="12">
        <f>AllCountries!Y94</f>
        <v>4941.5875290545218</v>
      </c>
      <c r="AF94" s="22">
        <f>AllCountries!Z94</f>
        <v>17802.250732904999</v>
      </c>
      <c r="AG94" s="12">
        <f>AllCountries!AA94</f>
        <v>2796.2229580857324</v>
      </c>
      <c r="AH94" s="12">
        <f>AllCountries!AB94</f>
        <v>2806.7680269324687</v>
      </c>
      <c r="AI94" s="12">
        <f>AllCountries!AC94</f>
        <v>3918.7937766509708</v>
      </c>
      <c r="AJ94" s="12">
        <f>AllCountries!AD94</f>
        <v>6860.5441590200026</v>
      </c>
      <c r="AK94" s="12">
        <f>AllCountries!AE94</f>
        <v>23248.367291088642</v>
      </c>
      <c r="AL94" s="12">
        <f>AllCountries!AF94</f>
        <v>35.608260993278449</v>
      </c>
      <c r="AM94" s="12">
        <f>AllCountries!AG94</f>
        <v>-44.961228359620719</v>
      </c>
      <c r="AN94" s="12">
        <f>AllCountries!AH94</f>
        <v>-28.238650185416883</v>
      </c>
      <c r="AO94" s="12">
        <f>AllCountries!AI94</f>
        <v>326.96989449742586</v>
      </c>
      <c r="AP94" s="12">
        <f>AllCountries!AJ94</f>
        <v>6522.7878925457262</v>
      </c>
      <c r="AQ94" s="12">
        <f>AllCountries!AK94</f>
        <v>679.3308827295109</v>
      </c>
      <c r="AR94" s="12">
        <f>AllCountries!AL94</f>
        <v>504.07844313403353</v>
      </c>
      <c r="AS94" s="12">
        <f>AllCountries!AM94</f>
        <v>691.49141050494757</v>
      </c>
      <c r="AT94" s="12">
        <f>AllCountries!AN94</f>
        <v>2523.9696575394732</v>
      </c>
      <c r="AU94" s="12">
        <f>AllCountries!AO94</f>
        <v>4968.701984100474</v>
      </c>
      <c r="AV94" s="12">
        <f>AllCountries!AP94</f>
        <v>450.48661208914103</v>
      </c>
      <c r="AW94" s="12">
        <f>AllCountries!AQ94</f>
        <v>-128.63316484819543</v>
      </c>
      <c r="AX94" s="12">
        <f>AllCountries!AR94</f>
        <v>53.951652568745118</v>
      </c>
      <c r="AY94" s="12">
        <f>AllCountries!AS94</f>
        <v>554.6841903707093</v>
      </c>
      <c r="AZ94" s="12">
        <f>AllCountries!AT94</f>
        <v>6376.6598376204565</v>
      </c>
      <c r="BA94" s="12">
        <f>AllCountries!AU94</f>
        <v>796.50733958149556</v>
      </c>
      <c r="BB94" s="12">
        <f>AllCountries!AV94</f>
        <v>522.31630534335625</v>
      </c>
      <c r="BC94" s="12">
        <f>AllCountries!AW94</f>
        <v>621.20005904000539</v>
      </c>
      <c r="BD94" s="12">
        <f>AllCountries!AX94</f>
        <v>707.49689983724147</v>
      </c>
      <c r="BE94" s="12">
        <f>AllCountries!AY94</f>
        <v>4560.3440860215051</v>
      </c>
      <c r="BF94" s="12">
        <f>AllCountries!AZ94</f>
        <v>746.10999622643737</v>
      </c>
      <c r="BG94" s="12">
        <f>AllCountries!BA94</f>
        <v>261.06386598878987</v>
      </c>
      <c r="BH94" s="12">
        <f>AllCountries!BB94</f>
        <v>377.62081514458805</v>
      </c>
      <c r="BI94" s="12">
        <f>AllCountries!BC94</f>
        <v>1038.985847537552</v>
      </c>
      <c r="BJ94" s="12">
        <f>AllCountries!BD94</f>
        <v>6150.9487869336444</v>
      </c>
      <c r="BK94" s="12">
        <f>WorldGSCarbon131!O94</f>
        <v>3677.9625234944783</v>
      </c>
      <c r="BL94" s="12">
        <f>WorldGSCarbon1455!L94</f>
        <v>-1772.718488252104</v>
      </c>
      <c r="BM94" s="12">
        <f>WorldGSCarbon1455!M94</f>
        <v>-990.86116260927076</v>
      </c>
      <c r="BN94" s="12">
        <f>WorldGSCarbon1455!N94</f>
        <v>2419.0881000847066</v>
      </c>
      <c r="BO94" s="12">
        <f>WorldGSCarbon1455!O94</f>
        <v>1637.2307744418736</v>
      </c>
    </row>
    <row r="95" spans="1:67">
      <c r="A95" s="21">
        <v>1991</v>
      </c>
      <c r="B95" s="12">
        <f>WorldGSCarbon131!J95</f>
        <v>623.9628541976025</v>
      </c>
      <c r="C95" s="12">
        <f>WorldGSCarbon131!K95</f>
        <v>332.1860266923793</v>
      </c>
      <c r="D95" s="12">
        <f>WorldGSCarbon131!L95</f>
        <v>134.00861330004284</v>
      </c>
      <c r="E95" s="12">
        <f>WorldGSCarbon131!M95</f>
        <v>914.34894068739447</v>
      </c>
      <c r="F95" s="12"/>
      <c r="G95" s="22">
        <f>WorldGSCarbon131!P95</f>
        <v>14855.460088892245</v>
      </c>
      <c r="H95" s="12">
        <f>AllCountries!B95</f>
        <v>310.78440305881242</v>
      </c>
      <c r="I95" s="12">
        <f>AllCountries!C95</f>
        <v>-78.411974883720006</v>
      </c>
      <c r="J95" s="12">
        <f>AllCountries!D95</f>
        <v>1438.2996082630866</v>
      </c>
      <c r="K95" s="12"/>
      <c r="L95" s="22">
        <f>AllCountries!F95</f>
        <v>23572.850739392954</v>
      </c>
      <c r="M95" s="12">
        <f>AllCountries!G95</f>
        <v>675.48117053327587</v>
      </c>
      <c r="N95" s="12">
        <f>AllCountries!H95</f>
        <v>335.87950528695927</v>
      </c>
      <c r="O95" s="12">
        <f>AllCountries!I95</f>
        <v>1093.5953508690793</v>
      </c>
      <c r="P95" s="12">
        <f>AllCountries!J95</f>
        <v>6041.9092603026556</v>
      </c>
      <c r="Q95" s="22">
        <f>AllCountries!K95</f>
        <v>19456.163958553861</v>
      </c>
      <c r="R95" s="12">
        <f>AllCountries!L95</f>
        <v>1058.6014955954565</v>
      </c>
      <c r="S95" s="12">
        <f>AllCountries!M95</f>
        <v>1033.0821238853919</v>
      </c>
      <c r="T95" s="12">
        <f>AllCountries!N95</f>
        <v>1789.1052529714559</v>
      </c>
      <c r="U95" s="12">
        <f>AllCountries!O95</f>
        <v>6404.8391706732527</v>
      </c>
      <c r="V95" s="22">
        <f>AllCountries!P95</f>
        <v>17838.866261020139</v>
      </c>
      <c r="W95" s="12">
        <f>AllCountries!Q95</f>
        <v>712.60257780427992</v>
      </c>
      <c r="X95" s="12">
        <f>AllCountries!R95</f>
        <v>-401.96287760620089</v>
      </c>
      <c r="Y95" s="12">
        <f>AllCountries!S95</f>
        <v>447.22421275634508</v>
      </c>
      <c r="Z95" s="12">
        <f>AllCountries!T95</f>
        <v>3856.6269220034596</v>
      </c>
      <c r="AA95" s="22">
        <f>AllCountries!U95</f>
        <v>17153.563500002783</v>
      </c>
      <c r="AB95" s="12">
        <f>AllCountries!V95</f>
        <v>1375.7978339362066</v>
      </c>
      <c r="AC95" s="12">
        <f>AllCountries!W95</f>
        <v>1333.00747428521</v>
      </c>
      <c r="AD95" s="12">
        <f>AllCountries!X95</f>
        <v>2391.6944553736889</v>
      </c>
      <c r="AE95" s="12"/>
      <c r="AF95" s="22">
        <f>AllCountries!Z95</f>
        <v>17871.815381688408</v>
      </c>
      <c r="AG95" s="12">
        <f>AllCountries!AA95</f>
        <v>2212.2612346735741</v>
      </c>
      <c r="AH95" s="12">
        <f>AllCountries!AB95</f>
        <v>2224.6302306118459</v>
      </c>
      <c r="AI95" s="12">
        <f>AllCountries!AC95</f>
        <v>3386.7776507643939</v>
      </c>
      <c r="AJ95" s="12"/>
      <c r="AK95" s="12">
        <f>AllCountries!AE95</f>
        <v>22725.494133801763</v>
      </c>
      <c r="AL95" s="12">
        <f>AllCountries!AF95</f>
        <v>41.246754335886131</v>
      </c>
      <c r="AM95" s="12">
        <f>AllCountries!AG95</f>
        <v>-31.873293311993041</v>
      </c>
      <c r="AN95" s="12">
        <f>AllCountries!AH95</f>
        <v>5.3112437642421693</v>
      </c>
      <c r="AO95" s="12">
        <f>AllCountries!AI95</f>
        <v>423.95295365537538</v>
      </c>
      <c r="AP95" s="12">
        <f>AllCountries!AJ95</f>
        <v>7115.0573809697835</v>
      </c>
      <c r="AQ95" s="12">
        <f>AllCountries!AK95</f>
        <v>537.61032158072021</v>
      </c>
      <c r="AR95" s="12">
        <f>AllCountries!AL95</f>
        <v>317.73863509390168</v>
      </c>
      <c r="AS95" s="12">
        <f>AllCountries!AM95</f>
        <v>505.4104999653137</v>
      </c>
      <c r="AT95" s="12">
        <f>AllCountries!AN95</f>
        <v>2315.9207391426066</v>
      </c>
      <c r="AU95" s="12">
        <f>AllCountries!AO95</f>
        <v>4936.2851042864186</v>
      </c>
      <c r="AV95" s="12">
        <f>AllCountries!AP95</f>
        <v>449.29812831877285</v>
      </c>
      <c r="AW95" s="12">
        <f>AllCountries!AQ95</f>
        <v>-85.339241293965131</v>
      </c>
      <c r="AX95" s="12">
        <f>AllCountries!AR95</f>
        <v>116.26610378829645</v>
      </c>
      <c r="AY95" s="12">
        <f>AllCountries!AS95</f>
        <v>669.58956278465689</v>
      </c>
      <c r="AZ95" s="12">
        <f>AllCountries!AT95</f>
        <v>6763.2677400119255</v>
      </c>
      <c r="BA95" s="12">
        <f>AllCountries!AU95</f>
        <v>705.5999604012959</v>
      </c>
      <c r="BB95" s="12">
        <f>AllCountries!AV95</f>
        <v>466.29158610777426</v>
      </c>
      <c r="BC95" s="12">
        <f>AllCountries!AW95</f>
        <v>559.02863621353708</v>
      </c>
      <c r="BD95" s="12">
        <f>AllCountries!AX95</f>
        <v>644.75102175301231</v>
      </c>
      <c r="BE95" s="12">
        <f>AllCountries!AY95</f>
        <v>4580.3747257075338</v>
      </c>
      <c r="BF95" s="12">
        <f>AllCountries!AZ95</f>
        <v>838.58585887052027</v>
      </c>
      <c r="BG95" s="12">
        <f>AllCountries!BA95</f>
        <v>398.80031587988555</v>
      </c>
      <c r="BH95" s="12">
        <f>AllCountries!BB95</f>
        <v>522.27521222130827</v>
      </c>
      <c r="BI95" s="12">
        <f>AllCountries!BC95</f>
        <v>1216.5829276587058</v>
      </c>
      <c r="BJ95" s="12">
        <f>AllCountries!BD95</f>
        <v>6296.5717225574108</v>
      </c>
      <c r="BK95" s="12"/>
      <c r="BL95" s="12">
        <f>WorldGSCarbon1455!L95</f>
        <v>-1868.9447861767012</v>
      </c>
      <c r="BM95" s="12">
        <f>WorldGSCarbon1455!M95</f>
        <v>-1088.6044587893496</v>
      </c>
      <c r="BN95" s="12"/>
      <c r="BO95" s="12"/>
    </row>
    <row r="96" spans="1:67">
      <c r="A96" s="21">
        <v>1992</v>
      </c>
      <c r="B96" s="12">
        <f>WorldGSCarbon131!J96</f>
        <v>599.00385579366798</v>
      </c>
      <c r="C96" s="12">
        <f>WorldGSCarbon131!K96</f>
        <v>320.4088822246926</v>
      </c>
      <c r="D96" s="12">
        <f>WorldGSCarbon131!L96</f>
        <v>119.87830982166393</v>
      </c>
      <c r="E96" s="12">
        <f>WorldGSCarbon131!M96</f>
        <v>921.89246559813398</v>
      </c>
      <c r="F96" s="12"/>
      <c r="G96" s="22">
        <f>WorldGSCarbon131!P96</f>
        <v>15049.441941467876</v>
      </c>
      <c r="H96" s="12">
        <f>AllCountries!B96</f>
        <v>253.37035268284484</v>
      </c>
      <c r="I96" s="12">
        <f>AllCountries!C96</f>
        <v>-126.4292963225754</v>
      </c>
      <c r="J96" s="12">
        <f>AllCountries!D96</f>
        <v>1413.8822558357601</v>
      </c>
      <c r="K96" s="12"/>
      <c r="L96" s="22">
        <f>AllCountries!F96</f>
        <v>24086.887744761763</v>
      </c>
      <c r="M96" s="12">
        <f>AllCountries!G96</f>
        <v>646.75064394717594</v>
      </c>
      <c r="N96" s="12">
        <f>AllCountries!H96</f>
        <v>324.03137972441226</v>
      </c>
      <c r="O96" s="12">
        <f>AllCountries!I96</f>
        <v>1099.9579345088609</v>
      </c>
      <c r="P96" s="12">
        <f>AllCountries!J96</f>
        <v>6039.7219300451425</v>
      </c>
      <c r="Q96" s="22">
        <f>AllCountries!K96</f>
        <v>19437.866595611675</v>
      </c>
      <c r="R96" s="12">
        <f>AllCountries!L96</f>
        <v>1130.3626158774011</v>
      </c>
      <c r="S96" s="12">
        <f>AllCountries!M96</f>
        <v>1119.7104067093337</v>
      </c>
      <c r="T96" s="12">
        <f>AllCountries!N96</f>
        <v>1882.8612268456864</v>
      </c>
      <c r="U96" s="12">
        <f>AllCountries!O96</f>
        <v>6511.8248497147551</v>
      </c>
      <c r="V96" s="22">
        <f>AllCountries!P96</f>
        <v>18007.105658842636</v>
      </c>
      <c r="W96" s="12">
        <f>AllCountries!Q96</f>
        <v>345.6911391374091</v>
      </c>
      <c r="X96" s="12">
        <f>AllCountries!R96</f>
        <v>-765.79905027230666</v>
      </c>
      <c r="Y96" s="12">
        <f>AllCountries!S96</f>
        <v>171.748218654445</v>
      </c>
      <c r="Z96" s="12"/>
      <c r="AA96" s="22">
        <f>AllCountries!U96</f>
        <v>17056.09185441093</v>
      </c>
      <c r="AB96" s="12">
        <f>AllCountries!V96</f>
        <v>1035.6933177535111</v>
      </c>
      <c r="AC96" s="12">
        <f>AllCountries!W96</f>
        <v>997.47424872937268</v>
      </c>
      <c r="AD96" s="12">
        <f>AllCountries!X96</f>
        <v>2128.3643081334385</v>
      </c>
      <c r="AE96" s="12"/>
      <c r="AF96" s="22">
        <f>AllCountries!Z96</f>
        <v>17941.294311983631</v>
      </c>
      <c r="AG96" s="12">
        <f>AllCountries!AA96</f>
        <v>1713.4255031695729</v>
      </c>
      <c r="AH96" s="12">
        <f>AllCountries!AB96</f>
        <v>1724.7772745768673</v>
      </c>
      <c r="AI96" s="12">
        <f>AllCountries!AC96</f>
        <v>2932.7053354193167</v>
      </c>
      <c r="AJ96" s="12"/>
      <c r="AK96" s="12">
        <f>AllCountries!AE96</f>
        <v>22501.186953713321</v>
      </c>
      <c r="AL96" s="12">
        <f>AllCountries!AF96</f>
        <v>91.556864129162051</v>
      </c>
      <c r="AM96" s="12">
        <f>AllCountries!AG96</f>
        <v>18.438535993007278</v>
      </c>
      <c r="AN96" s="12">
        <f>AllCountries!AH96</f>
        <v>79.1025761060055</v>
      </c>
      <c r="AO96" s="12">
        <f>AllCountries!AI96</f>
        <v>554.61004580956865</v>
      </c>
      <c r="AP96" s="12">
        <f>AllCountries!AJ96</f>
        <v>7694.5171479436685</v>
      </c>
      <c r="AQ96" s="12">
        <f>AllCountries!AK96</f>
        <v>558.59789701565762</v>
      </c>
      <c r="AR96" s="12">
        <f>AllCountries!AL96</f>
        <v>355.30235002608316</v>
      </c>
      <c r="AS96" s="12">
        <f>AllCountries!AM96</f>
        <v>540.43762629115258</v>
      </c>
      <c r="AT96" s="12">
        <f>AllCountries!AN96</f>
        <v>2272.9835131207383</v>
      </c>
      <c r="AU96" s="12">
        <f>AllCountries!AO96</f>
        <v>4831.4230488270014</v>
      </c>
      <c r="AV96" s="12">
        <f>AllCountries!AP96</f>
        <v>757.56282059098135</v>
      </c>
      <c r="AW96" s="12">
        <f>AllCountries!AQ96</f>
        <v>198.99709889320667</v>
      </c>
      <c r="AX96" s="12">
        <f>AllCountries!AR96</f>
        <v>435.06723457105591</v>
      </c>
      <c r="AY96" s="12">
        <f>AllCountries!AS96</f>
        <v>1093.0324290580575</v>
      </c>
      <c r="AZ96" s="12">
        <f>AllCountries!AT96</f>
        <v>7455.2506403219913</v>
      </c>
      <c r="BA96" s="12">
        <f>AllCountries!AU96</f>
        <v>816.02136514894232</v>
      </c>
      <c r="BB96" s="12">
        <f>AllCountries!AV96</f>
        <v>591.83611400465099</v>
      </c>
      <c r="BC96" s="12">
        <f>AllCountries!AW96</f>
        <v>737.33236281855909</v>
      </c>
      <c r="BD96" s="12">
        <f>AllCountries!AX96</f>
        <v>824.12644888137754</v>
      </c>
      <c r="BE96" s="12">
        <f>AllCountries!AY96</f>
        <v>4690.5747888023852</v>
      </c>
      <c r="BF96" s="12">
        <f>AllCountries!AZ96</f>
        <v>923.71062622117029</v>
      </c>
      <c r="BG96" s="12">
        <f>AllCountries!BA96</f>
        <v>519.84150081939856</v>
      </c>
      <c r="BH96" s="12">
        <f>AllCountries!BB96</f>
        <v>663.36012907207441</v>
      </c>
      <c r="BI96" s="12">
        <f>AllCountries!BC96</f>
        <v>1368.4514941965019</v>
      </c>
      <c r="BJ96" s="12">
        <f>AllCountries!BD96</f>
        <v>6408.3162995797065</v>
      </c>
      <c r="BK96" s="12"/>
      <c r="BL96" s="12">
        <f>WorldGSCarbon1455!L96</f>
        <v>-1906.8581624043663</v>
      </c>
      <c r="BM96" s="12">
        <f>WorldGSCarbon1455!M96</f>
        <v>-1104.8440066278963</v>
      </c>
      <c r="BN96" s="12"/>
      <c r="BO96" s="12"/>
    </row>
    <row r="97" spans="1:67">
      <c r="A97" s="21">
        <v>1993</v>
      </c>
      <c r="B97" s="12">
        <f>WorldGSCarbon131!J97</f>
        <v>567.00980471694686</v>
      </c>
      <c r="C97" s="12">
        <f>WorldGSCarbon131!K97</f>
        <v>316.07759464837926</v>
      </c>
      <c r="D97" s="12">
        <f>WorldGSCarbon131!L97</f>
        <v>111.14142259543245</v>
      </c>
      <c r="E97" s="12">
        <f>WorldGSCarbon131!M97</f>
        <v>913.29887232007582</v>
      </c>
      <c r="F97" s="12"/>
      <c r="G97" s="22">
        <f>WorldGSCarbon131!P97</f>
        <v>15183.838233016146</v>
      </c>
      <c r="H97" s="12">
        <f>AllCountries!B97</f>
        <v>321.37985035529539</v>
      </c>
      <c r="I97" s="12">
        <f>AllCountries!C97</f>
        <v>-36.772351441143982</v>
      </c>
      <c r="J97" s="12">
        <f>AllCountries!D97</f>
        <v>1521.0736859610092</v>
      </c>
      <c r="K97" s="12"/>
      <c r="L97" s="22">
        <f>AllCountries!F97</f>
        <v>24428.974038488413</v>
      </c>
      <c r="M97" s="12">
        <f>AllCountries!G97</f>
        <v>465.92185069650816</v>
      </c>
      <c r="N97" s="12">
        <f>AllCountries!H97</f>
        <v>119.25323868867586</v>
      </c>
      <c r="O97" s="12">
        <f>AllCountries!I97</f>
        <v>922.19111545848261</v>
      </c>
      <c r="P97" s="12">
        <f>AllCountries!J97</f>
        <v>5955.2772258381674</v>
      </c>
      <c r="Q97" s="22">
        <f>AllCountries!K97</f>
        <v>19823.715570834414</v>
      </c>
      <c r="R97" s="12">
        <f>AllCountries!L97</f>
        <v>1157.6309939539258</v>
      </c>
      <c r="S97" s="12">
        <f>AllCountries!M97</f>
        <v>1155.5599235781119</v>
      </c>
      <c r="T97" s="12">
        <f>AllCountries!N97</f>
        <v>1904.1596409973793</v>
      </c>
      <c r="U97" s="12">
        <f>AllCountries!O97</f>
        <v>6418.3818384538099</v>
      </c>
      <c r="V97" s="22">
        <f>AllCountries!P97</f>
        <v>17663.947789642461</v>
      </c>
      <c r="W97" s="12">
        <f>AllCountries!Q97</f>
        <v>620.61927632811671</v>
      </c>
      <c r="X97" s="12">
        <f>AllCountries!R97</f>
        <v>-475.07087097684087</v>
      </c>
      <c r="Y97" s="12">
        <f>AllCountries!S97</f>
        <v>474.08643132916228</v>
      </c>
      <c r="Z97" s="12"/>
      <c r="AA97" s="22">
        <f>AllCountries!U97</f>
        <v>17583.192849618714</v>
      </c>
      <c r="AB97" s="12">
        <f>AllCountries!V97</f>
        <v>675.97109307355856</v>
      </c>
      <c r="AC97" s="12">
        <f>AllCountries!W97</f>
        <v>635.7962503225624</v>
      </c>
      <c r="AD97" s="12">
        <f>AllCountries!X97</f>
        <v>1788.8970166853967</v>
      </c>
      <c r="AE97" s="12"/>
      <c r="AF97" s="22">
        <f>AllCountries!Z97</f>
        <v>17698.408220737838</v>
      </c>
      <c r="AG97" s="12">
        <f>AllCountries!AA97</f>
        <v>1959.023738385127</v>
      </c>
      <c r="AH97" s="12">
        <f>AllCountries!AB97</f>
        <v>1971.5404999581069</v>
      </c>
      <c r="AI97" s="12">
        <f>AllCountries!AC97</f>
        <v>3171.1863325280169</v>
      </c>
      <c r="AJ97" s="12"/>
      <c r="AK97" s="12">
        <f>AllCountries!AE97</f>
        <v>22277.375640091926</v>
      </c>
      <c r="AL97" s="12">
        <f>AllCountries!AF97</f>
        <v>122.00085357601178</v>
      </c>
      <c r="AM97" s="12">
        <f>AllCountries!AG97</f>
        <v>57.218300565486032</v>
      </c>
      <c r="AN97" s="12">
        <f>AllCountries!AH97</f>
        <v>123.69944565995466</v>
      </c>
      <c r="AO97" s="12">
        <f>AllCountries!AI97</f>
        <v>629.05992721509324</v>
      </c>
      <c r="AP97" s="12">
        <f>AllCountries!AJ97</f>
        <v>8028.7309419578842</v>
      </c>
      <c r="AQ97" s="12">
        <f>AllCountries!AK97</f>
        <v>606.9622839312849</v>
      </c>
      <c r="AR97" s="12">
        <f>AllCountries!AL97</f>
        <v>429.09477205927396</v>
      </c>
      <c r="AS97" s="12">
        <f>AllCountries!AM97</f>
        <v>621.33451607158054</v>
      </c>
      <c r="AT97" s="12">
        <f>AllCountries!AN97</f>
        <v>2482.4142408065004</v>
      </c>
      <c r="AU97" s="12">
        <f>AllCountries!AO97</f>
        <v>4990.7649028118994</v>
      </c>
      <c r="AV97" s="12">
        <f>AllCountries!AP97</f>
        <v>846.81620739188213</v>
      </c>
      <c r="AW97" s="12">
        <f>AllCountries!AQ97</f>
        <v>406.17760866422765</v>
      </c>
      <c r="AX97" s="12">
        <f>AllCountries!AR97</f>
        <v>649.31603113990582</v>
      </c>
      <c r="AY97" s="12">
        <f>AllCountries!AS97</f>
        <v>1352.7075009476609</v>
      </c>
      <c r="AZ97" s="12">
        <f>AllCountries!AT97</f>
        <v>7831.7166055902853</v>
      </c>
      <c r="BA97" s="12">
        <f>AllCountries!AU97</f>
        <v>1107.6284923677908</v>
      </c>
      <c r="BB97" s="12">
        <f>AllCountries!AV97</f>
        <v>900.65557795202028</v>
      </c>
      <c r="BC97" s="12">
        <f>AllCountries!AW97</f>
        <v>1025.4339309077986</v>
      </c>
      <c r="BD97" s="12">
        <f>AllCountries!AX97</f>
        <v>1114.6985689695055</v>
      </c>
      <c r="BE97" s="12">
        <f>AllCountries!AY97</f>
        <v>4867.3170731707323</v>
      </c>
      <c r="BF97" s="12">
        <f>AllCountries!AZ97</f>
        <v>451.38089389008377</v>
      </c>
      <c r="BG97" s="12">
        <f>AllCountries!BA97</f>
        <v>170.80554911883581</v>
      </c>
      <c r="BH97" s="12">
        <f>AllCountries!BB97</f>
        <v>246.83957337388651</v>
      </c>
      <c r="BI97" s="12">
        <f>AllCountries!BC97</f>
        <v>939.24077341488362</v>
      </c>
      <c r="BJ97" s="12">
        <f>AllCountries!BD97</f>
        <v>6416.9589785813378</v>
      </c>
      <c r="BK97" s="12"/>
      <c r="BL97" s="12">
        <f>WorldGSCarbon1455!L97</f>
        <v>-1960.1218735732814</v>
      </c>
      <c r="BM97" s="12">
        <f>WorldGSCarbon1455!M97</f>
        <v>-1157.964423848638</v>
      </c>
      <c r="BN97" s="12"/>
      <c r="BO97" s="12"/>
    </row>
    <row r="98" spans="1:67">
      <c r="A98" s="21">
        <v>1994</v>
      </c>
      <c r="B98" s="12">
        <f>WorldGSCarbon131!J98</f>
        <v>657.17246091832294</v>
      </c>
      <c r="C98" s="12">
        <f>WorldGSCarbon131!K98</f>
        <v>409.71157602445999</v>
      </c>
      <c r="D98" s="12">
        <f>WorldGSCarbon131!L98</f>
        <v>201.11819578049077</v>
      </c>
      <c r="E98" s="12">
        <f>WorldGSCarbon131!M98</f>
        <v>1016.4486027177811</v>
      </c>
      <c r="F98" s="12"/>
      <c r="G98" s="22">
        <f>WorldGSCarbon131!P98</f>
        <v>15588.952995383954</v>
      </c>
      <c r="H98" s="12">
        <f>AllCountries!B98</f>
        <v>537.60921358183577</v>
      </c>
      <c r="I98" s="12">
        <f>AllCountries!C98</f>
        <v>198.77355042577008</v>
      </c>
      <c r="J98" s="12">
        <f>AllCountries!D98</f>
        <v>1785.7342273360255</v>
      </c>
      <c r="K98" s="12"/>
      <c r="L98" s="22">
        <f>AllCountries!F98</f>
        <v>25108.79082936432</v>
      </c>
      <c r="M98" s="12">
        <f>AllCountries!G98</f>
        <v>783.9946951570904</v>
      </c>
      <c r="N98" s="12">
        <f>AllCountries!H98</f>
        <v>411.49503492079583</v>
      </c>
      <c r="O98" s="12">
        <f>AllCountries!I98</f>
        <v>1238.9328861245635</v>
      </c>
      <c r="P98" s="12">
        <f>AllCountries!J98</f>
        <v>6468.8902387923581</v>
      </c>
      <c r="Q98" s="22">
        <f>AllCountries!K98</f>
        <v>20620.007746512507</v>
      </c>
      <c r="R98" s="12">
        <f>AllCountries!L98</f>
        <v>1134.1580105750859</v>
      </c>
      <c r="S98" s="12">
        <f>AllCountries!M98</f>
        <v>1128.2514390568542</v>
      </c>
      <c r="T98" s="12">
        <f>AllCountries!N98</f>
        <v>1870.8339166513897</v>
      </c>
      <c r="U98" s="12">
        <f>AllCountries!O98</f>
        <v>6428.3649997209241</v>
      </c>
      <c r="V98" s="22">
        <f>AllCountries!P98</f>
        <v>17925.906095242848</v>
      </c>
      <c r="W98" s="12">
        <f>AllCountries!Q98</f>
        <v>487.00601860876139</v>
      </c>
      <c r="X98" s="12">
        <f>AllCountries!R98</f>
        <v>-664.29655485171509</v>
      </c>
      <c r="Y98" s="12">
        <f>AllCountries!S98</f>
        <v>195.24051611207091</v>
      </c>
      <c r="Z98" s="12"/>
      <c r="AA98" s="22">
        <f>AllCountries!U98</f>
        <v>18091.151368467683</v>
      </c>
      <c r="AB98" s="12">
        <f>AllCountries!V98</f>
        <v>797.82216768739113</v>
      </c>
      <c r="AC98" s="12">
        <f>AllCountries!W98</f>
        <v>759.35198963080984</v>
      </c>
      <c r="AD98" s="12">
        <f>AllCountries!X98</f>
        <v>1941.0035310535886</v>
      </c>
      <c r="AE98" s="12"/>
      <c r="AF98" s="22">
        <f>AllCountries!Z98</f>
        <v>18117.82826581888</v>
      </c>
      <c r="AG98" s="12">
        <f>AllCountries!AA98</f>
        <v>2106.3229460179018</v>
      </c>
      <c r="AH98" s="12">
        <f>AllCountries!AB98</f>
        <v>2114.4552336611678</v>
      </c>
      <c r="AI98" s="12">
        <f>AllCountries!AC98</f>
        <v>3310.7415051861426</v>
      </c>
      <c r="AJ98" s="12"/>
      <c r="AK98" s="12">
        <f>AllCountries!AE98</f>
        <v>22398.093213217704</v>
      </c>
      <c r="AL98" s="12">
        <f>AllCountries!AF98</f>
        <v>79.122749222235427</v>
      </c>
      <c r="AM98" s="12">
        <f>AllCountries!AG98</f>
        <v>2.3219520845698276</v>
      </c>
      <c r="AN98" s="12">
        <f>AllCountries!AH98</f>
        <v>82.294679054862272</v>
      </c>
      <c r="AO98" s="12">
        <f>AllCountries!AI98</f>
        <v>616.46938252436678</v>
      </c>
      <c r="AP98" s="12">
        <f>AllCountries!AJ98</f>
        <v>8389.5568447951628</v>
      </c>
      <c r="AQ98" s="12">
        <f>AllCountries!AK98</f>
        <v>560.50543392833151</v>
      </c>
      <c r="AR98" s="12">
        <f>AllCountries!AL98</f>
        <v>387.78234447803646</v>
      </c>
      <c r="AS98" s="12">
        <f>AllCountries!AM98</f>
        <v>589.72907425421431</v>
      </c>
      <c r="AT98" s="12">
        <f>AllCountries!AN98</f>
        <v>2618.6161141175753</v>
      </c>
      <c r="AU98" s="12">
        <f>AllCountries!AO98</f>
        <v>5202.232542980526</v>
      </c>
      <c r="AV98" s="12">
        <f>AllCountries!AP98</f>
        <v>974.39580301632259</v>
      </c>
      <c r="AW98" s="12">
        <f>AllCountries!AQ98</f>
        <v>416.45157345596112</v>
      </c>
      <c r="AX98" s="12">
        <f>AllCountries!AR98</f>
        <v>678.43157224713673</v>
      </c>
      <c r="AY98" s="12">
        <f>AllCountries!AS98</f>
        <v>1411.9149120606339</v>
      </c>
      <c r="AZ98" s="12">
        <f>AllCountries!AT98</f>
        <v>8134.9290404575304</v>
      </c>
      <c r="BA98" s="12">
        <f>AllCountries!AU98</f>
        <v>1033.7181965917309</v>
      </c>
      <c r="BB98" s="12">
        <f>AllCountries!AV98</f>
        <v>819.3164494817737</v>
      </c>
      <c r="BC98" s="12">
        <f>AllCountries!AW98</f>
        <v>960.68932479706655</v>
      </c>
      <c r="BD98" s="12">
        <f>AllCountries!AX98</f>
        <v>1051.9280234129344</v>
      </c>
      <c r="BE98" s="12">
        <f>AllCountries!AY98</f>
        <v>5025.3865190665001</v>
      </c>
      <c r="BF98" s="12">
        <f>AllCountries!AZ98</f>
        <v>512.50850750301606</v>
      </c>
      <c r="BG98" s="12">
        <f>AllCountries!BA98</f>
        <v>256.117406524633</v>
      </c>
      <c r="BH98" s="12">
        <f>AllCountries!BB98</f>
        <v>336.32817127855424</v>
      </c>
      <c r="BI98" s="12">
        <f>AllCountries!BC98</f>
        <v>1044.4545117341256</v>
      </c>
      <c r="BJ98" s="12">
        <f>AllCountries!BD98</f>
        <v>6582.6075393923284</v>
      </c>
      <c r="BK98" s="12"/>
      <c r="BL98" s="12">
        <f>WorldGSCarbon1455!L98</f>
        <v>-1907.1080289753506</v>
      </c>
      <c r="BM98" s="12">
        <f>WorldGSCarbon1455!M98</f>
        <v>-1091.7776220380601</v>
      </c>
      <c r="BN98" s="12"/>
      <c r="BO98" s="12"/>
    </row>
    <row r="99" spans="1:67">
      <c r="A99" s="21">
        <v>1995</v>
      </c>
      <c r="B99" s="12">
        <f>WorldGSCarbon131!J99</f>
        <v>635.66913331361297</v>
      </c>
      <c r="C99" s="12">
        <f>WorldGSCarbon131!K99</f>
        <v>380.95302686056613</v>
      </c>
      <c r="D99" s="12">
        <f>WorldGSCarbon131!L99</f>
        <v>169.57521455609566</v>
      </c>
      <c r="E99" s="12">
        <f>WorldGSCarbon131!M99</f>
        <v>951.40684194435426</v>
      </c>
      <c r="F99" s="12"/>
      <c r="G99" s="22">
        <f>WorldGSCarbon131!P99</f>
        <v>15755.01940285049</v>
      </c>
      <c r="H99" s="12">
        <f>AllCountries!B99</f>
        <v>535.55533879178688</v>
      </c>
      <c r="I99" s="12">
        <f>AllCountries!C99</f>
        <v>206.4207076151028</v>
      </c>
      <c r="J99" s="12">
        <f>AllCountries!D99</f>
        <v>1662.4531703663336</v>
      </c>
      <c r="K99" s="12"/>
      <c r="L99" s="22">
        <f>AllCountries!F99</f>
        <v>25488.540339559313</v>
      </c>
      <c r="M99" s="12">
        <f>AllCountries!G99</f>
        <v>928.1776183143611</v>
      </c>
      <c r="N99" s="12">
        <f>AllCountries!H99</f>
        <v>527.20661492775355</v>
      </c>
      <c r="O99" s="12">
        <f>AllCountries!I99</f>
        <v>1379.6378244651155</v>
      </c>
      <c r="P99" s="12">
        <f>AllCountries!J99</f>
        <v>6748.8058529175405</v>
      </c>
      <c r="Q99" s="22">
        <f>AllCountries!K99</f>
        <v>21189.853309530845</v>
      </c>
      <c r="R99" s="12">
        <f>AllCountries!L99</f>
        <v>1046.8657497961633</v>
      </c>
      <c r="S99" s="12">
        <f>AllCountries!M99</f>
        <v>1045.0992822017815</v>
      </c>
      <c r="T99" s="12">
        <f>AllCountries!N99</f>
        <v>1813.5321607140872</v>
      </c>
      <c r="U99" s="12">
        <f>AllCountries!O99</f>
        <v>6406.238789576385</v>
      </c>
      <c r="V99" s="22">
        <f>AllCountries!P99</f>
        <v>18149.928784435906</v>
      </c>
      <c r="W99" s="12">
        <f>AllCountries!Q99</f>
        <v>800.30769495920526</v>
      </c>
      <c r="X99" s="12">
        <f>AllCountries!R99</f>
        <v>-407.95809927821801</v>
      </c>
      <c r="Y99" s="12">
        <f>AllCountries!S99</f>
        <v>532.69942802026344</v>
      </c>
      <c r="Z99" s="12"/>
      <c r="AA99" s="22">
        <f>AllCountries!U99</f>
        <v>18565.910778719237</v>
      </c>
      <c r="AB99" s="12">
        <f>AllCountries!V99</f>
        <v>1090.9173156661961</v>
      </c>
      <c r="AC99" s="12">
        <f>AllCountries!W99</f>
        <v>1056.6496882549491</v>
      </c>
      <c r="AD99" s="12">
        <f>AllCountries!X99</f>
        <v>2258.1008563766932</v>
      </c>
      <c r="AE99" s="12"/>
      <c r="AF99" s="22">
        <f>AllCountries!Z99</f>
        <v>18407.044147279608</v>
      </c>
      <c r="AG99" s="12">
        <f>AllCountries!AA99</f>
        <v>2346.380017135059</v>
      </c>
      <c r="AH99" s="12">
        <f>AllCountries!AB99</f>
        <v>2356.5054221507567</v>
      </c>
      <c r="AI99" s="12">
        <f>AllCountries!AC99</f>
        <v>3559.3161747812319</v>
      </c>
      <c r="AJ99" s="12"/>
      <c r="AK99" s="12">
        <f>AllCountries!AE99</f>
        <v>22367.701292568912</v>
      </c>
      <c r="AL99" s="12">
        <f>AllCountries!AF99</f>
        <v>86.448599315727506</v>
      </c>
      <c r="AM99" s="12">
        <f>AllCountries!AG99</f>
        <v>-1.6312003343048231E-2</v>
      </c>
      <c r="AN99" s="12">
        <f>AllCountries!AH99</f>
        <v>70.397778086849428</v>
      </c>
      <c r="AO99" s="12">
        <f>AllCountries!AI99</f>
        <v>547.35135962837819</v>
      </c>
      <c r="AP99" s="12">
        <f>AllCountries!AJ99</f>
        <v>8051.0143219363736</v>
      </c>
      <c r="AQ99" s="12">
        <f>AllCountries!AK99</f>
        <v>444.15643464162133</v>
      </c>
      <c r="AR99" s="12">
        <f>AllCountries!AL99</f>
        <v>271.62305371944154</v>
      </c>
      <c r="AS99" s="12">
        <f>AllCountries!AM99</f>
        <v>479.95155100790021</v>
      </c>
      <c r="AT99" s="12">
        <f>AllCountries!AN99</f>
        <v>2614.3199810770452</v>
      </c>
      <c r="AU99" s="12">
        <f>AllCountries!AO99</f>
        <v>5339.1083761781019</v>
      </c>
      <c r="AV99" s="12">
        <f>AllCountries!AP99</f>
        <v>1322.079157624082</v>
      </c>
      <c r="AW99" s="12">
        <f>AllCountries!AQ99</f>
        <v>524.50160686356901</v>
      </c>
      <c r="AX99" s="12">
        <f>AllCountries!AR99</f>
        <v>875.56387153810488</v>
      </c>
      <c r="AY99" s="12">
        <f>AllCountries!AS99</f>
        <v>1706.4290047962252</v>
      </c>
      <c r="AZ99" s="12">
        <f>AllCountries!AT99</f>
        <v>8854.4633553317126</v>
      </c>
      <c r="BA99" s="12">
        <f>AllCountries!AU99</f>
        <v>933.46576442353523</v>
      </c>
      <c r="BB99" s="12">
        <f>AllCountries!AV99</f>
        <v>679.34720581307977</v>
      </c>
      <c r="BC99" s="12">
        <f>AllCountries!AW99</f>
        <v>825.98969532732769</v>
      </c>
      <c r="BD99" s="12">
        <f>AllCountries!AX99</f>
        <v>919.27552544747232</v>
      </c>
      <c r="BE99" s="12">
        <f>AllCountries!AY99</f>
        <v>5192.8435139444309</v>
      </c>
      <c r="BF99" s="12">
        <f>AllCountries!AZ99</f>
        <v>244.30290547839803</v>
      </c>
      <c r="BG99" s="12">
        <f>AllCountries!BA99</f>
        <v>-23.568767029559883</v>
      </c>
      <c r="BH99" s="12">
        <f>AllCountries!BB99</f>
        <v>54.856701398197245</v>
      </c>
      <c r="BI99" s="12">
        <f>AllCountries!BC99</f>
        <v>649.98130844282923</v>
      </c>
      <c r="BJ99" s="12">
        <f>AllCountries!BD99</f>
        <v>6070.581444736069</v>
      </c>
      <c r="BK99" s="12"/>
      <c r="BL99" s="12">
        <f>WorldGSCarbon1455!L99</f>
        <v>-1966.79290369672</v>
      </c>
      <c r="BM99" s="12">
        <f>WorldGSCarbon1455!M99</f>
        <v>-1184.9612763084617</v>
      </c>
      <c r="BN99" s="12"/>
      <c r="BO99" s="12"/>
    </row>
    <row r="100" spans="1:67">
      <c r="A100" s="21">
        <v>1996</v>
      </c>
      <c r="B100" s="12">
        <f>WorldGSCarbon131!J100</f>
        <v>662.05863883332995</v>
      </c>
      <c r="C100" s="12">
        <f>WorldGSCarbon131!K100</f>
        <v>373.25788130342426</v>
      </c>
      <c r="D100" s="12">
        <f>WorldGSCarbon131!L100</f>
        <v>153.07673663354569</v>
      </c>
      <c r="E100" s="12">
        <f>WorldGSCarbon131!M100</f>
        <v>942.79926282177962</v>
      </c>
      <c r="F100" s="12"/>
      <c r="G100" s="22">
        <f>WorldGSCarbon131!P100</f>
        <v>16061.673873127533</v>
      </c>
      <c r="H100" s="12">
        <f>AllCountries!B100</f>
        <v>655.10197662937685</v>
      </c>
      <c r="I100" s="12">
        <f>AllCountries!C100</f>
        <v>264.62113486558235</v>
      </c>
      <c r="J100" s="12">
        <f>AllCountries!D100</f>
        <v>1755.7035878556228</v>
      </c>
      <c r="K100" s="12"/>
      <c r="L100" s="22">
        <f>AllCountries!F100</f>
        <v>26148.42625799897</v>
      </c>
      <c r="M100" s="12">
        <f>AllCountries!G100</f>
        <v>919.07051044142213</v>
      </c>
      <c r="N100" s="12">
        <f>AllCountries!H100</f>
        <v>465.96850141473408</v>
      </c>
      <c r="O100" s="12">
        <f>AllCountries!I100</f>
        <v>1307.6377238247953</v>
      </c>
      <c r="P100" s="12">
        <f>AllCountries!J100</f>
        <v>6813.7780574994431</v>
      </c>
      <c r="Q100" s="22">
        <f>AllCountries!K100</f>
        <v>21748.710312616247</v>
      </c>
      <c r="R100" s="12">
        <f>AllCountries!L100</f>
        <v>1071.4899981543622</v>
      </c>
      <c r="S100" s="12">
        <f>AllCountries!M100</f>
        <v>1069.451887177752</v>
      </c>
      <c r="T100" s="12">
        <f>AllCountries!N100</f>
        <v>1849.6528596564003</v>
      </c>
      <c r="U100" s="12">
        <f>AllCountries!O100</f>
        <v>6459.0267978939219</v>
      </c>
      <c r="V100" s="22">
        <f>AllCountries!P100</f>
        <v>18291.911985188013</v>
      </c>
      <c r="W100" s="12">
        <f>AllCountries!Q100</f>
        <v>957.49203732181775</v>
      </c>
      <c r="X100" s="12">
        <f>AllCountries!R100</f>
        <v>-336.3156947451136</v>
      </c>
      <c r="Y100" s="12">
        <f>AllCountries!S100</f>
        <v>533.33414033359225</v>
      </c>
      <c r="Z100" s="12"/>
      <c r="AA100" s="22">
        <f>AllCountries!U100</f>
        <v>19061.499079380461</v>
      </c>
      <c r="AB100" s="12">
        <f>AllCountries!V100</f>
        <v>703.20120556562733</v>
      </c>
      <c r="AC100" s="12">
        <f>AllCountries!W100</f>
        <v>674.28180072826524</v>
      </c>
      <c r="AD100" s="12">
        <f>AllCountries!X100</f>
        <v>1878.7763595796432</v>
      </c>
      <c r="AE100" s="12"/>
      <c r="AF100" s="22">
        <f>AllCountries!Z100</f>
        <v>18460.037076752978</v>
      </c>
      <c r="AG100" s="12">
        <f>AllCountries!AA100</f>
        <v>2200.9958370098493</v>
      </c>
      <c r="AH100" s="12">
        <f>AllCountries!AB100</f>
        <v>2212.2770587026707</v>
      </c>
      <c r="AI100" s="12">
        <f>AllCountries!AC100</f>
        <v>3416.3371325125295</v>
      </c>
      <c r="AJ100" s="12"/>
      <c r="AK100" s="12">
        <f>AllCountries!AE100</f>
        <v>22410.748007850711</v>
      </c>
      <c r="AL100" s="12">
        <f>AllCountries!AF100</f>
        <v>99.283266752843076</v>
      </c>
      <c r="AM100" s="12">
        <f>AllCountries!AG100</f>
        <v>-26.016602505590175</v>
      </c>
      <c r="AN100" s="12">
        <f>AllCountries!AH100</f>
        <v>47.747485249965493</v>
      </c>
      <c r="AO100" s="12">
        <f>AllCountries!AI100</f>
        <v>562.74055447526769</v>
      </c>
      <c r="AP100" s="12">
        <f>AllCountries!AJ100</f>
        <v>8395.4303914625634</v>
      </c>
      <c r="AQ100" s="12">
        <f>AllCountries!AK100</f>
        <v>387.05903395207599</v>
      </c>
      <c r="AR100" s="12">
        <f>AllCountries!AL100</f>
        <v>215.18670729904994</v>
      </c>
      <c r="AS100" s="12">
        <f>AllCountries!AM100</f>
        <v>419.90783439672487</v>
      </c>
      <c r="AT100" s="12">
        <f>AllCountries!AN100</f>
        <v>2564.8486813004588</v>
      </c>
      <c r="AU100" s="12">
        <f>AllCountries!AO100</f>
        <v>5370.5943488540297</v>
      </c>
      <c r="AV100" s="12">
        <f>AllCountries!AP100</f>
        <v>1520.2119010515423</v>
      </c>
      <c r="AW100" s="12">
        <f>AllCountries!AQ100</f>
        <v>784.82367301912598</v>
      </c>
      <c r="AX100" s="12">
        <f>AllCountries!AR100</f>
        <v>1123.3985101002977</v>
      </c>
      <c r="AY100" s="12">
        <f>AllCountries!AS100</f>
        <v>2036.7605627654657</v>
      </c>
      <c r="AZ100" s="12">
        <f>AllCountries!AT100</f>
        <v>9370.2689754294697</v>
      </c>
      <c r="BA100" s="12">
        <f>AllCountries!AU100</f>
        <v>983.98766475057869</v>
      </c>
      <c r="BB100" s="12">
        <f>AllCountries!AV100</f>
        <v>688.96807635907589</v>
      </c>
      <c r="BC100" s="12">
        <f>AllCountries!AW100</f>
        <v>843.28946509662876</v>
      </c>
      <c r="BD100" s="12">
        <f>AllCountries!AX100</f>
        <v>936.14127403630232</v>
      </c>
      <c r="BE100" s="12">
        <f>AllCountries!AY100</f>
        <v>5206.9337442218803</v>
      </c>
      <c r="BF100" s="12">
        <f>AllCountries!AZ100</f>
        <v>395.26378680755408</v>
      </c>
      <c r="BG100" s="12">
        <f>AllCountries!BA100</f>
        <v>67.046597208781932</v>
      </c>
      <c r="BH100" s="12">
        <f>AllCountries!BB100</f>
        <v>139.70832005645045</v>
      </c>
      <c r="BI100" s="12">
        <f>AllCountries!BC100</f>
        <v>768.99452773366659</v>
      </c>
      <c r="BJ100" s="12">
        <f>AllCountries!BD100</f>
        <v>6272.4753068584332</v>
      </c>
      <c r="BK100" s="12"/>
      <c r="BL100" s="12">
        <f>WorldGSCarbon1455!L100</f>
        <v>-2072.2655194192726</v>
      </c>
      <c r="BM100" s="12">
        <f>WorldGSCarbon1455!M100</f>
        <v>-1282.5429932310385</v>
      </c>
      <c r="BN100" s="12"/>
      <c r="BO100" s="12"/>
    </row>
    <row r="101" spans="1:67">
      <c r="A101" s="21">
        <v>1997</v>
      </c>
      <c r="B101" s="12">
        <f>WorldGSCarbon131!J101</f>
        <v>820.13887298715508</v>
      </c>
      <c r="C101" s="12">
        <f>WorldGSCarbon131!K101</f>
        <v>542.90365910860783</v>
      </c>
      <c r="D101" s="12">
        <f>WorldGSCarbon131!L101</f>
        <v>318.31273649231599</v>
      </c>
      <c r="E101" s="12">
        <f>WorldGSCarbon131!M101</f>
        <v>1110.8162919233534</v>
      </c>
      <c r="F101" s="12"/>
      <c r="G101" s="22">
        <f>WorldGSCarbon131!P101</f>
        <v>16527.221062600958</v>
      </c>
      <c r="H101" s="12">
        <f>AllCountries!B101</f>
        <v>891.12553971828095</v>
      </c>
      <c r="I101" s="12">
        <f>AllCountries!C101</f>
        <v>511.44786327365716</v>
      </c>
      <c r="J101" s="12">
        <f>AllCountries!D101</f>
        <v>2025.0196722495664</v>
      </c>
      <c r="K101" s="12"/>
      <c r="L101" s="22">
        <f>AllCountries!F101</f>
        <v>26994.919340491462</v>
      </c>
      <c r="M101" s="12">
        <f>AllCountries!G101</f>
        <v>1344.0527742059328</v>
      </c>
      <c r="N101" s="12">
        <f>AllCountries!H101</f>
        <v>947.55549054868663</v>
      </c>
      <c r="O101" s="12">
        <f>AllCountries!I101</f>
        <v>1781.7733602538678</v>
      </c>
      <c r="P101" s="12">
        <f>AllCountries!J101</f>
        <v>7457.7424677816816</v>
      </c>
      <c r="Q101" s="22">
        <f>AllCountries!K101</f>
        <v>22435.913968084042</v>
      </c>
      <c r="R101" s="12">
        <f>AllCountries!L101</f>
        <v>1167.5530227983784</v>
      </c>
      <c r="S101" s="12">
        <f>AllCountries!M101</f>
        <v>1162.5910352498984</v>
      </c>
      <c r="T101" s="12">
        <f>AllCountries!N101</f>
        <v>1941.9717108049056</v>
      </c>
      <c r="U101" s="12">
        <f>AllCountries!O101</f>
        <v>6602.8107761509818</v>
      </c>
      <c r="V101" s="22">
        <f>AllCountries!P101</f>
        <v>18562.41511056578</v>
      </c>
      <c r="W101" s="12">
        <f>AllCountries!Q101</f>
        <v>1151.0725721317012</v>
      </c>
      <c r="X101" s="12">
        <f>AllCountries!R101</f>
        <v>-137.7892971288629</v>
      </c>
      <c r="Y101" s="12">
        <f>AllCountries!S101</f>
        <v>835.91046998545733</v>
      </c>
      <c r="Z101" s="12"/>
      <c r="AA101" s="22">
        <f>AllCountries!U101</f>
        <v>19600.338551404078</v>
      </c>
      <c r="AB101" s="12">
        <f>AllCountries!V101</f>
        <v>604.9238055417029</v>
      </c>
      <c r="AC101" s="12">
        <f>AllCountries!W101</f>
        <v>579.80775631243284</v>
      </c>
      <c r="AD101" s="12">
        <f>AllCountries!X101</f>
        <v>1683.1280813436197</v>
      </c>
      <c r="AE101" s="12"/>
      <c r="AF101" s="22">
        <f>AllCountries!Z101</f>
        <v>19022.774512768916</v>
      </c>
      <c r="AG101" s="12">
        <f>AllCountries!AA101</f>
        <v>2854.2882929646962</v>
      </c>
      <c r="AH101" s="12">
        <f>AllCountries!AB101</f>
        <v>2865.2094005784593</v>
      </c>
      <c r="AI101" s="12">
        <f>AllCountries!AC101</f>
        <v>4071.4850294695589</v>
      </c>
      <c r="AJ101" s="12"/>
      <c r="AK101" s="12">
        <f>AllCountries!AE101</f>
        <v>22960.922855378009</v>
      </c>
      <c r="AL101" s="12">
        <f>AllCountries!AF101</f>
        <v>145.84534696115486</v>
      </c>
      <c r="AM101" s="12">
        <f>AllCountries!AG101</f>
        <v>33.460639755473686</v>
      </c>
      <c r="AN101" s="12">
        <f>AllCountries!AH101</f>
        <v>105.01970326726232</v>
      </c>
      <c r="AO101" s="12">
        <f>AllCountries!AI101</f>
        <v>661.6778230596351</v>
      </c>
      <c r="AP101" s="12">
        <f>AllCountries!AJ101</f>
        <v>8972.1871718976454</v>
      </c>
      <c r="AQ101" s="12">
        <f>AllCountries!AK101</f>
        <v>469.78550364520788</v>
      </c>
      <c r="AR101" s="12">
        <f>AllCountries!AL101</f>
        <v>303.5210525940218</v>
      </c>
      <c r="AS101" s="12">
        <f>AllCountries!AM101</f>
        <v>509.21059825722875</v>
      </c>
      <c r="AT101" s="12">
        <f>AllCountries!AN101</f>
        <v>2720.9669058931945</v>
      </c>
      <c r="AU101" s="12">
        <f>AllCountries!AO101</f>
        <v>5467.7548723842365</v>
      </c>
      <c r="AV101" s="12">
        <f>AllCountries!AP101</f>
        <v>1753.5275840047289</v>
      </c>
      <c r="AW101" s="12">
        <f>AllCountries!AQ101</f>
        <v>1024.5121355123852</v>
      </c>
      <c r="AX101" s="12">
        <f>AllCountries!AR101</f>
        <v>1365.481574451579</v>
      </c>
      <c r="AY101" s="12">
        <f>AllCountries!AS101</f>
        <v>2326.8353466702415</v>
      </c>
      <c r="AZ101" s="12">
        <f>AllCountries!AT101</f>
        <v>9849.7098123903361</v>
      </c>
      <c r="BA101" s="12">
        <f>AllCountries!AU101</f>
        <v>1005.6784843174994</v>
      </c>
      <c r="BB101" s="12">
        <f>AllCountries!AV101</f>
        <v>731.78725984999835</v>
      </c>
      <c r="BC101" s="12">
        <f>AllCountries!AW101</f>
        <v>910.16770572540383</v>
      </c>
      <c r="BD101" s="12">
        <f>AllCountries!AX101</f>
        <v>1003.4808991743403</v>
      </c>
      <c r="BE101" s="12">
        <f>AllCountries!AY101</f>
        <v>5292.3080805531727</v>
      </c>
      <c r="BF101" s="12">
        <f>AllCountries!AZ101</f>
        <v>564.91800406712423</v>
      </c>
      <c r="BG101" s="12">
        <f>AllCountries!BA101</f>
        <v>252.53187478985276</v>
      </c>
      <c r="BH101" s="12">
        <f>AllCountries!BB101</f>
        <v>332.58067372227561</v>
      </c>
      <c r="BI101" s="12">
        <f>AllCountries!BC101</f>
        <v>1009.9208925065125</v>
      </c>
      <c r="BJ101" s="12">
        <f>AllCountries!BD101</f>
        <v>6578.9733724389507</v>
      </c>
      <c r="BK101" s="12"/>
      <c r="BL101" s="12">
        <f>WorldGSCarbon1455!L101</f>
        <v>-1951.5985730036396</v>
      </c>
      <c r="BM101" s="12">
        <f>WorldGSCarbon1455!M101</f>
        <v>-1159.0950175726023</v>
      </c>
      <c r="BN101" s="12"/>
      <c r="BO101" s="12"/>
    </row>
    <row r="102" spans="1:67">
      <c r="A102" s="21">
        <v>1998</v>
      </c>
      <c r="B102" s="12">
        <f>WorldGSCarbon131!J102</f>
        <v>819.20672073338062</v>
      </c>
      <c r="C102" s="12">
        <f>WorldGSCarbon131!K102</f>
        <v>595.86863170593142</v>
      </c>
      <c r="D102" s="12">
        <f>WorldGSCarbon131!L102</f>
        <v>366.52092941285235</v>
      </c>
      <c r="E102" s="12">
        <f>WorldGSCarbon131!M102</f>
        <v>1174.1080981823602</v>
      </c>
      <c r="F102" s="12"/>
      <c r="G102" s="22">
        <f>WorldGSCarbon131!P102</f>
        <v>16944.968786230096</v>
      </c>
      <c r="H102" s="12">
        <f>AllCountries!B102</f>
        <v>844.03672703531231</v>
      </c>
      <c r="I102" s="12">
        <f>AllCountries!C102</f>
        <v>546.12449934482265</v>
      </c>
      <c r="J102" s="12">
        <f>AllCountries!D102</f>
        <v>2078.30844324499</v>
      </c>
      <c r="K102" s="12"/>
      <c r="L102" s="22">
        <f>AllCountries!F102</f>
        <v>27872.365791412001</v>
      </c>
      <c r="M102" s="12">
        <f>AllCountries!G102</f>
        <v>1203.5467558779551</v>
      </c>
      <c r="N102" s="12">
        <f>AllCountries!H102</f>
        <v>903.29790482268675</v>
      </c>
      <c r="O102" s="12">
        <f>AllCountries!I102</f>
        <v>1744.685091232217</v>
      </c>
      <c r="P102" s="12">
        <f>AllCountries!J102</f>
        <v>7618.6582343689515</v>
      </c>
      <c r="Q102" s="22">
        <f>AllCountries!K102</f>
        <v>23232.506507672279</v>
      </c>
      <c r="R102" s="12">
        <f>AllCountries!L102</f>
        <v>1119.5544823317925</v>
      </c>
      <c r="S102" s="12">
        <f>AllCountries!M102</f>
        <v>1117.5729701805617</v>
      </c>
      <c r="T102" s="12">
        <f>AllCountries!N102</f>
        <v>1910.9759281291085</v>
      </c>
      <c r="U102" s="12">
        <f>AllCountries!O102</f>
        <v>6634.9394099730334</v>
      </c>
      <c r="V102" s="22">
        <f>AllCountries!P102</f>
        <v>18870.91322367459</v>
      </c>
      <c r="W102" s="12">
        <f>AllCountries!Q102</f>
        <v>911.27212228624239</v>
      </c>
      <c r="X102" s="12">
        <f>AllCountries!R102</f>
        <v>-378.99923929705648</v>
      </c>
      <c r="Y102" s="12">
        <f>AllCountries!S102</f>
        <v>630.46259040206826</v>
      </c>
      <c r="Z102" s="12"/>
      <c r="AA102" s="22">
        <f>AllCountries!U102</f>
        <v>20268.459311108461</v>
      </c>
      <c r="AB102" s="12">
        <f>AllCountries!V102</f>
        <v>992.93329262544523</v>
      </c>
      <c r="AC102" s="12">
        <f>AllCountries!W102</f>
        <v>980.73995074245568</v>
      </c>
      <c r="AD102" s="12">
        <f>AllCountries!X102</f>
        <v>2117.9779856983082</v>
      </c>
      <c r="AE102" s="12"/>
      <c r="AF102" s="22">
        <f>AllCountries!Z102</f>
        <v>19607.565115620546</v>
      </c>
      <c r="AG102" s="12">
        <f>AllCountries!AA102</f>
        <v>3101.8600769498939</v>
      </c>
      <c r="AH102" s="12">
        <f>AllCountries!AB102</f>
        <v>3123.7791329382385</v>
      </c>
      <c r="AI102" s="12">
        <f>AllCountries!AC102</f>
        <v>4341.9726656227795</v>
      </c>
      <c r="AJ102" s="12"/>
      <c r="AK102" s="12">
        <f>AllCountries!AE102</f>
        <v>23436.245965256272</v>
      </c>
      <c r="AL102" s="12">
        <f>AllCountries!AF102</f>
        <v>145.92094547616509</v>
      </c>
      <c r="AM102" s="12">
        <f>AllCountries!AG102</f>
        <v>58.194514743541177</v>
      </c>
      <c r="AN102" s="12">
        <f>AllCountries!AH102</f>
        <v>152.30638323539512</v>
      </c>
      <c r="AO102" s="12">
        <f>AllCountries!AI102</f>
        <v>729.39573386453583</v>
      </c>
      <c r="AP102" s="12">
        <f>AllCountries!AJ102</f>
        <v>9213.8434729225373</v>
      </c>
      <c r="AQ102" s="12">
        <f>AllCountries!AK102</f>
        <v>522.7241311581837</v>
      </c>
      <c r="AR102" s="12">
        <f>AllCountries!AL102</f>
        <v>369.06254678906498</v>
      </c>
      <c r="AS102" s="12">
        <f>AllCountries!AM102</f>
        <v>597.61206588520383</v>
      </c>
      <c r="AT102" s="12">
        <f>AllCountries!AN102</f>
        <v>2719.3261347160687</v>
      </c>
      <c r="AU102" s="12">
        <f>AllCountries!AO102</f>
        <v>5387.6468091127772</v>
      </c>
      <c r="AV102" s="12">
        <f>AllCountries!AP102</f>
        <v>1526.1568436560717</v>
      </c>
      <c r="AW102" s="12">
        <f>AllCountries!AQ102</f>
        <v>1001.0195232842896</v>
      </c>
      <c r="AX102" s="12">
        <f>AllCountries!AR102</f>
        <v>1331.434099806648</v>
      </c>
      <c r="AY102" s="12">
        <f>AllCountries!AS102</f>
        <v>2302.3171519598377</v>
      </c>
      <c r="AZ102" s="12">
        <f>AllCountries!AT102</f>
        <v>10033.830580713906</v>
      </c>
      <c r="BA102" s="12">
        <f>AllCountries!AU102</f>
        <v>726.99495568263137</v>
      </c>
      <c r="BB102" s="12">
        <f>AllCountries!AV102</f>
        <v>541.7999351057988</v>
      </c>
      <c r="BC102" s="12">
        <f>AllCountries!AW102</f>
        <v>696.09009499112005</v>
      </c>
      <c r="BD102" s="12">
        <f>AllCountries!AX102</f>
        <v>787.51990057632509</v>
      </c>
      <c r="BE102" s="12">
        <f>AllCountries!AY102</f>
        <v>5232.0210364416662</v>
      </c>
      <c r="BF102" s="12">
        <f>AllCountries!AZ102</f>
        <v>676.19586254593798</v>
      </c>
      <c r="BG102" s="12">
        <f>AllCountries!BA102</f>
        <v>443.5782580769245</v>
      </c>
      <c r="BH102" s="12">
        <f>AllCountries!BB102</f>
        <v>533.80604960701214</v>
      </c>
      <c r="BI102" s="12">
        <f>AllCountries!BC102</f>
        <v>1262.9205684770486</v>
      </c>
      <c r="BJ102" s="12">
        <f>AllCountries!BD102</f>
        <v>6791.7587981236184</v>
      </c>
      <c r="BK102" s="12"/>
      <c r="BL102" s="12">
        <f>WorldGSCarbon1455!L102</f>
        <v>-1951.4665349843733</v>
      </c>
      <c r="BM102" s="12">
        <f>WorldGSCarbon1455!M102</f>
        <v>-1143.8793662148655</v>
      </c>
      <c r="BN102" s="12"/>
      <c r="BO102" s="12"/>
    </row>
    <row r="103" spans="1:67">
      <c r="A103" s="21">
        <v>1999</v>
      </c>
      <c r="B103" s="12">
        <f>WorldGSCarbon131!J103</f>
        <v>756.53937867156174</v>
      </c>
      <c r="C103" s="12">
        <f>WorldGSCarbon131!K103</f>
        <v>508.42919676691417</v>
      </c>
      <c r="D103" s="12">
        <f>WorldGSCarbon131!L103</f>
        <v>274.76223333572096</v>
      </c>
      <c r="E103" s="12">
        <f>WorldGSCarbon131!M103</f>
        <v>1108.5062176472225</v>
      </c>
      <c r="F103" s="12"/>
      <c r="G103" s="22">
        <f>WorldGSCarbon131!P103</f>
        <v>17354.720110807299</v>
      </c>
      <c r="H103" s="12">
        <f>AllCountries!B103</f>
        <v>733.61724439391412</v>
      </c>
      <c r="I103" s="12">
        <f>AllCountries!C103</f>
        <v>401.39853744780288</v>
      </c>
      <c r="J103" s="12">
        <f>AllCountries!D103</f>
        <v>1994.5178535265948</v>
      </c>
      <c r="K103" s="12"/>
      <c r="L103" s="22">
        <f>AllCountries!F103</f>
        <v>28890.191649167449</v>
      </c>
      <c r="M103" s="12">
        <f>AllCountries!G103</f>
        <v>919.74247128541356</v>
      </c>
      <c r="N103" s="12">
        <f>AllCountries!H103</f>
        <v>546.72885942305129</v>
      </c>
      <c r="O103" s="12">
        <f>AllCountries!I103</f>
        <v>1447.9686224410491</v>
      </c>
      <c r="P103" s="12">
        <f>AllCountries!J103</f>
        <v>7511.8637065743324</v>
      </c>
      <c r="Q103" s="22">
        <f>AllCountries!K103</f>
        <v>23995.837422117838</v>
      </c>
      <c r="R103" s="12">
        <f>AllCountries!L103</f>
        <v>1144.6016010087963</v>
      </c>
      <c r="S103" s="12">
        <f>AllCountries!M103</f>
        <v>1144.6016010087963</v>
      </c>
      <c r="T103" s="12">
        <f>AllCountries!N103</f>
        <v>1951.6906717091088</v>
      </c>
      <c r="U103" s="12">
        <f>AllCountries!O103</f>
        <v>6762.0674718480068</v>
      </c>
      <c r="V103" s="22">
        <f>AllCountries!P103</f>
        <v>19262.913074755608</v>
      </c>
      <c r="W103" s="12">
        <f>AllCountries!Q103</f>
        <v>982.37963926980422</v>
      </c>
      <c r="X103" s="12">
        <f>AllCountries!R103</f>
        <v>-343.62932816195286</v>
      </c>
      <c r="Y103" s="12">
        <f>AllCountries!S103</f>
        <v>630.27216060565388</v>
      </c>
      <c r="Z103" s="12"/>
      <c r="AA103" s="22">
        <f>AllCountries!U103</f>
        <v>21029.559690799448</v>
      </c>
      <c r="AB103" s="12">
        <f>AllCountries!V103</f>
        <v>902.24988474556619</v>
      </c>
      <c r="AC103" s="12">
        <f>AllCountries!W103</f>
        <v>887.79518829088079</v>
      </c>
      <c r="AD103" s="12">
        <f>AllCountries!X103</f>
        <v>2053.6611786429294</v>
      </c>
      <c r="AE103" s="12"/>
      <c r="AF103" s="22">
        <f>AllCountries!Z103</f>
        <v>20101.129781759446</v>
      </c>
      <c r="AG103" s="12">
        <f>AllCountries!AA103</f>
        <v>3149.6007372350168</v>
      </c>
      <c r="AH103" s="12">
        <f>AllCountries!AB103</f>
        <v>3168.8112373299405</v>
      </c>
      <c r="AI103" s="12">
        <f>AllCountries!AC103</f>
        <v>4395.2708510170105</v>
      </c>
      <c r="AJ103" s="12"/>
      <c r="AK103" s="12">
        <f>AllCountries!AE103</f>
        <v>23638.703577170807</v>
      </c>
      <c r="AL103" s="12">
        <f>AllCountries!AF103</f>
        <v>233.03997962443404</v>
      </c>
      <c r="AM103" s="12">
        <f>AllCountries!AG103</f>
        <v>124.8770226548894</v>
      </c>
      <c r="AN103" s="12">
        <f>AllCountries!AH103</f>
        <v>220.24484961970123</v>
      </c>
      <c r="AO103" s="12">
        <f>AllCountries!AI103</f>
        <v>735.57256705729787</v>
      </c>
      <c r="AP103" s="12">
        <f>AllCountries!AJ103</f>
        <v>8736.2755967080811</v>
      </c>
      <c r="AQ103" s="12">
        <f>AllCountries!AK103</f>
        <v>570.05997314066087</v>
      </c>
      <c r="AR103" s="12">
        <f>AllCountries!AL103</f>
        <v>411.09310838173138</v>
      </c>
      <c r="AS103" s="12">
        <f>AllCountries!AM103</f>
        <v>640.01858016687561</v>
      </c>
      <c r="AT103" s="12">
        <f>AllCountries!AN103</f>
        <v>2687.3126275946365</v>
      </c>
      <c r="AU103" s="12">
        <f>AllCountries!AO103</f>
        <v>5321.209093760528</v>
      </c>
      <c r="AV103" s="12">
        <f>AllCountries!AP103</f>
        <v>1317.9109187491999</v>
      </c>
      <c r="AW103" s="12">
        <f>AllCountries!AQ103</f>
        <v>774.61240459188343</v>
      </c>
      <c r="AX103" s="12">
        <f>AllCountries!AR103</f>
        <v>1062.9137170094855</v>
      </c>
      <c r="AY103" s="12">
        <f>AllCountries!AS103</f>
        <v>1979.3460918622375</v>
      </c>
      <c r="AZ103" s="12">
        <f>AllCountries!AT103</f>
        <v>9831.1526070090076</v>
      </c>
      <c r="BA103" s="12">
        <f>AllCountries!AU103</f>
        <v>326.59352426845783</v>
      </c>
      <c r="BB103" s="12">
        <f>AllCountries!AV103</f>
        <v>93.462227251951816</v>
      </c>
      <c r="BC103" s="12">
        <f>AllCountries!AW103</f>
        <v>246.66475857206541</v>
      </c>
      <c r="BD103" s="12">
        <f>AllCountries!AX103</f>
        <v>331.85828907285878</v>
      </c>
      <c r="BE103" s="12">
        <f>AllCountries!AY103</f>
        <v>4929.0314710905095</v>
      </c>
      <c r="BF103" s="12">
        <f>AllCountries!AZ103</f>
        <v>710.76535591009281</v>
      </c>
      <c r="BG103" s="12">
        <f>AllCountries!BA103</f>
        <v>448.31321195734699</v>
      </c>
      <c r="BH103" s="12">
        <f>AllCountries!BB103</f>
        <v>554.44565016579566</v>
      </c>
      <c r="BI103" s="12">
        <f>AllCountries!BC103</f>
        <v>1284.4108786729755</v>
      </c>
      <c r="BJ103" s="12">
        <f>AllCountries!BD103</f>
        <v>6936.1117891139857</v>
      </c>
      <c r="BK103" s="12"/>
      <c r="BL103" s="12">
        <f>WorldGSCarbon1455!L103</f>
        <v>-2086.8794428696206</v>
      </c>
      <c r="BM103" s="12">
        <f>WorldGSCarbon1455!M103</f>
        <v>-1253.1354585581191</v>
      </c>
      <c r="BN103" s="12"/>
      <c r="BO103" s="12"/>
    </row>
    <row r="104" spans="1:67">
      <c r="A104" s="21">
        <v>2000</v>
      </c>
      <c r="B104" s="12">
        <f>WorldGSCarbon131!J104</f>
        <v>723.8846801819966</v>
      </c>
      <c r="C104" s="12">
        <f>WorldGSCarbon131!K104</f>
        <v>384.00509031593504</v>
      </c>
      <c r="D104" s="12">
        <f>WorldGSCarbon131!L104</f>
        <v>142.4643931920381</v>
      </c>
      <c r="E104" s="12">
        <f>WorldGSCarbon131!M104</f>
        <v>1005.7046761623869</v>
      </c>
      <c r="F104" s="12"/>
      <c r="G104" s="22">
        <f>WorldGSCarbon131!P104</f>
        <v>17845.87976904459</v>
      </c>
      <c r="H104" s="12">
        <f>AllCountries!B104</f>
        <v>495.94101243822092</v>
      </c>
      <c r="I104" s="12">
        <f>AllCountries!C104</f>
        <v>17.861076339779771</v>
      </c>
      <c r="J104" s="12">
        <f>AllCountries!D104</f>
        <v>1683.6422882350143</v>
      </c>
      <c r="K104" s="12"/>
      <c r="L104" s="22">
        <f>AllCountries!F104</f>
        <v>29744.839974385715</v>
      </c>
      <c r="M104" s="12">
        <f>AllCountries!G104</f>
        <v>1079.916602303123</v>
      </c>
      <c r="N104" s="12">
        <f>AllCountries!H104</f>
        <v>533.33611923156172</v>
      </c>
      <c r="O104" s="12">
        <f>AllCountries!I104</f>
        <v>1466.7829013424825</v>
      </c>
      <c r="P104" s="12">
        <f>AllCountries!J104</f>
        <v>7776.9525585981219</v>
      </c>
      <c r="Q104" s="22">
        <f>AllCountries!K104</f>
        <v>24978.486327067436</v>
      </c>
      <c r="R104" s="12">
        <f>AllCountries!L104</f>
        <v>1245.6544743993647</v>
      </c>
      <c r="S104" s="12">
        <f>AllCountries!M104</f>
        <v>1236.2367295886459</v>
      </c>
      <c r="T104" s="12">
        <f>AllCountries!N104</f>
        <v>2068.0818353010109</v>
      </c>
      <c r="U104" s="12">
        <f>AllCountries!O104</f>
        <v>7022.927248407892</v>
      </c>
      <c r="V104" s="22">
        <f>AllCountries!P104</f>
        <v>19879.499189776441</v>
      </c>
      <c r="W104" s="12">
        <f>AllCountries!Q104</f>
        <v>1365.3125640603027</v>
      </c>
      <c r="X104" s="12">
        <f>AllCountries!R104</f>
        <v>-77.005156610587846</v>
      </c>
      <c r="Y104" s="12">
        <f>AllCountries!S104</f>
        <v>995.22512263806072</v>
      </c>
      <c r="Z104" s="12"/>
      <c r="AA104" s="22">
        <f>AllCountries!U104</f>
        <v>21552.434716649102</v>
      </c>
      <c r="AB104" s="12">
        <f>AllCountries!V104</f>
        <v>953.53486411001768</v>
      </c>
      <c r="AC104" s="12">
        <f>AllCountries!W104</f>
        <v>941.28663691012514</v>
      </c>
      <c r="AD104" s="12">
        <f>AllCountries!X104</f>
        <v>2105.9890821794947</v>
      </c>
      <c r="AE104" s="12"/>
      <c r="AF104" s="22">
        <f>AllCountries!Z104</f>
        <v>20433.377788916216</v>
      </c>
      <c r="AG104" s="12">
        <f>AllCountries!AA104</f>
        <v>3689.876757318294</v>
      </c>
      <c r="AH104" s="12">
        <f>AllCountries!AB104</f>
        <v>3689.1328745816477</v>
      </c>
      <c r="AI104" s="12">
        <f>AllCountries!AC104</f>
        <v>4935.514325863558</v>
      </c>
      <c r="AJ104" s="12"/>
      <c r="AK104" s="12">
        <f>AllCountries!AE104</f>
        <v>24407.054676264786</v>
      </c>
      <c r="AL104" s="12">
        <f>AllCountries!AF104</f>
        <v>87.097098459862224</v>
      </c>
      <c r="AM104" s="12">
        <f>AllCountries!AG104</f>
        <v>-73.064072976360976</v>
      </c>
      <c r="AN104" s="12">
        <f>AllCountries!AH104</f>
        <v>26.339024570781941</v>
      </c>
      <c r="AO104" s="12">
        <f>AllCountries!AI104</f>
        <v>525.71742285273615</v>
      </c>
      <c r="AP104" s="12">
        <f>AllCountries!AJ104</f>
        <v>8644.7699791367722</v>
      </c>
      <c r="AQ104" s="12">
        <f>AllCountries!AK104</f>
        <v>645.95988982360529</v>
      </c>
      <c r="AR104" s="12">
        <f>AllCountries!AL104</f>
        <v>459.47296103384531</v>
      </c>
      <c r="AS104" s="12">
        <f>AllCountries!AM104</f>
        <v>678.34621821293706</v>
      </c>
      <c r="AT104" s="12">
        <f>AllCountries!AN104</f>
        <v>2873.8821542054652</v>
      </c>
      <c r="AU104" s="12">
        <f>AllCountries!AO104</f>
        <v>5469.1189853421783</v>
      </c>
      <c r="AV104" s="12">
        <f>AllCountries!AP104</f>
        <v>869.99593125404476</v>
      </c>
      <c r="AW104" s="12">
        <f>AllCountries!AQ104</f>
        <v>192.65774700290356</v>
      </c>
      <c r="AX104" s="12">
        <f>AllCountries!AR104</f>
        <v>519.3278795214178</v>
      </c>
      <c r="AY104" s="12">
        <f>AllCountries!AS104</f>
        <v>1485.2812864368796</v>
      </c>
      <c r="AZ104" s="12">
        <f>AllCountries!AT104</f>
        <v>10146.382647097025</v>
      </c>
      <c r="BA104" s="12">
        <f>AllCountries!AU104</f>
        <v>112.57894966755653</v>
      </c>
      <c r="BB104" s="12">
        <f>AllCountries!AV104</f>
        <v>-194.99663205408004</v>
      </c>
      <c r="BC104" s="12">
        <f>AllCountries!AW104</f>
        <v>-32.301820918612528</v>
      </c>
      <c r="BD104" s="12">
        <f>AllCountries!AX104</f>
        <v>52.83708565836902</v>
      </c>
      <c r="BE104" s="12">
        <f>AllCountries!AY104</f>
        <v>4991.5028443868368</v>
      </c>
      <c r="BF104" s="12">
        <f>AllCountries!AZ104</f>
        <v>865.17944739985205</v>
      </c>
      <c r="BG104" s="12">
        <f>AllCountries!BA104</f>
        <v>461.06587540178339</v>
      </c>
      <c r="BH104" s="12">
        <f>AllCountries!BB104</f>
        <v>576.64601201020753</v>
      </c>
      <c r="BI104" s="12">
        <f>AllCountries!BC104</f>
        <v>1383.6556472289674</v>
      </c>
      <c r="BJ104" s="12">
        <f>AllCountries!BD104</f>
        <v>7292.694915934353</v>
      </c>
      <c r="BK104" s="12"/>
      <c r="BL104" s="12">
        <f>WorldGSCarbon1455!L104</f>
        <v>-2298.756087663226</v>
      </c>
      <c r="BM104" s="12">
        <f>WorldGSCarbon1455!M104</f>
        <v>-1435.5158046928773</v>
      </c>
      <c r="BN104" s="12"/>
      <c r="BO104" s="12"/>
    </row>
  </sheetData>
  <mergeCells count="26">
    <mergeCell ref="BK2:BO2"/>
    <mergeCell ref="BL1:BO1"/>
    <mergeCell ref="AL2:AP2"/>
    <mergeCell ref="AQ2:AU2"/>
    <mergeCell ref="AV2:AZ2"/>
    <mergeCell ref="BA2:BE2"/>
    <mergeCell ref="BF2:BJ2"/>
    <mergeCell ref="BF1:BJ1"/>
    <mergeCell ref="BA1:BE1"/>
    <mergeCell ref="AV1:AZ1"/>
    <mergeCell ref="AQ1:AU1"/>
    <mergeCell ref="AL1:AP1"/>
    <mergeCell ref="B1:G1"/>
    <mergeCell ref="B2:G2"/>
    <mergeCell ref="AG1:AK1"/>
    <mergeCell ref="H2:L2"/>
    <mergeCell ref="M2:Q2"/>
    <mergeCell ref="R2:V2"/>
    <mergeCell ref="W2:AA2"/>
    <mergeCell ref="AB2:AF2"/>
    <mergeCell ref="AG2:AK2"/>
    <mergeCell ref="H1:L1"/>
    <mergeCell ref="M1:Q1"/>
    <mergeCell ref="R1:V1"/>
    <mergeCell ref="W1:AA1"/>
    <mergeCell ref="AB1:A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C5C8-B0EA-CD4A-9C10-AA0366DB9310}">
  <dimension ref="A1:AN103"/>
  <sheetViews>
    <sheetView topLeftCell="A10" workbookViewId="0">
      <selection activeCell="F40" sqref="F40"/>
    </sheetView>
  </sheetViews>
  <sheetFormatPr baseColWidth="10" defaultRowHeight="15"/>
  <cols>
    <col min="2" max="7" width="11" bestFit="1" customWidth="1"/>
    <col min="8" max="8" width="11.6640625" bestFit="1" customWidth="1"/>
    <col min="9" max="22" width="11" bestFit="1" customWidth="1"/>
  </cols>
  <sheetData>
    <row r="1" spans="1:40" ht="48">
      <c r="B1" s="28" t="s">
        <v>6</v>
      </c>
      <c r="C1" s="29"/>
      <c r="D1" s="29"/>
      <c r="E1" s="29"/>
      <c r="F1" s="29"/>
      <c r="G1" s="29"/>
      <c r="H1" s="29"/>
      <c r="I1" s="9" t="s">
        <v>19</v>
      </c>
      <c r="J1" s="28" t="s">
        <v>23</v>
      </c>
      <c r="K1" s="29"/>
      <c r="L1" s="29"/>
      <c r="M1" s="29"/>
      <c r="N1" s="29"/>
      <c r="O1" s="29"/>
      <c r="P1" s="29"/>
      <c r="Q1" s="30" t="s">
        <v>26</v>
      </c>
      <c r="R1" s="30"/>
      <c r="S1" s="30"/>
      <c r="T1" s="30"/>
      <c r="U1" s="30"/>
      <c r="V1" s="30"/>
      <c r="W1" s="15" t="s">
        <v>27</v>
      </c>
      <c r="X1" s="14" t="s">
        <v>28</v>
      </c>
      <c r="Y1" s="14" t="s">
        <v>41</v>
      </c>
      <c r="Z1" s="14" t="s">
        <v>3</v>
      </c>
      <c r="AA1" s="14" t="s">
        <v>4</v>
      </c>
      <c r="AB1" s="14" t="s">
        <v>42</v>
      </c>
      <c r="AC1" s="15" t="s">
        <v>27</v>
      </c>
      <c r="AD1" s="14" t="s">
        <v>28</v>
      </c>
      <c r="AE1" s="14" t="s">
        <v>41</v>
      </c>
      <c r="AF1" s="14" t="s">
        <v>3</v>
      </c>
      <c r="AG1" s="14" t="s">
        <v>4</v>
      </c>
      <c r="AH1" s="14" t="s">
        <v>42</v>
      </c>
      <c r="AI1" s="15" t="s">
        <v>27</v>
      </c>
      <c r="AJ1" s="14" t="s">
        <v>28</v>
      </c>
      <c r="AK1" s="14" t="s">
        <v>41</v>
      </c>
      <c r="AL1" s="14" t="s">
        <v>3</v>
      </c>
      <c r="AM1" s="14" t="s">
        <v>4</v>
      </c>
      <c r="AN1" s="14" t="s">
        <v>42</v>
      </c>
    </row>
    <row r="2" spans="1:40" ht="32">
      <c r="B2" s="10" t="s">
        <v>1</v>
      </c>
      <c r="C2" s="10" t="s">
        <v>2</v>
      </c>
      <c r="D2" s="35" t="s">
        <v>33</v>
      </c>
      <c r="E2" s="10" t="s">
        <v>3</v>
      </c>
      <c r="F2" s="10" t="s">
        <v>4</v>
      </c>
      <c r="G2" s="10" t="s">
        <v>42</v>
      </c>
      <c r="H2" s="10" t="s">
        <v>5</v>
      </c>
      <c r="I2" s="10" t="s">
        <v>20</v>
      </c>
      <c r="J2" s="10" t="s">
        <v>1</v>
      </c>
      <c r="K2" s="10" t="s">
        <v>2</v>
      </c>
      <c r="L2" s="10" t="s">
        <v>33</v>
      </c>
      <c r="M2" s="10" t="s">
        <v>3</v>
      </c>
      <c r="N2" s="10" t="s">
        <v>4</v>
      </c>
      <c r="O2" s="10" t="s">
        <v>42</v>
      </c>
      <c r="P2" s="10" t="s">
        <v>5</v>
      </c>
      <c r="Q2" s="6" t="s">
        <v>1</v>
      </c>
      <c r="R2" s="6" t="s">
        <v>2</v>
      </c>
      <c r="S2" s="6" t="s">
        <v>33</v>
      </c>
      <c r="T2" s="6" t="s">
        <v>3</v>
      </c>
      <c r="U2" s="6" t="s">
        <v>4</v>
      </c>
      <c r="V2" s="26" t="s">
        <v>42</v>
      </c>
      <c r="W2" t="s">
        <v>29</v>
      </c>
      <c r="X2" t="s">
        <v>29</v>
      </c>
      <c r="Y2" t="s">
        <v>29</v>
      </c>
      <c r="Z2" t="s">
        <v>29</v>
      </c>
      <c r="AA2" t="s">
        <v>29</v>
      </c>
      <c r="AB2" t="s">
        <v>29</v>
      </c>
      <c r="AC2" t="s">
        <v>29</v>
      </c>
      <c r="AD2" t="s">
        <v>29</v>
      </c>
      <c r="AE2" t="s">
        <v>29</v>
      </c>
      <c r="AF2" t="s">
        <v>29</v>
      </c>
      <c r="AG2" t="s">
        <v>29</v>
      </c>
      <c r="AI2" t="s">
        <v>29</v>
      </c>
      <c r="AJ2" t="s">
        <v>29</v>
      </c>
      <c r="AK2" t="s">
        <v>29</v>
      </c>
      <c r="AL2" t="s">
        <v>29</v>
      </c>
      <c r="AM2" t="s">
        <v>29</v>
      </c>
    </row>
    <row r="3" spans="1:40">
      <c r="A3">
        <v>1900</v>
      </c>
      <c r="B3" s="18">
        <v>103729.0218361319</v>
      </c>
      <c r="C3" s="18">
        <v>81240.838418570813</v>
      </c>
      <c r="D3" s="18">
        <v>76051.808944055956</v>
      </c>
      <c r="E3" s="18">
        <v>85616.701419089164</v>
      </c>
      <c r="F3" s="18">
        <v>264578.39617409662</v>
      </c>
      <c r="G3" s="18">
        <v>255013.50369906341</v>
      </c>
      <c r="H3" s="18">
        <v>821771.2415651232</v>
      </c>
      <c r="I3" s="18">
        <v>260.14736824980434</v>
      </c>
      <c r="J3" s="18">
        <v>398.73177473979661</v>
      </c>
      <c r="K3" s="18">
        <v>312.28775814698986</v>
      </c>
      <c r="L3" s="18">
        <v>292.34125817112954</v>
      </c>
      <c r="M3" s="18">
        <v>329.10846646304122</v>
      </c>
      <c r="N3" s="18">
        <v>1017.0327609081842</v>
      </c>
      <c r="O3" s="18">
        <v>980.26555261627254</v>
      </c>
      <c r="P3" s="18">
        <v>3158.8681718894968</v>
      </c>
      <c r="Q3" s="18">
        <v>0.12622615223011749</v>
      </c>
      <c r="R3" s="18">
        <v>9.8860649179985563E-2</v>
      </c>
      <c r="S3" s="18">
        <v>9.2546203976680605E-2</v>
      </c>
      <c r="T3" s="18">
        <v>0.10418556538438352</v>
      </c>
      <c r="U3" s="18">
        <v>0.32196112834295321</v>
      </c>
      <c r="V3" s="18">
        <v>0.31032176693525027</v>
      </c>
      <c r="W3">
        <v>7.3938588910835072</v>
      </c>
      <c r="X3">
        <v>4.9655161074005072</v>
      </c>
      <c r="Y3">
        <v>3.7432387547788459</v>
      </c>
      <c r="Z3">
        <v>6.8830107260379094</v>
      </c>
      <c r="AA3">
        <v>33.009234473167261</v>
      </c>
      <c r="AB3">
        <v>30.075826954161318</v>
      </c>
      <c r="AC3">
        <v>7.4659586242211518</v>
      </c>
      <c r="AD3">
        <v>4.9691339256375162</v>
      </c>
      <c r="AE3">
        <v>3.9369412080811217</v>
      </c>
      <c r="AF3">
        <v>5.6858153532786666</v>
      </c>
      <c r="AG3">
        <v>32.934225792517026</v>
      </c>
      <c r="AH3">
        <v>31.185351647319496</v>
      </c>
      <c r="AI3">
        <v>7.3335572960956634</v>
      </c>
      <c r="AJ3">
        <v>4.9624902957840975</v>
      </c>
      <c r="AK3">
        <v>3.5812330665624001</v>
      </c>
      <c r="AL3">
        <v>7.8843014014365496</v>
      </c>
      <c r="AM3">
        <v>33.085910013387483</v>
      </c>
      <c r="AN3">
        <v>28.941646156710725</v>
      </c>
    </row>
    <row r="4" spans="1:40">
      <c r="A4">
        <v>1901</v>
      </c>
      <c r="B4" s="18">
        <v>125778.67372837861</v>
      </c>
      <c r="C4" s="18">
        <v>104645.29597711322</v>
      </c>
      <c r="D4" s="18">
        <v>99187.377279741122</v>
      </c>
      <c r="E4" s="18">
        <v>109564.8124281372</v>
      </c>
      <c r="F4" s="18">
        <v>297344.83358852938</v>
      </c>
      <c r="G4" s="18">
        <v>286967.39844013331</v>
      </c>
      <c r="H4" s="18">
        <v>869854.67037606845</v>
      </c>
      <c r="I4" s="18">
        <v>264.00812823194809</v>
      </c>
      <c r="J4" s="18">
        <v>476.41970181264253</v>
      </c>
      <c r="K4" s="18">
        <v>396.37149309727164</v>
      </c>
      <c r="L4" s="18">
        <v>375.6981951426838</v>
      </c>
      <c r="M4" s="18">
        <v>415.00545139230513</v>
      </c>
      <c r="N4" s="18">
        <v>1126.271511335033</v>
      </c>
      <c r="O4" s="18">
        <v>1086.9642550854117</v>
      </c>
      <c r="P4" s="18">
        <v>3294.8026115765847</v>
      </c>
      <c r="Q4" s="18">
        <v>0.14459734253539169</v>
      </c>
      <c r="R4" s="18">
        <v>0.12030204531967555</v>
      </c>
      <c r="S4" s="18">
        <v>0.11402752742232099</v>
      </c>
      <c r="T4" s="18">
        <v>0.12595760666637396</v>
      </c>
      <c r="U4" s="18">
        <v>0.34183277243309718</v>
      </c>
      <c r="V4" s="18">
        <v>0.32990269318904419</v>
      </c>
    </row>
    <row r="5" spans="1:40">
      <c r="A5">
        <v>1902</v>
      </c>
      <c r="B5" s="18">
        <v>111828.0540381881</v>
      </c>
      <c r="C5" s="18">
        <v>91869.230672333942</v>
      </c>
      <c r="D5" s="18">
        <v>86141.283008953484</v>
      </c>
      <c r="E5" s="18">
        <v>96979.818774983025</v>
      </c>
      <c r="F5" s="18">
        <v>295028.52078499185</v>
      </c>
      <c r="G5" s="18">
        <v>284189.9850189623</v>
      </c>
      <c r="H5" s="18">
        <v>900907.77265677345</v>
      </c>
      <c r="I5" s="18">
        <v>267.93926595267328</v>
      </c>
      <c r="J5" s="18">
        <v>417.3634410789964</v>
      </c>
      <c r="K5" s="18">
        <v>342.87333864891986</v>
      </c>
      <c r="L5" s="18">
        <v>321.49555498210856</v>
      </c>
      <c r="M5" s="18">
        <v>361.94701971047721</v>
      </c>
      <c r="N5" s="18">
        <v>1101.1022208185918</v>
      </c>
      <c r="O5" s="18">
        <v>1060.6507560902232</v>
      </c>
      <c r="P5" s="18">
        <v>3362.3581428184657</v>
      </c>
      <c r="Q5" s="18">
        <v>0.12412819317609794</v>
      </c>
      <c r="R5" s="18">
        <v>0.10197406822388927</v>
      </c>
      <c r="S5" s="18">
        <v>9.5616094813926591E-2</v>
      </c>
      <c r="T5" s="18">
        <v>0.10764677774839251</v>
      </c>
      <c r="U5" s="18">
        <v>0.32747916017524625</v>
      </c>
      <c r="V5" s="18">
        <v>0.31544847724078035</v>
      </c>
    </row>
    <row r="6" spans="1:40">
      <c r="A6">
        <v>1903</v>
      </c>
      <c r="B6" s="18">
        <v>125847.62624402832</v>
      </c>
      <c r="C6" s="18">
        <v>105738.64398532185</v>
      </c>
      <c r="D6" s="18">
        <v>99295.668239898747</v>
      </c>
      <c r="E6" s="18">
        <v>110510.20806218211</v>
      </c>
      <c r="F6" s="18">
        <v>317893.86766559893</v>
      </c>
      <c r="G6" s="18">
        <v>306679.32784331555</v>
      </c>
      <c r="H6" s="18">
        <v>922702.3727155329</v>
      </c>
      <c r="I6" s="18">
        <v>271.7468070923569</v>
      </c>
      <c r="J6" s="18">
        <v>463.10618178213684</v>
      </c>
      <c r="K6" s="18">
        <v>389.1072175482272</v>
      </c>
      <c r="L6" s="18">
        <v>365.39773660027492</v>
      </c>
      <c r="M6" s="18">
        <v>406.66607731153096</v>
      </c>
      <c r="N6" s="18">
        <v>1169.8163855796779</v>
      </c>
      <c r="O6" s="18">
        <v>1128.5480448684218</v>
      </c>
      <c r="P6" s="18">
        <v>3395.4488098251686</v>
      </c>
      <c r="Q6" s="18">
        <v>0.1363902705415789</v>
      </c>
      <c r="R6" s="18">
        <v>0.1145966967377907</v>
      </c>
      <c r="S6" s="18">
        <v>0.10761397301674804</v>
      </c>
      <c r="T6" s="18">
        <v>0.1197679894730824</v>
      </c>
      <c r="U6" s="18">
        <v>0.34452481869102647</v>
      </c>
      <c r="V6" s="18">
        <v>0.33237080223469212</v>
      </c>
    </row>
    <row r="7" spans="1:40">
      <c r="A7">
        <v>1904</v>
      </c>
      <c r="B7" s="18">
        <v>103612.46646757681</v>
      </c>
      <c r="C7" s="18">
        <v>84040.189421797739</v>
      </c>
      <c r="D7" s="18">
        <v>77473.042575118263</v>
      </c>
      <c r="E7" s="18">
        <v>89255.493503615653</v>
      </c>
      <c r="F7" s="18">
        <v>301373.18685773626</v>
      </c>
      <c r="G7" s="18">
        <v>289590.73592923884</v>
      </c>
      <c r="H7" s="18">
        <v>929084.31236553693</v>
      </c>
      <c r="I7" s="18">
        <v>275.644117240897</v>
      </c>
      <c r="J7" s="18">
        <v>375.89217395496064</v>
      </c>
      <c r="K7" s="18">
        <v>304.88656991127249</v>
      </c>
      <c r="L7" s="18">
        <v>281.06183926795472</v>
      </c>
      <c r="M7" s="18">
        <v>323.80699576335059</v>
      </c>
      <c r="N7" s="18">
        <v>1093.3416242449809</v>
      </c>
      <c r="O7" s="18">
        <v>1050.5964677495849</v>
      </c>
      <c r="P7" s="18">
        <v>3370.5936541122369</v>
      </c>
      <c r="Q7" s="18">
        <v>0.11152105905627623</v>
      </c>
      <c r="R7" s="18">
        <v>9.0454857867337604E-2</v>
      </c>
      <c r="S7" s="18">
        <v>8.3386450017506525E-2</v>
      </c>
      <c r="T7" s="18">
        <v>9.6068238711686654E-2</v>
      </c>
      <c r="U7" s="18">
        <v>0.32437657470548775</v>
      </c>
      <c r="V7" s="18">
        <v>0.31169478601130757</v>
      </c>
    </row>
    <row r="8" spans="1:40">
      <c r="A8">
        <v>1905</v>
      </c>
      <c r="B8" s="18">
        <v>147012.00190849433</v>
      </c>
      <c r="C8" s="18">
        <v>125987.1267910131</v>
      </c>
      <c r="D8" s="18">
        <v>118778.20980930071</v>
      </c>
      <c r="E8" s="18">
        <v>131142.04325617244</v>
      </c>
      <c r="F8" s="18">
        <v>359761.89188916003</v>
      </c>
      <c r="G8" s="18">
        <v>347398.05844228831</v>
      </c>
      <c r="H8" s="18">
        <v>982331.38168732612</v>
      </c>
      <c r="I8" s="18">
        <v>279.6443169078637</v>
      </c>
      <c r="J8" s="18">
        <v>525.71067252166392</v>
      </c>
      <c r="K8" s="18">
        <v>450.52632638525222</v>
      </c>
      <c r="L8" s="18">
        <v>424.74744748142109</v>
      </c>
      <c r="M8" s="18">
        <v>468.96015876975861</v>
      </c>
      <c r="N8" s="18">
        <v>1286.4981340124757</v>
      </c>
      <c r="O8" s="18">
        <v>1242.2854227241382</v>
      </c>
      <c r="P8" s="18">
        <v>3512.7886471977954</v>
      </c>
      <c r="Q8" s="18">
        <v>0.14965622054746483</v>
      </c>
      <c r="R8" s="18">
        <v>0.12825318333474001</v>
      </c>
      <c r="S8" s="18">
        <v>0.12091460379213209</v>
      </c>
      <c r="T8" s="18">
        <v>0.13350081825840995</v>
      </c>
      <c r="U8" s="18">
        <v>0.36623271799706331</v>
      </c>
      <c r="V8" s="18">
        <v>0.35364650353078547</v>
      </c>
    </row>
    <row r="9" spans="1:40">
      <c r="A9">
        <v>1906</v>
      </c>
      <c r="B9" s="18">
        <v>174876.0222756353</v>
      </c>
      <c r="C9" s="18">
        <v>151633.55320941875</v>
      </c>
      <c r="D9" s="18">
        <v>144057.34202468526</v>
      </c>
      <c r="E9" s="18">
        <v>156705.42280790018</v>
      </c>
      <c r="F9" s="18">
        <v>398102.66142004915</v>
      </c>
      <c r="G9" s="18">
        <v>385454.58063683426</v>
      </c>
      <c r="H9" s="18">
        <v>1023946.4057717375</v>
      </c>
      <c r="I9" s="18">
        <v>283.92641936623056</v>
      </c>
      <c r="J9" s="18">
        <v>615.92021857630129</v>
      </c>
      <c r="K9" s="18">
        <v>534.05932969495836</v>
      </c>
      <c r="L9" s="18">
        <v>507.37561635244941</v>
      </c>
      <c r="M9" s="18">
        <v>551.92265361459454</v>
      </c>
      <c r="N9" s="18">
        <v>1402.1332086977968</v>
      </c>
      <c r="O9" s="18">
        <v>1357.5861714356517</v>
      </c>
      <c r="P9" s="18">
        <v>3606.3794558370105</v>
      </c>
      <c r="Q9" s="18">
        <v>0.17078630413652668</v>
      </c>
      <c r="R9" s="18">
        <v>0.14808739242083102</v>
      </c>
      <c r="S9" s="18">
        <v>0.14068836143441588</v>
      </c>
      <c r="T9" s="18">
        <v>0.15304064931972</v>
      </c>
      <c r="U9" s="18">
        <v>0.38879247895792302</v>
      </c>
      <c r="V9" s="18">
        <v>0.37644019107261895</v>
      </c>
    </row>
    <row r="10" spans="1:40">
      <c r="A10">
        <v>1907</v>
      </c>
      <c r="B10" s="18">
        <v>143518.78128105652</v>
      </c>
      <c r="C10" s="18">
        <v>117644.67893756872</v>
      </c>
      <c r="D10" s="18">
        <v>108843.98486573531</v>
      </c>
      <c r="E10" s="18">
        <v>121875.11978012291</v>
      </c>
      <c r="F10" s="18">
        <v>368195.06880443083</v>
      </c>
      <c r="G10" s="18">
        <v>355163.93389004323</v>
      </c>
      <c r="H10" s="18">
        <v>1041270.2502477762</v>
      </c>
      <c r="I10" s="18">
        <v>288.09257640280634</v>
      </c>
      <c r="J10" s="18">
        <v>498.16896732663776</v>
      </c>
      <c r="K10" s="18">
        <v>408.35720380756999</v>
      </c>
      <c r="L10" s="18">
        <v>377.80905785490086</v>
      </c>
      <c r="M10" s="18">
        <v>423.04151430031681</v>
      </c>
      <c r="N10" s="18">
        <v>1278.0442779949542</v>
      </c>
      <c r="O10" s="18">
        <v>1232.8118215495383</v>
      </c>
      <c r="P10" s="18">
        <v>3614.3598812899959</v>
      </c>
      <c r="Q10" s="18">
        <v>0.13783048276555046</v>
      </c>
      <c r="R10" s="18">
        <v>0.11298188814054227</v>
      </c>
      <c r="S10" s="18">
        <v>0.1045300053850912</v>
      </c>
      <c r="T10" s="18">
        <v>0.11704465747592618</v>
      </c>
      <c r="U10" s="18">
        <v>0.35360183268158935</v>
      </c>
      <c r="V10" s="18">
        <v>0.34108718059075438</v>
      </c>
    </row>
    <row r="11" spans="1:40">
      <c r="A11">
        <v>1908</v>
      </c>
      <c r="B11" s="18">
        <v>75424.066817270766</v>
      </c>
      <c r="C11" s="18">
        <v>51765.676655027921</v>
      </c>
      <c r="D11" s="18">
        <v>43383.102480641304</v>
      </c>
      <c r="E11" s="18">
        <v>57458.168217290848</v>
      </c>
      <c r="F11" s="18">
        <v>294697.90848667716</v>
      </c>
      <c r="G11" s="18">
        <v>280622.8427500276</v>
      </c>
      <c r="H11" s="18">
        <v>996180.42844093824</v>
      </c>
      <c r="I11" s="18">
        <v>292.52534187593108</v>
      </c>
      <c r="J11" s="18">
        <v>257.83771872065847</v>
      </c>
      <c r="K11" s="18">
        <v>176.96134059039343</v>
      </c>
      <c r="L11" s="18">
        <v>148.3054500592342</v>
      </c>
      <c r="M11" s="18">
        <v>196.42116422740773</v>
      </c>
      <c r="N11" s="18">
        <v>1007.4269346950034</v>
      </c>
      <c r="O11" s="18">
        <v>959.31122052682986</v>
      </c>
      <c r="P11" s="18">
        <v>3405.4500100830537</v>
      </c>
      <c r="Q11" s="18">
        <v>7.5713259028098376E-2</v>
      </c>
      <c r="R11" s="18">
        <v>5.1964157473002405E-2</v>
      </c>
      <c r="S11" s="18">
        <v>4.3549442693365879E-2</v>
      </c>
      <c r="T11" s="18">
        <v>5.7678475281044375E-2</v>
      </c>
      <c r="U11" s="18">
        <v>0.29582784410640456</v>
      </c>
      <c r="V11" s="18">
        <v>0.28169881151872606</v>
      </c>
    </row>
    <row r="12" spans="1:40">
      <c r="A12">
        <v>1909</v>
      </c>
      <c r="B12" s="18">
        <v>151270.53495151017</v>
      </c>
      <c r="C12" s="18">
        <v>127219.69709029696</v>
      </c>
      <c r="D12" s="18">
        <v>118212.52035689741</v>
      </c>
      <c r="E12" s="18">
        <v>133313.94728166991</v>
      </c>
      <c r="F12" s="18">
        <v>388274.38097593852</v>
      </c>
      <c r="G12" s="18">
        <v>373172.95405116602</v>
      </c>
      <c r="H12" s="18">
        <v>1057793.1750338047</v>
      </c>
      <c r="I12" s="18">
        <v>297.05267126740705</v>
      </c>
      <c r="J12" s="18">
        <v>509.23809001985484</v>
      </c>
      <c r="K12" s="18">
        <v>428.27319662705099</v>
      </c>
      <c r="L12" s="18">
        <v>397.95137964096074</v>
      </c>
      <c r="M12" s="18">
        <v>448.78891919359512</v>
      </c>
      <c r="N12" s="18">
        <v>1307.0893431771688</v>
      </c>
      <c r="O12" s="18">
        <v>1256.2518036245344</v>
      </c>
      <c r="P12" s="18">
        <v>3560.9616655545187</v>
      </c>
      <c r="Q12" s="18">
        <v>0.14300577704774461</v>
      </c>
      <c r="R12" s="18">
        <v>0.12026897137640474</v>
      </c>
      <c r="S12" s="18">
        <v>0.11175390723533417</v>
      </c>
      <c r="T12" s="18">
        <v>0.12603025849302676</v>
      </c>
      <c r="U12" s="18">
        <v>0.36706077344801369</v>
      </c>
      <c r="V12" s="18">
        <v>0.35278442219032113</v>
      </c>
    </row>
    <row r="13" spans="1:40">
      <c r="A13">
        <v>1910</v>
      </c>
      <c r="B13" s="18">
        <v>114544.58852528731</v>
      </c>
      <c r="C13" s="18">
        <v>88893.436692118048</v>
      </c>
      <c r="D13" s="18">
        <v>79231.518970594334</v>
      </c>
      <c r="E13" s="18">
        <v>94927.62162973205</v>
      </c>
      <c r="F13" s="18">
        <v>355571.6920075884</v>
      </c>
      <c r="G13" s="18">
        <v>339875.58934845065</v>
      </c>
      <c r="H13" s="18">
        <v>1078806.5208291595</v>
      </c>
      <c r="I13" s="18">
        <v>301.8161296663244</v>
      </c>
      <c r="J13" s="18">
        <v>379.51778339985719</v>
      </c>
      <c r="K13" s="18">
        <v>294.52844945826786</v>
      </c>
      <c r="L13" s="18">
        <v>262.51585380207968</v>
      </c>
      <c r="M13" s="18">
        <v>314.52136681588274</v>
      </c>
      <c r="N13" s="18">
        <v>1178.1069898440946</v>
      </c>
      <c r="O13" s="18">
        <v>1126.1014768302914</v>
      </c>
      <c r="P13" s="18">
        <v>3574.3832578525344</v>
      </c>
      <c r="Q13" s="18">
        <v>0.10617713771070787</v>
      </c>
      <c r="R13" s="18">
        <v>8.2399795492333019E-2</v>
      </c>
      <c r="S13" s="18">
        <v>7.3443678213678032E-2</v>
      </c>
      <c r="T13" s="18">
        <v>8.7993184873198266E-2</v>
      </c>
      <c r="U13" s="18">
        <v>0.32959727730816796</v>
      </c>
      <c r="V13" s="18">
        <v>0.3150477706486477</v>
      </c>
    </row>
    <row r="14" spans="1:40">
      <c r="A14">
        <v>1911</v>
      </c>
      <c r="B14" s="18">
        <v>118927.57778549365</v>
      </c>
      <c r="C14" s="18">
        <v>91583.563924602975</v>
      </c>
      <c r="D14" s="18">
        <v>81617.026325823943</v>
      </c>
      <c r="E14" s="18">
        <v>98404.588345171709</v>
      </c>
      <c r="F14" s="18">
        <v>369673.60361127864</v>
      </c>
      <c r="G14" s="18">
        <v>352886.0415919309</v>
      </c>
      <c r="H14" s="18">
        <v>1112781.592912873</v>
      </c>
      <c r="I14" s="18">
        <v>305.97753048461408</v>
      </c>
      <c r="J14" s="18">
        <v>388.680755731094</v>
      </c>
      <c r="K14" s="18">
        <v>299.31467117716414</v>
      </c>
      <c r="L14" s="18">
        <v>266.74189505535605</v>
      </c>
      <c r="M14" s="18">
        <v>321.60723759459171</v>
      </c>
      <c r="N14" s="18">
        <v>1208.1723877756033</v>
      </c>
      <c r="O14" s="18">
        <v>1153.3070452363677</v>
      </c>
      <c r="P14" s="18">
        <v>3636.8082033684777</v>
      </c>
      <c r="Q14" s="18">
        <v>0.1068741418288407</v>
      </c>
      <c r="R14" s="18">
        <v>8.2301472730932981E-2</v>
      </c>
      <c r="S14" s="18">
        <v>7.334505427267099E-2</v>
      </c>
      <c r="T14" s="18">
        <v>8.8431179102794938E-2</v>
      </c>
      <c r="U14" s="18">
        <v>0.33220679238915379</v>
      </c>
      <c r="V14" s="18">
        <v>0.31712066755902985</v>
      </c>
    </row>
    <row r="15" spans="1:40">
      <c r="A15">
        <v>1912</v>
      </c>
      <c r="B15" s="18">
        <v>131472.9996046809</v>
      </c>
      <c r="C15" s="18">
        <v>102633.96520675604</v>
      </c>
      <c r="D15" s="18">
        <v>92027.323670054975</v>
      </c>
      <c r="E15" s="18">
        <v>108634.67617009992</v>
      </c>
      <c r="F15" s="18">
        <v>389143.41885084892</v>
      </c>
      <c r="G15" s="18">
        <v>372536.06635080394</v>
      </c>
      <c r="H15" s="18">
        <v>1142031.1732421932</v>
      </c>
      <c r="I15" s="18">
        <v>309.58975821848776</v>
      </c>
      <c r="J15" s="18">
        <v>424.66843981284433</v>
      </c>
      <c r="K15" s="18">
        <v>331.51602235602331</v>
      </c>
      <c r="L15" s="18">
        <v>297.25571091117376</v>
      </c>
      <c r="M15" s="18">
        <v>350.89880490630708</v>
      </c>
      <c r="N15" s="18">
        <v>1256.9647687641445</v>
      </c>
      <c r="O15" s="18">
        <v>1203.3216747690112</v>
      </c>
      <c r="P15" s="18">
        <v>3688.8532095309947</v>
      </c>
      <c r="Q15" s="18">
        <v>0.11512207607383683</v>
      </c>
      <c r="R15" s="18">
        <v>8.9869670470886717E-2</v>
      </c>
      <c r="S15" s="18">
        <v>8.0582146815477984E-2</v>
      </c>
      <c r="T15" s="18">
        <v>9.5124090055868818E-2</v>
      </c>
      <c r="U15" s="18">
        <v>0.34074675715381925</v>
      </c>
      <c r="V15" s="18">
        <v>0.32620481391342837</v>
      </c>
    </row>
    <row r="16" spans="1:40">
      <c r="A16">
        <v>1913</v>
      </c>
      <c r="B16" s="18">
        <v>148141.34731880971</v>
      </c>
      <c r="C16" s="18">
        <v>116182.63290237133</v>
      </c>
      <c r="D16" s="18">
        <v>104519.35475087458</v>
      </c>
      <c r="E16" s="18">
        <v>121987.7355901204</v>
      </c>
      <c r="F16" s="18">
        <v>412989.39082260831</v>
      </c>
      <c r="G16" s="18">
        <v>395521.00998336251</v>
      </c>
      <c r="H16" s="18">
        <v>1178429.8717794693</v>
      </c>
      <c r="I16" s="18">
        <v>313.71860179042096</v>
      </c>
      <c r="J16" s="18">
        <v>472.21091281598666</v>
      </c>
      <c r="K16" s="18">
        <v>370.34027386105362</v>
      </c>
      <c r="L16" s="18">
        <v>333.16275845414646</v>
      </c>
      <c r="M16" s="18">
        <v>388.84444497050907</v>
      </c>
      <c r="N16" s="18">
        <v>1316.4325878849384</v>
      </c>
      <c r="O16" s="18">
        <v>1260.7509013685758</v>
      </c>
      <c r="P16" s="18">
        <v>3756.3276932067829</v>
      </c>
      <c r="Q16" s="18">
        <v>0.12571078760513021</v>
      </c>
      <c r="R16" s="18">
        <v>9.859104532621156E-2</v>
      </c>
      <c r="S16" s="18">
        <v>8.8693741777817275E-2</v>
      </c>
      <c r="T16" s="18">
        <v>0.10351717867259658</v>
      </c>
      <c r="U16" s="18">
        <v>0.35045733370538229</v>
      </c>
      <c r="V16" s="18">
        <v>0.33563389681060302</v>
      </c>
    </row>
    <row r="17" spans="1:22">
      <c r="A17">
        <v>1914</v>
      </c>
      <c r="B17" s="18">
        <v>77360.622628280107</v>
      </c>
      <c r="C17" s="18">
        <v>42356.665346245274</v>
      </c>
      <c r="D17" s="18">
        <v>31487.061655625061</v>
      </c>
      <c r="E17" s="18">
        <v>49353.042182334117</v>
      </c>
      <c r="F17" s="18">
        <v>324839.85178954509</v>
      </c>
      <c r="G17" s="18">
        <v>306973.87126283604</v>
      </c>
      <c r="H17" s="18">
        <v>1117059.7615631381</v>
      </c>
      <c r="I17" s="18">
        <v>318.33186617682838</v>
      </c>
      <c r="J17" s="18">
        <v>243.01878274827658</v>
      </c>
      <c r="K17" s="18">
        <v>133.05820072287958</v>
      </c>
      <c r="L17" s="18">
        <v>98.912691443006494</v>
      </c>
      <c r="M17" s="18">
        <v>155.03644914681357</v>
      </c>
      <c r="N17" s="18">
        <v>1020.4440280857765</v>
      </c>
      <c r="O17" s="18">
        <v>964.32027038196941</v>
      </c>
      <c r="P17" s="18">
        <v>3509.1044292205065</v>
      </c>
      <c r="Q17" s="18">
        <v>6.9253790432865364E-2</v>
      </c>
      <c r="R17" s="18">
        <v>3.791799400864123E-2</v>
      </c>
      <c r="S17" s="18">
        <v>2.8187445953262332E-2</v>
      </c>
      <c r="T17" s="18">
        <v>4.4181201293360346E-2</v>
      </c>
      <c r="U17" s="18">
        <v>0.29079899121510394</v>
      </c>
      <c r="V17" s="18">
        <v>0.27480523587500594</v>
      </c>
    </row>
    <row r="18" spans="1:22">
      <c r="A18">
        <v>1915</v>
      </c>
      <c r="B18" s="18">
        <v>77901.413370879513</v>
      </c>
      <c r="C18" s="18">
        <v>41337.399179031025</v>
      </c>
      <c r="D18" s="18">
        <v>30226.904971329277</v>
      </c>
      <c r="E18" s="18">
        <v>47276.308572402282</v>
      </c>
      <c r="F18" s="18">
        <v>313988.10712866695</v>
      </c>
      <c r="G18" s="18">
        <v>296938.70352759393</v>
      </c>
      <c r="H18" s="18">
        <v>1084843.1685187253</v>
      </c>
      <c r="I18" s="18">
        <v>320.44796342208781</v>
      </c>
      <c r="J18" s="18">
        <v>243.1016023287041</v>
      </c>
      <c r="K18" s="18">
        <v>128.99878887537884</v>
      </c>
      <c r="L18" s="18">
        <v>94.32703097418343</v>
      </c>
      <c r="M18" s="18">
        <v>147.53193644152094</v>
      </c>
      <c r="N18" s="18">
        <v>979.84116914198614</v>
      </c>
      <c r="O18" s="18">
        <v>926.6362636746486</v>
      </c>
      <c r="P18" s="18">
        <v>3385.3957345635899</v>
      </c>
      <c r="Q18" s="18">
        <v>7.1808917299307176E-2</v>
      </c>
      <c r="R18" s="18">
        <v>3.8104493237925113E-2</v>
      </c>
      <c r="S18" s="18">
        <v>2.7862926041744746E-2</v>
      </c>
      <c r="T18" s="18">
        <v>4.3578933752198165E-2</v>
      </c>
      <c r="U18" s="18">
        <v>0.28943179644795564</v>
      </c>
      <c r="V18" s="18">
        <v>0.27371578873750219</v>
      </c>
    </row>
    <row r="19" spans="1:22">
      <c r="A19">
        <v>1916</v>
      </c>
      <c r="B19" s="18">
        <v>127833.99020553293</v>
      </c>
      <c r="C19" s="18">
        <v>84588.157138533061</v>
      </c>
      <c r="D19" s="18">
        <v>72290.184289645986</v>
      </c>
      <c r="E19" s="18">
        <v>87741.780735842724</v>
      </c>
      <c r="F19" s="18">
        <v>385658.23422192573</v>
      </c>
      <c r="G19" s="18">
        <v>370206.637775729</v>
      </c>
      <c r="H19" s="18">
        <v>1186362.6956324163</v>
      </c>
      <c r="I19" s="18">
        <v>322.29793812799738</v>
      </c>
      <c r="J19" s="18">
        <v>396.6329755257849</v>
      </c>
      <c r="K19" s="18">
        <v>262.45329904946436</v>
      </c>
      <c r="L19" s="18">
        <v>224.29614259876732</v>
      </c>
      <c r="M19" s="18">
        <v>272.23810752707004</v>
      </c>
      <c r="N19" s="18">
        <v>1196.5892070608452</v>
      </c>
      <c r="O19" s="18">
        <v>1148.6472421325425</v>
      </c>
      <c r="P19" s="18">
        <v>3680.9503111411909</v>
      </c>
      <c r="Q19" s="18">
        <v>0.10775287412201397</v>
      </c>
      <c r="R19" s="18">
        <v>7.1300418876911423E-2</v>
      </c>
      <c r="S19" s="18">
        <v>6.0934303274859922E-2</v>
      </c>
      <c r="T19" s="18">
        <v>7.3958647771767694E-2</v>
      </c>
      <c r="U19" s="18">
        <v>0.32507616401099182</v>
      </c>
      <c r="V19" s="18">
        <v>0.31205181951408406</v>
      </c>
    </row>
    <row r="20" spans="1:22">
      <c r="A20">
        <v>1917</v>
      </c>
      <c r="B20" s="18">
        <v>105172.60732554579</v>
      </c>
      <c r="C20" s="18">
        <v>58575.243438644553</v>
      </c>
      <c r="D20" s="18">
        <v>45157.751449867792</v>
      </c>
      <c r="E20" s="18">
        <v>58955.781694730351</v>
      </c>
      <c r="F20" s="18">
        <v>354711.99935356691</v>
      </c>
      <c r="G20" s="18">
        <v>340913.96910870436</v>
      </c>
      <c r="H20" s="18">
        <v>1169809.9655596181</v>
      </c>
      <c r="I20" s="18">
        <v>324.08206922541905</v>
      </c>
      <c r="J20" s="18">
        <v>324.5246106238348</v>
      </c>
      <c r="K20" s="18">
        <v>180.74200642647051</v>
      </c>
      <c r="L20" s="18">
        <v>139.34048112503808</v>
      </c>
      <c r="M20" s="18">
        <v>181.91620979105443</v>
      </c>
      <c r="N20" s="18">
        <v>1094.5128812629337</v>
      </c>
      <c r="O20" s="18">
        <v>1051.9371525969173</v>
      </c>
      <c r="P20" s="18">
        <v>3609.6102704958453</v>
      </c>
      <c r="Q20" s="18">
        <v>8.9905720092949393E-2</v>
      </c>
      <c r="R20" s="18">
        <v>5.0072443527717003E-2</v>
      </c>
      <c r="S20" s="18">
        <v>3.8602638701462126E-2</v>
      </c>
      <c r="T20" s="18">
        <v>5.0397742736382714E-2</v>
      </c>
      <c r="U20" s="18">
        <v>0.30322189910895353</v>
      </c>
      <c r="V20" s="18">
        <v>0.29142679507403291</v>
      </c>
    </row>
    <row r="21" spans="1:22">
      <c r="A21">
        <v>1918</v>
      </c>
      <c r="B21" s="18">
        <v>70952.890791901402</v>
      </c>
      <c r="C21" s="18">
        <v>29881.36839410448</v>
      </c>
      <c r="D21" s="18">
        <v>16124.811488944155</v>
      </c>
      <c r="E21" s="18">
        <v>28091.88730094194</v>
      </c>
      <c r="F21" s="18">
        <v>337376.61303409433</v>
      </c>
      <c r="G21" s="18">
        <v>325409.53722209652</v>
      </c>
      <c r="H21" s="18">
        <v>1199002.0727078153</v>
      </c>
      <c r="I21" s="18">
        <v>325.08842688735291</v>
      </c>
      <c r="J21" s="18">
        <v>218.25720303629092</v>
      </c>
      <c r="K21" s="18">
        <v>91.917662773208278</v>
      </c>
      <c r="L21" s="18">
        <v>49.601308921807906</v>
      </c>
      <c r="M21" s="18">
        <v>86.413064807982607</v>
      </c>
      <c r="N21" s="18">
        <v>1037.7995189321196</v>
      </c>
      <c r="O21" s="18">
        <v>1000.9877630459447</v>
      </c>
      <c r="P21" s="18">
        <v>3688.2336421138857</v>
      </c>
      <c r="Q21" s="18">
        <v>5.9176620630573259E-2</v>
      </c>
      <c r="R21" s="18">
        <v>2.4921865503218583E-2</v>
      </c>
      <c r="S21" s="18">
        <v>1.3448526784051364E-2</v>
      </c>
      <c r="T21" s="18">
        <v>2.3429390107307723E-2</v>
      </c>
      <c r="U21" s="18">
        <v>0.28138117582413025</v>
      </c>
      <c r="V21" s="18">
        <v>0.27140031250087382</v>
      </c>
    </row>
    <row r="22" spans="1:22">
      <c r="A22">
        <v>1919</v>
      </c>
      <c r="B22" s="18">
        <v>131384.92229285618</v>
      </c>
      <c r="C22" s="18">
        <v>99386.82514158939</v>
      </c>
      <c r="D22" s="18">
        <v>87187.344170452721</v>
      </c>
      <c r="E22" s="18">
        <v>99985.583764971918</v>
      </c>
      <c r="F22" s="18">
        <v>408164.12825633696</v>
      </c>
      <c r="G22" s="18">
        <v>395365.88866181776</v>
      </c>
      <c r="H22" s="18">
        <v>1170180.4051205732</v>
      </c>
      <c r="I22" s="18">
        <v>322.27977227156379</v>
      </c>
      <c r="J22" s="18">
        <v>407.67349860898753</v>
      </c>
      <c r="K22" s="18">
        <v>308.38679213736907</v>
      </c>
      <c r="L22" s="18">
        <v>270.53309475776138</v>
      </c>
      <c r="M22" s="18">
        <v>310.24467672988391</v>
      </c>
      <c r="N22" s="18">
        <v>1266.4900604199388</v>
      </c>
      <c r="O22" s="18">
        <v>1226.7784784478163</v>
      </c>
      <c r="P22" s="18">
        <v>3630.9458607117913</v>
      </c>
      <c r="Q22" s="18">
        <v>0.11227749304118498</v>
      </c>
      <c r="R22" s="18">
        <v>8.4932908384625319E-2</v>
      </c>
      <c r="S22" s="18">
        <v>7.4507609073721504E-2</v>
      </c>
      <c r="T22" s="18">
        <v>8.5444588994523091E-2</v>
      </c>
      <c r="U22" s="18">
        <v>0.34880444628046942</v>
      </c>
      <c r="V22" s="18">
        <v>0.3378674663596678</v>
      </c>
    </row>
    <row r="23" spans="1:22">
      <c r="A23">
        <v>1920</v>
      </c>
      <c r="B23" s="18">
        <v>179435.07450803975</v>
      </c>
      <c r="C23" s="18">
        <v>126942.70362775611</v>
      </c>
      <c r="D23" s="18">
        <v>112551.38895655784</v>
      </c>
      <c r="E23" s="18">
        <v>123626.96560026318</v>
      </c>
      <c r="F23" s="18">
        <v>448117.01667305263</v>
      </c>
      <c r="G23" s="18">
        <v>437041.44002934732</v>
      </c>
      <c r="H23" s="18">
        <v>1212722.6824594627</v>
      </c>
      <c r="I23" s="18">
        <v>325.86473472183638</v>
      </c>
      <c r="J23" s="18">
        <v>550.64281399215702</v>
      </c>
      <c r="K23" s="18">
        <v>389.55643278219884</v>
      </c>
      <c r="L23" s="18">
        <v>345.3929712665398</v>
      </c>
      <c r="M23" s="18">
        <v>379.38123530241234</v>
      </c>
      <c r="N23" s="18">
        <v>1375.1626639058468</v>
      </c>
      <c r="O23" s="18">
        <v>1341.1743998699744</v>
      </c>
      <c r="P23" s="18">
        <v>3721.5523904256261</v>
      </c>
      <c r="Q23" s="18">
        <v>0.14796051653304312</v>
      </c>
      <c r="R23" s="18">
        <v>0.10467578900256892</v>
      </c>
      <c r="S23" s="18">
        <v>9.2808842932085647E-2</v>
      </c>
      <c r="T23" s="18">
        <v>0.10194166183940871</v>
      </c>
      <c r="U23" s="18">
        <v>0.36951318150019979</v>
      </c>
      <c r="V23" s="18">
        <v>0.36038036259287676</v>
      </c>
    </row>
    <row r="24" spans="1:22">
      <c r="A24">
        <v>1921</v>
      </c>
      <c r="B24" s="18">
        <v>101100.05622887386</v>
      </c>
      <c r="C24" s="18">
        <v>70683.956716406028</v>
      </c>
      <c r="D24" s="18">
        <v>58154.093637761369</v>
      </c>
      <c r="E24" s="18">
        <v>75152.555432130117</v>
      </c>
      <c r="F24" s="18">
        <v>399933.23450181913</v>
      </c>
      <c r="G24" s="18">
        <v>382934.77270745038</v>
      </c>
      <c r="H24" s="18">
        <v>1178302.5394560248</v>
      </c>
      <c r="I24" s="18">
        <v>330.01515706408645</v>
      </c>
      <c r="J24" s="18">
        <v>306.34973595846384</v>
      </c>
      <c r="K24" s="18">
        <v>214.18397065526216</v>
      </c>
      <c r="L24" s="18">
        <v>176.21643246667085</v>
      </c>
      <c r="M24" s="18">
        <v>227.72455695886737</v>
      </c>
      <c r="N24" s="18">
        <v>1211.8632309489806</v>
      </c>
      <c r="O24" s="18">
        <v>1160.3551064567841</v>
      </c>
      <c r="P24" s="18">
        <v>3570.4497633943743</v>
      </c>
      <c r="Q24" s="18">
        <v>8.5801441347608157E-2</v>
      </c>
      <c r="R24" s="18">
        <v>5.9987952456622889E-2</v>
      </c>
      <c r="S24" s="18">
        <v>4.935412739126302E-2</v>
      </c>
      <c r="T24" s="18">
        <v>6.3780355991446006E-2</v>
      </c>
      <c r="U24" s="18">
        <v>0.33941472678693563</v>
      </c>
      <c r="V24" s="18">
        <v>0.32498849818675268</v>
      </c>
    </row>
    <row r="25" spans="1:22">
      <c r="A25">
        <v>1922</v>
      </c>
      <c r="B25" s="18">
        <v>112459.42157946387</v>
      </c>
      <c r="C25" s="18">
        <v>71935.680676102842</v>
      </c>
      <c r="D25" s="18">
        <v>58498.237331282318</v>
      </c>
      <c r="E25" s="18">
        <v>77466.981249722856</v>
      </c>
      <c r="F25" s="18">
        <v>427025.49121533328</v>
      </c>
      <c r="G25" s="18">
        <v>408056.74729689275</v>
      </c>
      <c r="H25" s="18">
        <v>1265088.0801834858</v>
      </c>
      <c r="I25" s="18">
        <v>333.69725752695098</v>
      </c>
      <c r="J25" s="18">
        <v>337.01032610488602</v>
      </c>
      <c r="K25" s="18">
        <v>215.5716867714832</v>
      </c>
      <c r="L25" s="18">
        <v>175.30332063504514</v>
      </c>
      <c r="M25" s="18">
        <v>232.14749148325336</v>
      </c>
      <c r="N25" s="18">
        <v>1279.6793548141302</v>
      </c>
      <c r="O25" s="18">
        <v>1222.8351839659219</v>
      </c>
      <c r="P25" s="18">
        <v>3791.1251940130533</v>
      </c>
      <c r="Q25" s="18">
        <v>8.8894538918707536E-2</v>
      </c>
      <c r="R25" s="18">
        <v>5.686219149710859E-2</v>
      </c>
      <c r="S25" s="18">
        <v>4.6240446216834048E-2</v>
      </c>
      <c r="T25" s="18">
        <v>6.1234456685804205E-2</v>
      </c>
      <c r="U25" s="18">
        <v>0.33754605541251986</v>
      </c>
      <c r="V25" s="18">
        <v>0.32255204494354972</v>
      </c>
    </row>
    <row r="26" spans="1:22">
      <c r="A26">
        <v>1923</v>
      </c>
      <c r="B26" s="18">
        <v>147118.10408493257</v>
      </c>
      <c r="C26" s="18">
        <v>106439.44505664858</v>
      </c>
      <c r="D26" s="18">
        <v>90760.537163646091</v>
      </c>
      <c r="E26" s="18">
        <v>111151.44008202595</v>
      </c>
      <c r="F26" s="18">
        <v>476334.10419630201</v>
      </c>
      <c r="G26" s="18">
        <v>455943.20127792214</v>
      </c>
      <c r="H26" s="18">
        <v>1334043.2643108228</v>
      </c>
      <c r="I26" s="18">
        <v>338.07740390342769</v>
      </c>
      <c r="J26" s="18">
        <v>435.16100865160769</v>
      </c>
      <c r="K26" s="18">
        <v>314.83750119855142</v>
      </c>
      <c r="L26" s="18">
        <v>268.46082026106654</v>
      </c>
      <c r="M26" s="18">
        <v>328.77512308919802</v>
      </c>
      <c r="N26" s="18">
        <v>1408.9498401743749</v>
      </c>
      <c r="O26" s="18">
        <v>1348.6355373462434</v>
      </c>
      <c r="P26" s="18">
        <v>3945.969913718026</v>
      </c>
      <c r="Q26" s="18">
        <v>0.11027985974722861</v>
      </c>
      <c r="R26" s="18">
        <v>7.9787101291378296E-2</v>
      </c>
      <c r="S26" s="18">
        <v>6.8034178194763192E-2</v>
      </c>
      <c r="T26" s="18">
        <v>8.3319216891700784E-2</v>
      </c>
      <c r="U26" s="18">
        <v>0.35706046193515317</v>
      </c>
      <c r="V26" s="18">
        <v>0.34177542323821558</v>
      </c>
    </row>
    <row r="27" spans="1:22">
      <c r="A27">
        <v>1924</v>
      </c>
      <c r="B27" s="18">
        <v>107109.7894706607</v>
      </c>
      <c r="C27" s="18">
        <v>62344.3984411438</v>
      </c>
      <c r="D27" s="18">
        <v>46530.810322396886</v>
      </c>
      <c r="E27" s="18">
        <v>66747.072347395384</v>
      </c>
      <c r="F27" s="18">
        <v>452187.27962256403</v>
      </c>
      <c r="G27" s="18">
        <v>431971.01759756554</v>
      </c>
      <c r="H27" s="18">
        <v>1399043.6544204617</v>
      </c>
      <c r="I27" s="18">
        <v>342.79079533813899</v>
      </c>
      <c r="J27" s="18">
        <v>312.46401865897371</v>
      </c>
      <c r="K27" s="18">
        <v>181.87302368969807</v>
      </c>
      <c r="L27" s="18">
        <v>135.74113119489547</v>
      </c>
      <c r="M27" s="18">
        <v>194.71664133091465</v>
      </c>
      <c r="N27" s="18">
        <v>1319.1348360929969</v>
      </c>
      <c r="O27" s="18">
        <v>1260.1593259569777</v>
      </c>
      <c r="P27" s="18">
        <v>4081.3337856414832</v>
      </c>
      <c r="Q27" s="18">
        <v>7.6559290435458033E-2</v>
      </c>
      <c r="R27" s="18">
        <v>4.4562153757074341E-2</v>
      </c>
      <c r="S27" s="18">
        <v>3.3259012451381839E-2</v>
      </c>
      <c r="T27" s="18">
        <v>4.7709070504340062E-2</v>
      </c>
      <c r="U27" s="18">
        <v>0.32321170121734161</v>
      </c>
      <c r="V27" s="18">
        <v>0.30876164316438337</v>
      </c>
    </row>
    <row r="28" spans="1:22">
      <c r="A28">
        <v>1925</v>
      </c>
      <c r="B28" s="18">
        <v>153613.8448129218</v>
      </c>
      <c r="C28" s="18">
        <v>112998.65140961735</v>
      </c>
      <c r="D28" s="18">
        <v>96739.34093771757</v>
      </c>
      <c r="E28" s="18">
        <v>123269.23357438538</v>
      </c>
      <c r="F28" s="18">
        <v>494174.93822833011</v>
      </c>
      <c r="G28" s="18">
        <v>467645.04559166229</v>
      </c>
      <c r="H28" s="18">
        <v>1377959.2683389259</v>
      </c>
      <c r="I28" s="18">
        <v>346.85271499657216</v>
      </c>
      <c r="J28" s="18">
        <v>442.87917658202537</v>
      </c>
      <c r="K28" s="18">
        <v>325.78280787202164</v>
      </c>
      <c r="L28" s="18">
        <v>278.90610842897286</v>
      </c>
      <c r="M28" s="18">
        <v>355.39359573876658</v>
      </c>
      <c r="N28" s="18">
        <v>1424.7400030679128</v>
      </c>
      <c r="O28" s="18">
        <v>1348.252515758119</v>
      </c>
      <c r="P28" s="18">
        <v>3972.7504175728996</v>
      </c>
      <c r="Q28" s="18">
        <v>0.11147923479486956</v>
      </c>
      <c r="R28" s="18">
        <v>8.2004348028249519E-2</v>
      </c>
      <c r="S28" s="18">
        <v>7.0204789909597928E-2</v>
      </c>
      <c r="T28" s="18">
        <v>8.9457821001473758E-2</v>
      </c>
      <c r="U28" s="18">
        <v>0.35862811737827194</v>
      </c>
      <c r="V28" s="18">
        <v>0.33937508628639612</v>
      </c>
    </row>
    <row r="29" spans="1:22">
      <c r="A29">
        <v>1926</v>
      </c>
      <c r="B29" s="18">
        <v>131386.81341779322</v>
      </c>
      <c r="C29" s="18">
        <v>89218.51006867383</v>
      </c>
      <c r="D29" s="18">
        <v>73262.605198847668</v>
      </c>
      <c r="E29" s="18">
        <v>100471.08700036495</v>
      </c>
      <c r="F29" s="18">
        <v>492808.95250440232</v>
      </c>
      <c r="G29" s="18">
        <v>465600.47070288507</v>
      </c>
      <c r="H29" s="18">
        <v>1428759.6779363127</v>
      </c>
      <c r="I29" s="18">
        <v>350.64852139796147</v>
      </c>
      <c r="J29" s="18">
        <v>374.69661327525864</v>
      </c>
      <c r="K29" s="18">
        <v>254.43857488113312</v>
      </c>
      <c r="L29" s="18">
        <v>208.93459041767855</v>
      </c>
      <c r="M29" s="18">
        <v>286.52933313338377</v>
      </c>
      <c r="N29" s="18">
        <v>1405.4214474929975</v>
      </c>
      <c r="O29" s="18">
        <v>1327.8267047772924</v>
      </c>
      <c r="P29" s="18">
        <v>4074.6205694527107</v>
      </c>
      <c r="Q29" s="18">
        <v>9.195865158202611E-2</v>
      </c>
      <c r="R29" s="18">
        <v>6.244472842174565E-2</v>
      </c>
      <c r="S29" s="18">
        <v>5.1277066626535472E-2</v>
      </c>
      <c r="T29" s="18">
        <v>7.0320494448362691E-2</v>
      </c>
      <c r="U29" s="18">
        <v>0.34492081496603472</v>
      </c>
      <c r="V29" s="18">
        <v>0.32587738714420755</v>
      </c>
    </row>
    <row r="30" spans="1:22">
      <c r="A30">
        <v>1927</v>
      </c>
      <c r="B30" s="18">
        <v>137491.44538219468</v>
      </c>
      <c r="C30" s="18">
        <v>101277.69038764421</v>
      </c>
      <c r="D30" s="18">
        <v>83662.777636798084</v>
      </c>
      <c r="E30" s="18">
        <v>113281.00065226752</v>
      </c>
      <c r="F30" s="18">
        <v>518416.16498438513</v>
      </c>
      <c r="G30" s="18">
        <v>488797.94196891569</v>
      </c>
      <c r="H30" s="18">
        <v>1455265.6122535188</v>
      </c>
      <c r="I30" s="18">
        <v>354.358859888106</v>
      </c>
      <c r="J30" s="18">
        <v>388.00058625769827</v>
      </c>
      <c r="K30" s="18">
        <v>285.80544146581838</v>
      </c>
      <c r="L30" s="18">
        <v>236.09619260885938</v>
      </c>
      <c r="M30" s="18">
        <v>319.67875923304882</v>
      </c>
      <c r="N30" s="18">
        <v>1462.9693896974459</v>
      </c>
      <c r="O30" s="18">
        <v>1379.3868230732562</v>
      </c>
      <c r="P30" s="18">
        <v>4106.7566723547998</v>
      </c>
      <c r="Q30" s="18">
        <v>9.447859155366517E-2</v>
      </c>
      <c r="R30" s="18">
        <v>6.9593955587813908E-2</v>
      </c>
      <c r="S30" s="18">
        <v>5.7489695992502685E-2</v>
      </c>
      <c r="T30" s="18">
        <v>7.7842147645369536E-2</v>
      </c>
      <c r="U30" s="18">
        <v>0.35623473860665439</v>
      </c>
      <c r="V30" s="18">
        <v>0.33588228695378747</v>
      </c>
    </row>
    <row r="31" spans="1:22">
      <c r="A31">
        <v>1928</v>
      </c>
      <c r="B31" s="18">
        <v>131572.11558395607</v>
      </c>
      <c r="C31" s="18">
        <v>97583.479006640977</v>
      </c>
      <c r="D31" s="18">
        <v>79814.033883510449</v>
      </c>
      <c r="E31" s="18">
        <v>110244.18360135522</v>
      </c>
      <c r="F31" s="18">
        <v>530059.75346832792</v>
      </c>
      <c r="G31" s="18">
        <v>499629.60375048313</v>
      </c>
      <c r="H31" s="18">
        <v>1495786.8869832789</v>
      </c>
      <c r="I31" s="18">
        <v>357.94401022243937</v>
      </c>
      <c r="J31" s="18">
        <v>367.57736357200776</v>
      </c>
      <c r="K31" s="18">
        <v>272.62218732476924</v>
      </c>
      <c r="L31" s="18">
        <v>222.97910177044483</v>
      </c>
      <c r="M31" s="18">
        <v>307.99281578380231</v>
      </c>
      <c r="N31" s="18">
        <v>1480.8454348458845</v>
      </c>
      <c r="O31" s="18">
        <v>1395.8317208325268</v>
      </c>
      <c r="P31" s="18">
        <v>4178.8292142498567</v>
      </c>
      <c r="Q31" s="18">
        <v>8.796180574180075E-2</v>
      </c>
      <c r="R31" s="18">
        <v>6.5238891887499109E-2</v>
      </c>
      <c r="S31" s="18">
        <v>5.3359228228347662E-2</v>
      </c>
      <c r="T31" s="18">
        <v>7.3703135493918534E-2</v>
      </c>
      <c r="U31" s="18">
        <v>0.35436849866852277</v>
      </c>
      <c r="V31" s="18">
        <v>0.33402459140295188</v>
      </c>
    </row>
    <row r="32" spans="1:22">
      <c r="A32">
        <v>1929</v>
      </c>
      <c r="B32" s="18">
        <v>121140.06059566619</v>
      </c>
      <c r="C32" s="18">
        <v>82721.019628179638</v>
      </c>
      <c r="D32" s="18">
        <v>63353.271001189125</v>
      </c>
      <c r="E32" s="18">
        <v>99034.673444249958</v>
      </c>
      <c r="F32" s="18">
        <v>541230.357306208</v>
      </c>
      <c r="G32" s="18">
        <v>505548.95486314717</v>
      </c>
      <c r="H32" s="18">
        <v>1548693.6798991824</v>
      </c>
      <c r="I32" s="18">
        <v>361.28581646523719</v>
      </c>
      <c r="J32" s="18">
        <v>335.30256399457147</v>
      </c>
      <c r="K32" s="18">
        <v>228.96282073154407</v>
      </c>
      <c r="L32" s="18">
        <v>175.35499074120159</v>
      </c>
      <c r="M32" s="18">
        <v>274.11724715127048</v>
      </c>
      <c r="N32" s="18">
        <v>1498.0669947176989</v>
      </c>
      <c r="O32" s="18">
        <v>1399.30473830763</v>
      </c>
      <c r="P32" s="18">
        <v>4286.6163279016992</v>
      </c>
      <c r="Q32" s="18">
        <v>7.8220801290770581E-2</v>
      </c>
      <c r="R32" s="18">
        <v>5.3413415901306355E-2</v>
      </c>
      <c r="S32" s="18">
        <v>4.0907554426975724E-2</v>
      </c>
      <c r="T32" s="18">
        <v>6.3947231611803948E-2</v>
      </c>
      <c r="U32" s="18">
        <v>0.34947540906955943</v>
      </c>
      <c r="V32" s="18">
        <v>0.32643573188473118</v>
      </c>
    </row>
    <row r="33" spans="1:22">
      <c r="A33">
        <v>1930</v>
      </c>
      <c r="B33" s="18">
        <v>61811.231212725543</v>
      </c>
      <c r="C33" s="18">
        <v>30247.033784949595</v>
      </c>
      <c r="D33" s="18">
        <v>12408.308456367908</v>
      </c>
      <c r="E33" s="18">
        <v>49498.642991731074</v>
      </c>
      <c r="F33" s="18">
        <v>473099.19358685252</v>
      </c>
      <c r="G33" s="18">
        <v>436008.85905148933</v>
      </c>
      <c r="H33" s="18">
        <v>1471745.6519456655</v>
      </c>
      <c r="I33" s="18">
        <v>365.08532777922363</v>
      </c>
      <c r="J33" s="18">
        <v>169.30625941260604</v>
      </c>
      <c r="K33" s="18">
        <v>82.849217658072376</v>
      </c>
      <c r="L33" s="18">
        <v>33.987420233637891</v>
      </c>
      <c r="M33" s="18">
        <v>135.58102510672288</v>
      </c>
      <c r="N33" s="18">
        <v>1295.859235057914</v>
      </c>
      <c r="O33" s="18">
        <v>1194.265630184829</v>
      </c>
      <c r="P33" s="18">
        <v>4031.2374668632738</v>
      </c>
      <c r="Q33" s="18">
        <v>4.1998582520702779E-2</v>
      </c>
      <c r="R33" s="18">
        <v>2.0551807810651693E-2</v>
      </c>
      <c r="S33" s="18">
        <v>8.4310141769156736E-3</v>
      </c>
      <c r="T33" s="18">
        <v>3.3632606915667301E-2</v>
      </c>
      <c r="U33" s="18">
        <v>0.32145445305811482</v>
      </c>
      <c r="V33" s="18">
        <v>0.29625286031936321</v>
      </c>
    </row>
    <row r="34" spans="1:22">
      <c r="A34">
        <v>1931</v>
      </c>
      <c r="B34" s="18">
        <v>-14217.926369183482</v>
      </c>
      <c r="C34" s="18">
        <v>-36812.668651287328</v>
      </c>
      <c r="D34" s="18">
        <v>-52594.249247168678</v>
      </c>
      <c r="E34" s="18">
        <v>-14602.080871864637</v>
      </c>
      <c r="F34" s="18">
        <v>385566.40824898711</v>
      </c>
      <c r="G34" s="18">
        <v>347574.23987368308</v>
      </c>
      <c r="H34" s="18">
        <v>1376242.9806799518</v>
      </c>
      <c r="I34" s="18">
        <v>368.34317930134398</v>
      </c>
      <c r="J34" s="18">
        <v>-38.599673261634372</v>
      </c>
      <c r="K34" s="18">
        <v>-99.941225248454074</v>
      </c>
      <c r="L34" s="18">
        <v>-142.78600012881188</v>
      </c>
      <c r="M34" s="18">
        <v>-39.642598783995886</v>
      </c>
      <c r="N34" s="18">
        <v>1046.7586476836937</v>
      </c>
      <c r="O34" s="18">
        <v>943.61524633887768</v>
      </c>
      <c r="P34" s="18">
        <v>3736.306406678535</v>
      </c>
      <c r="Q34" s="18">
        <v>-1.0330971034024035E-2</v>
      </c>
      <c r="R34" s="18">
        <v>-2.674866950681886E-2</v>
      </c>
      <c r="S34" s="18">
        <v>-3.8215816527677228E-2</v>
      </c>
      <c r="T34" s="18">
        <v>-1.0610103794789404E-2</v>
      </c>
      <c r="U34" s="18">
        <v>0.28015867376739878</v>
      </c>
      <c r="V34" s="18">
        <v>0.25255296103451097</v>
      </c>
    </row>
    <row r="35" spans="1:22">
      <c r="A35">
        <v>1932</v>
      </c>
      <c r="B35" s="18">
        <v>-51355.063566669982</v>
      </c>
      <c r="C35" s="18">
        <v>-72867.889035652523</v>
      </c>
      <c r="D35" s="18">
        <v>-87040.695241118156</v>
      </c>
      <c r="E35" s="18">
        <v>-46314.564628473949</v>
      </c>
      <c r="F35" s="18">
        <v>323850.33571601368</v>
      </c>
      <c r="G35" s="18">
        <v>283124.20510336949</v>
      </c>
      <c r="H35" s="18">
        <v>1269111.6781170485</v>
      </c>
      <c r="I35" s="18">
        <v>371.10958216380328</v>
      </c>
      <c r="J35" s="18">
        <v>-138.38247793882746</v>
      </c>
      <c r="K35" s="18">
        <v>-196.3514081495463</v>
      </c>
      <c r="L35" s="18">
        <v>-234.54176185270109</v>
      </c>
      <c r="M35" s="18">
        <v>-124.80023921352497</v>
      </c>
      <c r="N35" s="18">
        <v>872.65420048644842</v>
      </c>
      <c r="O35" s="18">
        <v>762.91267784727233</v>
      </c>
      <c r="P35" s="18">
        <v>3419.7760960989626</v>
      </c>
      <c r="Q35" s="18">
        <v>-4.0465362073465676E-2</v>
      </c>
      <c r="R35" s="18">
        <v>-5.7416451437721325E-2</v>
      </c>
      <c r="S35" s="18">
        <v>-6.8583952651242175E-2</v>
      </c>
      <c r="T35" s="18">
        <v>-3.6493687220016599E-2</v>
      </c>
      <c r="U35" s="18">
        <v>0.25517875321776484</v>
      </c>
      <c r="V35" s="18">
        <v>0.22308848778653925</v>
      </c>
    </row>
    <row r="36" spans="1:22">
      <c r="A36">
        <v>1933</v>
      </c>
      <c r="B36" s="18">
        <v>-27710.76255104665</v>
      </c>
      <c r="C36" s="18">
        <v>-50321.055509779675</v>
      </c>
      <c r="D36" s="18">
        <v>-65517.571945798103</v>
      </c>
      <c r="E36" s="18">
        <v>-28809.755387391946</v>
      </c>
      <c r="F36" s="18">
        <v>350612.30386410956</v>
      </c>
      <c r="G36" s="18">
        <v>313904.4873057034</v>
      </c>
      <c r="H36" s="18">
        <v>1287119.978724296</v>
      </c>
      <c r="I36" s="18">
        <v>373.821544368655</v>
      </c>
      <c r="J36" s="18">
        <v>-74.128318628203175</v>
      </c>
      <c r="K36" s="18">
        <v>-134.61250767332473</v>
      </c>
      <c r="L36" s="18">
        <v>-175.26430173105817</v>
      </c>
      <c r="M36" s="18">
        <v>-77.068204926627686</v>
      </c>
      <c r="N36" s="18">
        <v>937.9135824187357</v>
      </c>
      <c r="O36" s="18">
        <v>839.71748561430513</v>
      </c>
      <c r="P36" s="18">
        <v>3443.1401777500687</v>
      </c>
      <c r="Q36" s="18">
        <v>-2.1529276997558248E-2</v>
      </c>
      <c r="R36" s="18">
        <v>-3.909585457577499E-2</v>
      </c>
      <c r="S36" s="18">
        <v>-5.0902459000546761E-2</v>
      </c>
      <c r="T36" s="18">
        <v>-2.238311568743279E-2</v>
      </c>
      <c r="U36" s="18">
        <v>0.27240063837064526</v>
      </c>
      <c r="V36" s="18">
        <v>0.24388129505753126</v>
      </c>
    </row>
    <row r="37" spans="1:22">
      <c r="A37">
        <v>1934</v>
      </c>
      <c r="B37" s="18">
        <v>8098.933298100088</v>
      </c>
      <c r="C37" s="18">
        <v>-21476.163170612021</v>
      </c>
      <c r="D37" s="18">
        <v>-38080.791000741745</v>
      </c>
      <c r="E37" s="18">
        <v>-1175.743155620512</v>
      </c>
      <c r="F37" s="18">
        <v>414570.4449103644</v>
      </c>
      <c r="G37" s="18">
        <v>377665.39706524316</v>
      </c>
      <c r="H37" s="18">
        <v>1386754.2687944861</v>
      </c>
      <c r="I37" s="18">
        <v>376.66758486293787</v>
      </c>
      <c r="J37" s="18">
        <v>21.50154041274121</v>
      </c>
      <c r="K37" s="18">
        <v>-57.016223412021994</v>
      </c>
      <c r="L37" s="18">
        <v>-101.09919868628626</v>
      </c>
      <c r="M37" s="18">
        <v>-3.121434396985189</v>
      </c>
      <c r="N37" s="18">
        <v>1100.6268167759076</v>
      </c>
      <c r="O37" s="18">
        <v>1002.6490524866067</v>
      </c>
      <c r="P37" s="18">
        <v>3681.6395265313299</v>
      </c>
      <c r="Q37" s="18">
        <v>5.8402079448008765E-3</v>
      </c>
      <c r="R37" s="18">
        <v>-1.5486639308694091E-2</v>
      </c>
      <c r="S37" s="18">
        <v>-2.7460374096303024E-2</v>
      </c>
      <c r="T37" s="18">
        <v>-8.4783813691995526E-4</v>
      </c>
      <c r="U37" s="18">
        <v>0.29895018478706609</v>
      </c>
      <c r="V37" s="18">
        <v>0.27233764882768308</v>
      </c>
    </row>
    <row r="38" spans="1:22">
      <c r="A38">
        <v>1935</v>
      </c>
      <c r="B38" s="18">
        <v>47055.545814544326</v>
      </c>
      <c r="C38" s="18">
        <v>17391.899207427359</v>
      </c>
      <c r="D38" s="18">
        <v>-258.0790395838012</v>
      </c>
      <c r="E38" s="18">
        <v>38795.362583501876</v>
      </c>
      <c r="F38" s="18">
        <v>491473.87436809792</v>
      </c>
      <c r="G38" s="18">
        <v>452420.43274501222</v>
      </c>
      <c r="H38" s="18">
        <v>1476974.0459512598</v>
      </c>
      <c r="I38" s="18">
        <v>379.68056317524724</v>
      </c>
      <c r="J38" s="18">
        <v>123.93456599679857</v>
      </c>
      <c r="K38" s="18">
        <v>45.806661952826559</v>
      </c>
      <c r="L38" s="18">
        <v>-0.67972676142676536</v>
      </c>
      <c r="M38" s="18">
        <v>102.17895343142781</v>
      </c>
      <c r="N38" s="18">
        <v>1294.4404376614107</v>
      </c>
      <c r="O38" s="18">
        <v>1191.5817574685559</v>
      </c>
      <c r="P38" s="18">
        <v>3890.0438663475652</v>
      </c>
      <c r="Q38" s="18">
        <v>3.1859426334223589E-2</v>
      </c>
      <c r="R38" s="18">
        <v>1.1775358717441736E-2</v>
      </c>
      <c r="S38" s="18">
        <v>-1.7473498623165232E-4</v>
      </c>
      <c r="T38" s="18">
        <v>2.6266786941753831E-2</v>
      </c>
      <c r="U38" s="18">
        <v>0.33275728555646983</v>
      </c>
      <c r="V38" s="18">
        <v>0.30631576362848428</v>
      </c>
    </row>
    <row r="39" spans="1:22">
      <c r="A39">
        <v>1936</v>
      </c>
      <c r="B39" s="18">
        <v>64650.533386299845</v>
      </c>
      <c r="C39" s="18">
        <v>27895.156272000022</v>
      </c>
      <c r="D39" s="18">
        <v>7861.2565543071469</v>
      </c>
      <c r="E39" s="18">
        <v>48463.286230634818</v>
      </c>
      <c r="F39" s="18">
        <v>558307.07373530534</v>
      </c>
      <c r="G39" s="18">
        <v>517705.04405897768</v>
      </c>
      <c r="H39" s="18">
        <v>1628355.1356694715</v>
      </c>
      <c r="I39" s="18">
        <v>382.66157528834322</v>
      </c>
      <c r="J39" s="18">
        <v>168.94963477214654</v>
      </c>
      <c r="K39" s="18">
        <v>72.897719743563115</v>
      </c>
      <c r="L39" s="18">
        <v>20.543626697777356</v>
      </c>
      <c r="M39" s="18">
        <v>126.64790342253923</v>
      </c>
      <c r="N39" s="18">
        <v>1459.0100229285099</v>
      </c>
      <c r="O39" s="18">
        <v>1352.9057462037481</v>
      </c>
      <c r="P39" s="18">
        <v>4255.3400728632687</v>
      </c>
      <c r="Q39" s="18">
        <v>3.9702968947077893E-2</v>
      </c>
      <c r="R39" s="18">
        <v>1.7130879905096E-2</v>
      </c>
      <c r="S39" s="18">
        <v>4.8277285354432955E-3</v>
      </c>
      <c r="T39" s="18">
        <v>2.9762110960340312E-2</v>
      </c>
      <c r="U39" s="18">
        <v>0.34286566947557573</v>
      </c>
      <c r="V39" s="18">
        <v>0.31793128705067875</v>
      </c>
    </row>
    <row r="40" spans="1:22">
      <c r="A40">
        <v>1937</v>
      </c>
      <c r="B40" s="18">
        <v>115662.84858095722</v>
      </c>
      <c r="C40" s="18">
        <v>72390.790870570039</v>
      </c>
      <c r="D40" s="18">
        <v>50675.716896953309</v>
      </c>
      <c r="E40" s="18">
        <v>92686.988339696283</v>
      </c>
      <c r="F40" s="18">
        <v>640415.04997734376</v>
      </c>
      <c r="G40" s="18">
        <v>598403.77853460074</v>
      </c>
      <c r="H40" s="18">
        <v>1734312.6006511988</v>
      </c>
      <c r="I40" s="18">
        <v>385.65338937792313</v>
      </c>
      <c r="J40" s="18">
        <v>299.91399470785615</v>
      </c>
      <c r="K40" s="18">
        <v>187.70946363868279</v>
      </c>
      <c r="L40" s="18">
        <v>131.4022339559769</v>
      </c>
      <c r="M40" s="18">
        <v>240.33754374414991</v>
      </c>
      <c r="N40" s="18">
        <v>1660.5974888756016</v>
      </c>
      <c r="O40" s="18">
        <v>1551.6621790874285</v>
      </c>
      <c r="P40" s="18">
        <v>4497.0759973060931</v>
      </c>
      <c r="Q40" s="18">
        <v>6.6690888676890311E-2</v>
      </c>
      <c r="R40" s="18">
        <v>4.1740336109758289E-2</v>
      </c>
      <c r="S40" s="18">
        <v>2.9219482622640014E-2</v>
      </c>
      <c r="T40" s="18">
        <v>5.3443069204994663E-2</v>
      </c>
      <c r="U40" s="18">
        <v>0.36926160239906064</v>
      </c>
      <c r="V40" s="18">
        <v>0.34503801581670596</v>
      </c>
    </row>
    <row r="41" spans="1:22">
      <c r="A41">
        <v>1938</v>
      </c>
      <c r="B41" s="18">
        <v>84225.833909822089</v>
      </c>
      <c r="C41" s="18">
        <v>45931.072144207159</v>
      </c>
      <c r="D41" s="18">
        <v>25723.998811772071</v>
      </c>
      <c r="E41" s="18">
        <v>69670.535863961748</v>
      </c>
      <c r="F41" s="18">
        <v>626500.25349601568</v>
      </c>
      <c r="G41" s="18">
        <v>582553.71644382598</v>
      </c>
      <c r="H41" s="18">
        <v>1746652.2734326406</v>
      </c>
      <c r="I41" s="18">
        <v>389.15275992700413</v>
      </c>
      <c r="J41" s="18">
        <v>216.43385986937588</v>
      </c>
      <c r="K41" s="18">
        <v>118.02838595522937</v>
      </c>
      <c r="L41" s="18">
        <v>66.102573232674203</v>
      </c>
      <c r="M41" s="18">
        <v>179.03132918042337</v>
      </c>
      <c r="N41" s="18">
        <v>1609.9082879780483</v>
      </c>
      <c r="O41" s="18">
        <v>1496.9795320302992</v>
      </c>
      <c r="P41" s="18">
        <v>4488.3461028524407</v>
      </c>
      <c r="Q41" s="18">
        <v>4.8221294639427981E-2</v>
      </c>
      <c r="R41" s="18">
        <v>2.629663204453413E-2</v>
      </c>
      <c r="S41" s="18">
        <v>1.4727601597092656E-2</v>
      </c>
      <c r="T41" s="18">
        <v>3.9888040065948815E-2</v>
      </c>
      <c r="U41" s="18">
        <v>0.35868630695723686</v>
      </c>
      <c r="V41" s="18">
        <v>0.33352586848838073</v>
      </c>
    </row>
    <row r="42" spans="1:22">
      <c r="A42">
        <v>1939</v>
      </c>
      <c r="B42" s="18">
        <v>90198.410363063929</v>
      </c>
      <c r="C42" s="18">
        <v>43595.61039444113</v>
      </c>
      <c r="D42" s="18">
        <v>21513.873323004402</v>
      </c>
      <c r="E42" s="18">
        <v>66013.194518538279</v>
      </c>
      <c r="F42" s="18">
        <v>651856.65079843905</v>
      </c>
      <c r="G42" s="18">
        <v>607357.3296029052</v>
      </c>
      <c r="H42" s="18">
        <v>1829895.6988697553</v>
      </c>
      <c r="I42" s="18">
        <v>392.94900559497353</v>
      </c>
      <c r="J42" s="18">
        <v>229.54227922397297</v>
      </c>
      <c r="K42" s="18">
        <v>110.94470217180464</v>
      </c>
      <c r="L42" s="18">
        <v>54.74978436560675</v>
      </c>
      <c r="M42" s="18">
        <v>167.99430353204767</v>
      </c>
      <c r="N42" s="18">
        <v>1658.8835739931374</v>
      </c>
      <c r="O42" s="18">
        <v>1545.6390548266966</v>
      </c>
      <c r="P42" s="18">
        <v>4656.8274071569831</v>
      </c>
      <c r="Q42" s="18">
        <v>4.9291558212184138E-2</v>
      </c>
      <c r="R42" s="18">
        <v>2.3824095778446928E-2</v>
      </c>
      <c r="S42" s="18">
        <v>1.1756885016065427E-2</v>
      </c>
      <c r="T42" s="18">
        <v>3.6074839980940812E-2</v>
      </c>
      <c r="U42" s="18">
        <v>0.3562261232708846</v>
      </c>
      <c r="V42" s="18">
        <v>0.33190816830600922</v>
      </c>
    </row>
    <row r="43" spans="1:22">
      <c r="A43">
        <v>1940</v>
      </c>
      <c r="B43" s="18">
        <v>54946.393566118539</v>
      </c>
      <c r="C43" s="18">
        <v>9508.9117920618191</v>
      </c>
      <c r="D43" s="18">
        <v>-14248.410345420951</v>
      </c>
      <c r="E43" s="18">
        <v>30122.744242654015</v>
      </c>
      <c r="F43" s="18">
        <v>669619.48707174894</v>
      </c>
      <c r="G43" s="18">
        <v>625248.33248367393</v>
      </c>
      <c r="H43" s="18">
        <v>1967458.3329389254</v>
      </c>
      <c r="I43" s="18">
        <v>395.52924757585777</v>
      </c>
      <c r="J43" s="18">
        <v>138.9186612693679</v>
      </c>
      <c r="K43" s="18">
        <v>24.040982684189807</v>
      </c>
      <c r="L43" s="18">
        <v>-36.023658004426778</v>
      </c>
      <c r="M43" s="18">
        <v>76.158070300166187</v>
      </c>
      <c r="N43" s="18">
        <v>1692.970851525522</v>
      </c>
      <c r="O43" s="18">
        <v>1580.789123220929</v>
      </c>
      <c r="P43" s="18">
        <v>4974.2423474299212</v>
      </c>
      <c r="Q43" s="18">
        <v>2.7927602148525001E-2</v>
      </c>
      <c r="R43" s="18">
        <v>4.8330943699619383E-3</v>
      </c>
      <c r="S43" s="18">
        <v>-7.2420391867395427E-3</v>
      </c>
      <c r="T43" s="18">
        <v>1.5310486498414246E-2</v>
      </c>
      <c r="U43" s="18">
        <v>0.34034748073749199</v>
      </c>
      <c r="V43" s="18">
        <v>0.31779495505233818</v>
      </c>
    </row>
    <row r="44" spans="1:22">
      <c r="A44">
        <v>1941</v>
      </c>
      <c r="B44" s="18">
        <v>77195.466349049268</v>
      </c>
      <c r="C44" s="18">
        <v>29481.449807577083</v>
      </c>
      <c r="D44" s="18">
        <v>4110.3535181583575</v>
      </c>
      <c r="E44" s="18">
        <v>45490.618964588604</v>
      </c>
      <c r="F44" s="18">
        <v>766661.87695353362</v>
      </c>
      <c r="G44" s="18">
        <v>725281.61150710331</v>
      </c>
      <c r="H44" s="18">
        <v>2188307.9556958438</v>
      </c>
      <c r="I44" s="18">
        <v>398.00628582664842</v>
      </c>
      <c r="J44" s="18">
        <v>193.95539492225944</v>
      </c>
      <c r="K44" s="18">
        <v>74.072824619703937</v>
      </c>
      <c r="L44" s="18">
        <v>10.32735829692052</v>
      </c>
      <c r="M44" s="18">
        <v>114.29623245800202</v>
      </c>
      <c r="N44" s="18">
        <v>1926.2557006133643</v>
      </c>
      <c r="O44" s="18">
        <v>1822.2868264522826</v>
      </c>
      <c r="P44" s="18">
        <v>5498.1743596103934</v>
      </c>
      <c r="Q44" s="18">
        <v>3.5276326692557515E-2</v>
      </c>
      <c r="R44" s="18">
        <v>1.3472258203348941E-2</v>
      </c>
      <c r="S44" s="18">
        <v>1.8783249896157036E-3</v>
      </c>
      <c r="T44" s="18">
        <v>2.0788033442086254E-2</v>
      </c>
      <c r="U44" s="18">
        <v>0.35034460070303425</v>
      </c>
      <c r="V44" s="18">
        <v>0.33143489225056366</v>
      </c>
    </row>
    <row r="45" spans="1:22">
      <c r="A45">
        <v>1942</v>
      </c>
      <c r="B45" s="18">
        <v>2961.4841396799866</v>
      </c>
      <c r="C45" s="18">
        <v>-41014.966532822356</v>
      </c>
      <c r="D45" s="18">
        <v>-68125.097089296498</v>
      </c>
      <c r="E45" s="18">
        <v>-27882.794781847031</v>
      </c>
      <c r="F45" s="18">
        <v>765455.31458198326</v>
      </c>
      <c r="G45" s="18">
        <v>725213.01227453374</v>
      </c>
      <c r="H45" s="18">
        <v>2399825.9750233535</v>
      </c>
      <c r="I45" s="18">
        <v>402.28005091546231</v>
      </c>
      <c r="J45" s="18">
        <v>7.3617474516585757</v>
      </c>
      <c r="K45" s="18">
        <v>-101.95625271371337</v>
      </c>
      <c r="L45" s="18">
        <v>-169.34744075493006</v>
      </c>
      <c r="M45" s="18">
        <v>-69.31190030028732</v>
      </c>
      <c r="N45" s="18">
        <v>1902.7921291151495</v>
      </c>
      <c r="O45" s="18">
        <v>1802.7565886605066</v>
      </c>
      <c r="P45" s="18">
        <v>5965.5604834545184</v>
      </c>
      <c r="Q45" s="18">
        <v>1.2340412056966619E-3</v>
      </c>
      <c r="R45" s="18">
        <v>-1.7090808650166069E-2</v>
      </c>
      <c r="S45" s="18">
        <v>-2.8387515510841801E-2</v>
      </c>
      <c r="T45" s="18">
        <v>-1.1618673633856177E-2</v>
      </c>
      <c r="U45" s="18">
        <v>0.31896284253466933</v>
      </c>
      <c r="V45" s="18">
        <v>0.3021940006576837</v>
      </c>
    </row>
    <row r="46" spans="1:22">
      <c r="A46">
        <v>1943</v>
      </c>
      <c r="B46" s="18">
        <v>-20355.465062756364</v>
      </c>
      <c r="C46" s="18">
        <v>-66292.348590886671</v>
      </c>
      <c r="D46" s="18">
        <v>-94517.983975668278</v>
      </c>
      <c r="E46" s="18">
        <v>-53983.47826606236</v>
      </c>
      <c r="F46" s="18">
        <v>819214.85909661197</v>
      </c>
      <c r="G46" s="18">
        <v>778680.35338700609</v>
      </c>
      <c r="H46" s="18">
        <v>2636528.517052162</v>
      </c>
      <c r="I46" s="18">
        <v>406.03294070685934</v>
      </c>
      <c r="J46" s="18">
        <v>-50.132545963683896</v>
      </c>
      <c r="K46" s="18">
        <v>-163.26840003542293</v>
      </c>
      <c r="L46" s="18">
        <v>-232.78402932314486</v>
      </c>
      <c r="M46" s="18">
        <v>-132.95344503843205</v>
      </c>
      <c r="N46" s="18">
        <v>2017.6068908853742</v>
      </c>
      <c r="O46" s="18">
        <v>1917.7763066006614</v>
      </c>
      <c r="P46" s="18">
        <v>6493.3857643723477</v>
      </c>
      <c r="Q46" s="18">
        <v>-7.7205556211905916E-3</v>
      </c>
      <c r="R46" s="18">
        <v>-2.514380108621261E-2</v>
      </c>
      <c r="S46" s="18">
        <v>-3.5849407038216499E-2</v>
      </c>
      <c r="T46" s="18">
        <v>-2.0475211216914872E-2</v>
      </c>
      <c r="U46" s="18">
        <v>0.31071723814030888</v>
      </c>
      <c r="V46" s="18">
        <v>0.29534304231900721</v>
      </c>
    </row>
    <row r="47" spans="1:22">
      <c r="A47">
        <v>1944</v>
      </c>
      <c r="B47" s="18">
        <v>-27517.128930327955</v>
      </c>
      <c r="C47" s="18">
        <v>-67404.779502853897</v>
      </c>
      <c r="D47" s="18">
        <v>-96472.104193633742</v>
      </c>
      <c r="E47" s="18">
        <v>-55564.92803696022</v>
      </c>
      <c r="F47" s="18">
        <v>827497.73859939643</v>
      </c>
      <c r="G47" s="18">
        <v>786590.56244272296</v>
      </c>
      <c r="H47" s="18">
        <v>2718363.6201213514</v>
      </c>
      <c r="I47" s="18">
        <v>409.63764213999161</v>
      </c>
      <c r="J47" s="18">
        <v>-67.174317249204634</v>
      </c>
      <c r="K47" s="18">
        <v>-164.54732809886318</v>
      </c>
      <c r="L47" s="18">
        <v>-235.50595518920812</v>
      </c>
      <c r="M47" s="18">
        <v>-135.64409693084599</v>
      </c>
      <c r="N47" s="18">
        <v>2020.0725067072894</v>
      </c>
      <c r="O47" s="18">
        <v>1920.2106484489275</v>
      </c>
      <c r="P47" s="18">
        <v>6636.020083311495</v>
      </c>
      <c r="Q47" s="18">
        <v>-1.0122681427402105E-2</v>
      </c>
      <c r="R47" s="18">
        <v>-2.4796086514667547E-2</v>
      </c>
      <c r="S47" s="18">
        <v>-3.548903593306884E-2</v>
      </c>
      <c r="T47" s="18">
        <v>-2.0440579628739929E-2</v>
      </c>
      <c r="U47" s="18">
        <v>0.30441024610329936</v>
      </c>
      <c r="V47" s="18">
        <v>0.28936178979897048</v>
      </c>
    </row>
    <row r="48" spans="1:22">
      <c r="A48">
        <v>1945</v>
      </c>
      <c r="B48" s="18">
        <v>-203962.38300187112</v>
      </c>
      <c r="C48" s="18">
        <v>-238513.78229623521</v>
      </c>
      <c r="D48" s="18">
        <v>-263533.24968976266</v>
      </c>
      <c r="E48" s="18">
        <v>-219093.08212991798</v>
      </c>
      <c r="F48" s="18">
        <v>561824.29511972168</v>
      </c>
      <c r="G48" s="18">
        <v>517384.127559877</v>
      </c>
      <c r="H48" s="18">
        <v>2516735.6252141157</v>
      </c>
      <c r="I48" s="18">
        <v>411.69725574228096</v>
      </c>
      <c r="J48" s="18">
        <v>-495.41836909777669</v>
      </c>
      <c r="K48" s="18">
        <v>-579.34265766770829</v>
      </c>
      <c r="L48" s="18">
        <v>-640.11417616718893</v>
      </c>
      <c r="M48" s="18">
        <v>-532.17037294770898</v>
      </c>
      <c r="N48" s="18">
        <v>1364.6539715373256</v>
      </c>
      <c r="O48" s="18">
        <v>1256.7101683178455</v>
      </c>
      <c r="P48" s="18">
        <v>6113.0735998628352</v>
      </c>
      <c r="Q48" s="18">
        <v>-8.1042434874151179E-2</v>
      </c>
      <c r="R48" s="18">
        <v>-9.4771091530896592E-2</v>
      </c>
      <c r="S48" s="18">
        <v>-0.10471232935614447</v>
      </c>
      <c r="T48" s="18">
        <v>-8.7054468468962948E-2</v>
      </c>
      <c r="U48" s="18">
        <v>0.22323532495469148</v>
      </c>
      <c r="V48" s="18">
        <v>0.20557746406750993</v>
      </c>
    </row>
    <row r="49" spans="1:22">
      <c r="A49">
        <v>1946</v>
      </c>
      <c r="B49" s="18">
        <v>141183.55252518342</v>
      </c>
      <c r="C49" s="18">
        <v>100220.4542161352</v>
      </c>
      <c r="D49" s="18">
        <v>73530.989203635021</v>
      </c>
      <c r="E49" s="18">
        <v>114814.59439106644</v>
      </c>
      <c r="F49" s="18">
        <v>755740.47114812233</v>
      </c>
      <c r="G49" s="18">
        <v>714456.86596069089</v>
      </c>
      <c r="H49" s="18">
        <v>2229234.0869262982</v>
      </c>
      <c r="I49" s="18">
        <v>396.42141149678349</v>
      </c>
      <c r="J49" s="18">
        <v>356.14512342335718</v>
      </c>
      <c r="K49" s="18">
        <v>252.81291905431897</v>
      </c>
      <c r="L49" s="18">
        <v>185.48692646545314</v>
      </c>
      <c r="M49" s="18">
        <v>289.62763125623457</v>
      </c>
      <c r="N49" s="18">
        <v>1906.4067914360228</v>
      </c>
      <c r="O49" s="18">
        <v>1802.2660866452413</v>
      </c>
      <c r="P49" s="18">
        <v>5623.3947568807998</v>
      </c>
      <c r="Q49" s="18">
        <v>6.3332762294088837E-2</v>
      </c>
      <c r="R49" s="18">
        <v>4.4957348716267241E-2</v>
      </c>
      <c r="S49" s="18">
        <v>3.2984866701469051E-2</v>
      </c>
      <c r="T49" s="18">
        <v>5.1504054717454339E-2</v>
      </c>
      <c r="U49" s="18">
        <v>0.33901350942921776</v>
      </c>
      <c r="V49" s="18">
        <v>0.32049432141323247</v>
      </c>
    </row>
    <row r="50" spans="1:22">
      <c r="A50">
        <v>1947</v>
      </c>
      <c r="B50" s="18">
        <v>179116.41593639704</v>
      </c>
      <c r="C50" s="18">
        <v>131893.1264185023</v>
      </c>
      <c r="D50" s="18">
        <v>101872.44375213004</v>
      </c>
      <c r="E50" s="18">
        <v>150411.45085860463</v>
      </c>
      <c r="F50" s="18">
        <v>795858.61786946037</v>
      </c>
      <c r="G50" s="18">
        <v>747319.61076298577</v>
      </c>
      <c r="H50" s="18">
        <v>2251839.0713104783</v>
      </c>
      <c r="I50" s="18">
        <v>403.6593396947581</v>
      </c>
      <c r="J50" s="18">
        <v>443.73162794113108</v>
      </c>
      <c r="K50" s="18">
        <v>326.74365101582475</v>
      </c>
      <c r="L50" s="18">
        <v>252.37231926595493</v>
      </c>
      <c r="M50" s="18">
        <v>372.61977134566934</v>
      </c>
      <c r="N50" s="18">
        <v>1971.609571752454</v>
      </c>
      <c r="O50" s="18">
        <v>1851.3621196727395</v>
      </c>
      <c r="P50" s="18">
        <v>5578.563035388428</v>
      </c>
      <c r="Q50" s="18">
        <v>7.9542280893171738E-2</v>
      </c>
      <c r="R50" s="18">
        <v>5.8571293170495475E-2</v>
      </c>
      <c r="S50" s="18">
        <v>4.5239664348147419E-2</v>
      </c>
      <c r="T50" s="18">
        <v>6.6794937868748905E-2</v>
      </c>
      <c r="U50" s="18">
        <v>0.35342606317169156</v>
      </c>
      <c r="V50" s="18">
        <v>0.33187078965109007</v>
      </c>
    </row>
    <row r="51" spans="1:22">
      <c r="A51">
        <v>1948</v>
      </c>
      <c r="B51" s="18">
        <v>196261.43412141045</v>
      </c>
      <c r="C51" s="18">
        <v>144325.01469231627</v>
      </c>
      <c r="D51" s="18">
        <v>112087.12999186397</v>
      </c>
      <c r="E51" s="18">
        <v>161177.26012024342</v>
      </c>
      <c r="F51" s="18">
        <v>837540.77801843279</v>
      </c>
      <c r="G51" s="18">
        <v>788450.64789005334</v>
      </c>
      <c r="H51" s="18">
        <v>2361730.9051736239</v>
      </c>
      <c r="I51" s="18">
        <v>410.73640280874429</v>
      </c>
      <c r="J51" s="18">
        <v>477.82819535671354</v>
      </c>
      <c r="K51" s="18">
        <v>351.38111378825101</v>
      </c>
      <c r="L51" s="18">
        <v>272.89309938290603</v>
      </c>
      <c r="M51" s="18">
        <v>392.41045843042588</v>
      </c>
      <c r="N51" s="18">
        <v>2039.1199131390995</v>
      </c>
      <c r="O51" s="18">
        <v>1919.6025540915796</v>
      </c>
      <c r="P51" s="18">
        <v>5749.9916954605624</v>
      </c>
      <c r="Q51" s="18">
        <v>8.3100675733835214E-2</v>
      </c>
      <c r="R51" s="18">
        <v>6.1109847178675986E-2</v>
      </c>
      <c r="S51" s="18">
        <v>4.7459738002464689E-2</v>
      </c>
      <c r="T51" s="18">
        <v>6.8245395682957524E-2</v>
      </c>
      <c r="U51" s="18">
        <v>0.35463006229190219</v>
      </c>
      <c r="V51" s="18">
        <v>0.33384440461140935</v>
      </c>
    </row>
    <row r="52" spans="1:22">
      <c r="A52">
        <v>1949</v>
      </c>
      <c r="B52" s="18">
        <v>176781.29187091248</v>
      </c>
      <c r="C52" s="18">
        <v>125555.75672043461</v>
      </c>
      <c r="D52" s="18">
        <v>95544.826695694763</v>
      </c>
      <c r="E52" s="18">
        <v>154125.05086063038</v>
      </c>
      <c r="F52" s="18">
        <v>853296.73132114403</v>
      </c>
      <c r="G52" s="18">
        <v>794716.50715620839</v>
      </c>
      <c r="H52" s="18">
        <v>2445811.030597548</v>
      </c>
      <c r="I52" s="18">
        <v>417.44194883877958</v>
      </c>
      <c r="J52" s="18">
        <v>423.48712764175804</v>
      </c>
      <c r="K52" s="18">
        <v>300.77417248002922</v>
      </c>
      <c r="L52" s="18">
        <v>228.88170908907665</v>
      </c>
      <c r="M52" s="18">
        <v>369.21313559734045</v>
      </c>
      <c r="N52" s="18">
        <v>2044.1087286383288</v>
      </c>
      <c r="O52" s="18">
        <v>1903.777302130065</v>
      </c>
      <c r="P52" s="18">
        <v>5859.0446825030167</v>
      </c>
      <c r="Q52" s="18">
        <v>7.2279211132563331E-2</v>
      </c>
      <c r="R52" s="18">
        <v>5.1335019406531783E-2</v>
      </c>
      <c r="S52" s="18">
        <v>3.9064680590778E-2</v>
      </c>
      <c r="T52" s="18">
        <v>6.3015927613579922E-2</v>
      </c>
      <c r="U52" s="18">
        <v>0.34888089089722968</v>
      </c>
      <c r="V52" s="18">
        <v>0.3249296438744278</v>
      </c>
    </row>
    <row r="53" spans="1:22">
      <c r="A53">
        <v>1950</v>
      </c>
      <c r="B53" s="18">
        <v>255707.60286073232</v>
      </c>
      <c r="C53" s="18">
        <v>201682.2493600561</v>
      </c>
      <c r="D53" s="18">
        <v>166633.04657216856</v>
      </c>
      <c r="E53" s="18">
        <v>229119.01018763141</v>
      </c>
      <c r="F53" s="18">
        <v>974166.47199900076</v>
      </c>
      <c r="G53" s="18">
        <v>911680.50838353788</v>
      </c>
      <c r="H53" s="18">
        <v>2621380.0291399569</v>
      </c>
      <c r="I53" s="18">
        <v>423.5391331363237</v>
      </c>
      <c r="J53" s="18">
        <v>603.74020451713068</v>
      </c>
      <c r="K53" s="18">
        <v>476.18326992972578</v>
      </c>
      <c r="L53" s="18">
        <v>393.43010724474124</v>
      </c>
      <c r="M53" s="18">
        <v>540.96302386746709</v>
      </c>
      <c r="N53" s="18">
        <v>2300.0624872258209</v>
      </c>
      <c r="O53" s="18">
        <v>2152.5295706030947</v>
      </c>
      <c r="P53" s="18">
        <v>6189.2274504330599</v>
      </c>
      <c r="Q53" s="18">
        <v>9.7546940931196022E-2</v>
      </c>
      <c r="R53" s="18">
        <v>7.6937432618736173E-2</v>
      </c>
      <c r="S53" s="18">
        <v>6.3566916936816237E-2</v>
      </c>
      <c r="T53" s="18">
        <v>8.7403965712976983E-2</v>
      </c>
      <c r="U53" s="18">
        <v>0.3716235193561816</v>
      </c>
      <c r="V53" s="18">
        <v>0.34778647058002082</v>
      </c>
    </row>
    <row r="54" spans="1:22">
      <c r="A54">
        <v>1951</v>
      </c>
      <c r="B54" s="18">
        <v>295912.76580080495</v>
      </c>
      <c r="C54" s="18">
        <v>226095.86115618047</v>
      </c>
      <c r="D54" s="18">
        <v>188211.44778929165</v>
      </c>
      <c r="E54" s="18">
        <v>256740.0056694579</v>
      </c>
      <c r="F54" s="18">
        <v>1048551.038027196</v>
      </c>
      <c r="G54" s="18">
        <v>980022.48014702974</v>
      </c>
      <c r="H54" s="18">
        <v>2808447.1038055937</v>
      </c>
      <c r="I54" s="18">
        <v>430.71611132249501</v>
      </c>
      <c r="J54" s="18">
        <v>687.02506830361585</v>
      </c>
      <c r="K54" s="18">
        <v>524.93012267863162</v>
      </c>
      <c r="L54" s="18">
        <v>436.97331685921063</v>
      </c>
      <c r="M54" s="18">
        <v>596.07708864465019</v>
      </c>
      <c r="N54" s="18">
        <v>2434.4365359532658</v>
      </c>
      <c r="O54" s="18">
        <v>2275.3327641678261</v>
      </c>
      <c r="P54" s="18">
        <v>6520.4133998665138</v>
      </c>
      <c r="Q54" s="18">
        <v>0.10536526231874817</v>
      </c>
      <c r="R54" s="18">
        <v>8.0505650560343006E-2</v>
      </c>
      <c r="S54" s="18">
        <v>6.701619821653583E-2</v>
      </c>
      <c r="T54" s="18">
        <v>9.1417070067498038E-2</v>
      </c>
      <c r="U54" s="18">
        <v>0.37335616419705897</v>
      </c>
      <c r="V54" s="18">
        <v>0.34895529234609679</v>
      </c>
    </row>
    <row r="55" spans="1:22">
      <c r="A55">
        <v>1952</v>
      </c>
      <c r="B55" s="18">
        <v>240754.36213871941</v>
      </c>
      <c r="C55" s="18">
        <v>174029.05867147548</v>
      </c>
      <c r="D55" s="18">
        <v>135791.6641884429</v>
      </c>
      <c r="E55" s="18">
        <v>207076.51590615301</v>
      </c>
      <c r="F55" s="18">
        <v>1019234.8941318365</v>
      </c>
      <c r="G55" s="18">
        <v>947950.04241412634</v>
      </c>
      <c r="H55" s="18">
        <v>2899154.5850774008</v>
      </c>
      <c r="I55" s="18">
        <v>437.98652669981681</v>
      </c>
      <c r="J55" s="18">
        <v>549.68440228693476</v>
      </c>
      <c r="K55" s="18">
        <v>397.33884049531486</v>
      </c>
      <c r="L55" s="18">
        <v>310.03616757716054</v>
      </c>
      <c r="M55" s="18">
        <v>472.79197711046766</v>
      </c>
      <c r="N55" s="18">
        <v>2327.0918898160317</v>
      </c>
      <c r="O55" s="18">
        <v>2164.3360802827247</v>
      </c>
      <c r="P55" s="18">
        <v>6619.2780104955073</v>
      </c>
      <c r="Q55" s="18">
        <v>8.3042954445387673E-2</v>
      </c>
      <c r="R55" s="18">
        <v>6.0027519597348165E-2</v>
      </c>
      <c r="S55" s="18">
        <v>4.6838366221447131E-2</v>
      </c>
      <c r="T55" s="18">
        <v>7.1426517568956932E-2</v>
      </c>
      <c r="U55" s="18">
        <v>0.35156279674704732</v>
      </c>
      <c r="V55" s="18">
        <v>0.32697464539953752</v>
      </c>
    </row>
    <row r="56" spans="1:22">
      <c r="A56">
        <v>1953</v>
      </c>
      <c r="B56" s="18">
        <v>235279.19375462664</v>
      </c>
      <c r="C56" s="18">
        <v>161934.72577464028</v>
      </c>
      <c r="D56" s="18">
        <v>122252.44578624787</v>
      </c>
      <c r="E56" s="18">
        <v>202803.42469483663</v>
      </c>
      <c r="F56" s="18">
        <v>1042878.0254925311</v>
      </c>
      <c r="G56" s="18">
        <v>962327.04658394237</v>
      </c>
      <c r="H56" s="18">
        <v>3025105.4186061192</v>
      </c>
      <c r="I56" s="18">
        <v>445.31083918074751</v>
      </c>
      <c r="J56" s="18">
        <v>528.34823016542168</v>
      </c>
      <c r="K56" s="18">
        <v>363.64424920030405</v>
      </c>
      <c r="L56" s="18">
        <v>274.53283196779932</v>
      </c>
      <c r="M56" s="18">
        <v>455.41991537403521</v>
      </c>
      <c r="N56" s="18">
        <v>2341.9102652231572</v>
      </c>
      <c r="O56" s="18">
        <v>2161.0231818169214</v>
      </c>
      <c r="P56" s="18">
        <v>6793.2445214482132</v>
      </c>
      <c r="Q56" s="18">
        <v>7.7775535459863904E-2</v>
      </c>
      <c r="R56" s="18">
        <v>5.3530275268640085E-2</v>
      </c>
      <c r="S56" s="18">
        <v>4.0412623320273657E-2</v>
      </c>
      <c r="T56" s="18">
        <v>6.7040118155050135E-2</v>
      </c>
      <c r="U56" s="18">
        <v>0.34474105235415531</v>
      </c>
      <c r="V56" s="18">
        <v>0.31811355751937886</v>
      </c>
    </row>
    <row r="57" spans="1:22">
      <c r="A57">
        <v>1954</v>
      </c>
      <c r="B57" s="18">
        <v>236985.33707952723</v>
      </c>
      <c r="C57" s="18">
        <v>163473.91420572484</v>
      </c>
      <c r="D57" s="18">
        <v>123445.99076237244</v>
      </c>
      <c r="E57" s="18">
        <v>207847.38870092237</v>
      </c>
      <c r="F57" s="18">
        <v>1063040.9467210718</v>
      </c>
      <c r="G57" s="18">
        <v>978639.54878252186</v>
      </c>
      <c r="H57" s="18">
        <v>3098066.0942438375</v>
      </c>
      <c r="I57" s="18">
        <v>452.94745282458007</v>
      </c>
      <c r="J57" s="18">
        <v>523.20713054392252</v>
      </c>
      <c r="K57" s="18">
        <v>360.91143285231345</v>
      </c>
      <c r="L57" s="18">
        <v>272.53931994222137</v>
      </c>
      <c r="M57" s="18">
        <v>458.87748657109375</v>
      </c>
      <c r="N57" s="18">
        <v>2346.9409974423061</v>
      </c>
      <c r="O57" s="18">
        <v>2160.6028308134337</v>
      </c>
      <c r="P57" s="18">
        <v>6839.7914038908912</v>
      </c>
      <c r="Q57" s="18">
        <v>7.649460336557784E-2</v>
      </c>
      <c r="R57" s="18">
        <v>5.2766438556445597E-2</v>
      </c>
      <c r="S57" s="18">
        <v>3.9846144984360829E-2</v>
      </c>
      <c r="T57" s="18">
        <v>6.7089397830181807E-2</v>
      </c>
      <c r="U57" s="18">
        <v>0.34313049314738203</v>
      </c>
      <c r="V57" s="18">
        <v>0.31588724030156107</v>
      </c>
    </row>
    <row r="58" spans="1:22">
      <c r="A58">
        <v>1955</v>
      </c>
      <c r="B58" s="18">
        <v>308304.77442024124</v>
      </c>
      <c r="C58" s="18">
        <v>236193.86020474069</v>
      </c>
      <c r="D58" s="18">
        <v>191839.88401361764</v>
      </c>
      <c r="E58" s="18">
        <v>285673.81589771848</v>
      </c>
      <c r="F58" s="18">
        <v>1193631.8224659988</v>
      </c>
      <c r="G58" s="18">
        <v>1099797.8905818979</v>
      </c>
      <c r="H58" s="18">
        <v>3310936.4482491016</v>
      </c>
      <c r="I58" s="18">
        <v>460.87669197376505</v>
      </c>
      <c r="J58" s="18">
        <v>668.95284528251034</v>
      </c>
      <c r="K58" s="18">
        <v>512.48818679289127</v>
      </c>
      <c r="L58" s="18">
        <v>416.24991533426896</v>
      </c>
      <c r="M58" s="18">
        <v>619.84869461348285</v>
      </c>
      <c r="N58" s="18">
        <v>2589.9157914758362</v>
      </c>
      <c r="O58" s="18">
        <v>2386.3170121966223</v>
      </c>
      <c r="P58" s="18">
        <v>7183.9962964271008</v>
      </c>
      <c r="Q58" s="18">
        <v>9.3117092169884369E-2</v>
      </c>
      <c r="R58" s="18">
        <v>7.1337479258970785E-2</v>
      </c>
      <c r="S58" s="18">
        <v>5.7941276437083813E-2</v>
      </c>
      <c r="T58" s="18">
        <v>8.6281878363684478E-2</v>
      </c>
      <c r="U58" s="18">
        <v>0.36051184947908571</v>
      </c>
      <c r="V58" s="18">
        <v>0.33217124755248506</v>
      </c>
    </row>
    <row r="59" spans="1:22">
      <c r="A59">
        <v>1956</v>
      </c>
      <c r="B59" s="18">
        <v>328047.54163917917</v>
      </c>
      <c r="C59" s="18">
        <v>256325.438394419</v>
      </c>
      <c r="D59" s="18">
        <v>208891.49064766563</v>
      </c>
      <c r="E59" s="18">
        <v>307190.60291500046</v>
      </c>
      <c r="F59" s="18">
        <v>1230786.3127408391</v>
      </c>
      <c r="G59" s="18">
        <v>1132487.2004735041</v>
      </c>
      <c r="H59" s="18">
        <v>3408233.7682427741</v>
      </c>
      <c r="I59" s="18">
        <v>469.13102665164092</v>
      </c>
      <c r="J59" s="18">
        <v>699.26635204790011</v>
      </c>
      <c r="K59" s="18">
        <v>546.3834703577528</v>
      </c>
      <c r="L59" s="18">
        <v>445.273236644782</v>
      </c>
      <c r="M59" s="18">
        <v>654.8076879662633</v>
      </c>
      <c r="N59" s="18">
        <v>2623.5449007186958</v>
      </c>
      <c r="O59" s="18">
        <v>2414.010449397214</v>
      </c>
      <c r="P59" s="18">
        <v>7264.9933059609812</v>
      </c>
      <c r="Q59" s="18">
        <v>9.6251479196016176E-2</v>
      </c>
      <c r="R59" s="18">
        <v>7.5207704583766244E-2</v>
      </c>
      <c r="S59" s="18">
        <v>6.1290247339860861E-2</v>
      </c>
      <c r="T59" s="18">
        <v>9.0131905204783702E-2</v>
      </c>
      <c r="U59" s="18">
        <v>0.36112144777422678</v>
      </c>
      <c r="V59" s="18">
        <v>0.3322797899093039</v>
      </c>
    </row>
    <row r="60" spans="1:22">
      <c r="A60">
        <v>1957</v>
      </c>
      <c r="B60" s="18">
        <v>326157.3032359365</v>
      </c>
      <c r="C60" s="18">
        <v>261501.52426043036</v>
      </c>
      <c r="D60" s="18">
        <v>213060.16278707201</v>
      </c>
      <c r="E60" s="18">
        <v>324734.5712177328</v>
      </c>
      <c r="F60" s="18">
        <v>1268609.7812332702</v>
      </c>
      <c r="G60" s="18">
        <v>1156935.3728026093</v>
      </c>
      <c r="H60" s="18">
        <v>3527302.8708048062</v>
      </c>
      <c r="I60" s="18">
        <v>477.65221384736327</v>
      </c>
      <c r="J60" s="18">
        <v>682.83427519120028</v>
      </c>
      <c r="K60" s="18">
        <v>547.47265202458539</v>
      </c>
      <c r="L60" s="18">
        <v>446.05710307700303</v>
      </c>
      <c r="M60" s="18">
        <v>679.85568119130244</v>
      </c>
      <c r="N60" s="18">
        <v>2655.9277743422381</v>
      </c>
      <c r="O60" s="18">
        <v>2422.1291962279383</v>
      </c>
      <c r="P60" s="18">
        <v>7384.6676903123862</v>
      </c>
      <c r="Q60" s="18">
        <v>9.246648648618E-2</v>
      </c>
      <c r="R60" s="18">
        <v>7.4136396515552108E-2</v>
      </c>
      <c r="S60" s="18">
        <v>6.0403138202436014E-2</v>
      </c>
      <c r="T60" s="18">
        <v>9.2063138072302778E-2</v>
      </c>
      <c r="U60" s="18">
        <v>0.35965433865445706</v>
      </c>
      <c r="V60" s="18">
        <v>0.32799433878459022</v>
      </c>
    </row>
    <row r="61" spans="1:22">
      <c r="A61">
        <v>1958</v>
      </c>
      <c r="B61" s="18">
        <v>277964.14738271403</v>
      </c>
      <c r="C61" s="18">
        <v>210443.75282717182</v>
      </c>
      <c r="D61" s="18">
        <v>162376.5442979536</v>
      </c>
      <c r="E61" s="18">
        <v>279870.53125422553</v>
      </c>
      <c r="F61" s="18">
        <v>1223552.5479612662</v>
      </c>
      <c r="G61" s="18">
        <v>1106058.5610049944</v>
      </c>
      <c r="H61" s="18">
        <v>3552693.5583512201</v>
      </c>
      <c r="I61" s="18">
        <v>486.11390443043433</v>
      </c>
      <c r="J61" s="18">
        <v>571.80867457061652</v>
      </c>
      <c r="K61" s="18">
        <v>432.91037534452488</v>
      </c>
      <c r="L61" s="18">
        <v>334.02982884886933</v>
      </c>
      <c r="M61" s="18">
        <v>575.73035599987986</v>
      </c>
      <c r="N61" s="18">
        <v>2517.007921003345</v>
      </c>
      <c r="O61" s="18">
        <v>2275.3073938523348</v>
      </c>
      <c r="P61" s="18">
        <v>7308.3561814875648</v>
      </c>
      <c r="Q61" s="18">
        <v>7.8240395017834072E-2</v>
      </c>
      <c r="R61" s="18">
        <v>5.9234985897527646E-2</v>
      </c>
      <c r="S61" s="18">
        <v>4.5705192871549387E-2</v>
      </c>
      <c r="T61" s="18">
        <v>7.8776997412664959E-2</v>
      </c>
      <c r="U61" s="18">
        <v>0.34440137542544152</v>
      </c>
      <c r="V61" s="18">
        <v>0.311329570884326</v>
      </c>
    </row>
    <row r="62" spans="1:22">
      <c r="A62">
        <v>1959</v>
      </c>
      <c r="B62" s="18">
        <v>326837.92184747331</v>
      </c>
      <c r="C62" s="18">
        <v>254630.18645130537</v>
      </c>
      <c r="D62" s="18">
        <v>204678.03292996853</v>
      </c>
      <c r="E62" s="18">
        <v>331818.40804761444</v>
      </c>
      <c r="F62" s="18">
        <v>1321317.9201551136</v>
      </c>
      <c r="G62" s="18">
        <v>1194177.5450374677</v>
      </c>
      <c r="H62" s="18">
        <v>3747510.5594280954</v>
      </c>
      <c r="I62" s="18">
        <v>494.85351224804043</v>
      </c>
      <c r="J62" s="18">
        <v>660.47408729646247</v>
      </c>
      <c r="K62" s="18">
        <v>514.55669233216338</v>
      </c>
      <c r="L62" s="18">
        <v>413.61337823015327</v>
      </c>
      <c r="M62" s="18">
        <v>670.53865403564873</v>
      </c>
      <c r="N62" s="18">
        <v>2670.1193129913891</v>
      </c>
      <c r="O62" s="18">
        <v>2413.1940371858936</v>
      </c>
      <c r="P62" s="18">
        <v>7572.9695084990981</v>
      </c>
      <c r="Q62" s="18">
        <v>8.7214676693893503E-2</v>
      </c>
      <c r="R62" s="18">
        <v>6.7946489386320585E-2</v>
      </c>
      <c r="S62" s="18">
        <v>5.461706636557264E-2</v>
      </c>
      <c r="T62" s="18">
        <v>8.8543688612915616E-2</v>
      </c>
      <c r="U62" s="18">
        <v>0.35258550955404355</v>
      </c>
      <c r="V62" s="18">
        <v>0.31865888730670056</v>
      </c>
    </row>
    <row r="63" spans="1:22">
      <c r="A63">
        <v>1960</v>
      </c>
      <c r="B63" s="18">
        <v>345653.61976766743</v>
      </c>
      <c r="C63" s="18">
        <v>245127.66184436754</v>
      </c>
      <c r="D63" s="18">
        <v>192100.08595716491</v>
      </c>
      <c r="E63" s="18">
        <v>327653.79369051399</v>
      </c>
      <c r="F63" s="18">
        <v>1351132.8217723458</v>
      </c>
      <c r="G63" s="18">
        <v>1215579.1140389966</v>
      </c>
      <c r="H63" s="18">
        <v>3924940.7992520821</v>
      </c>
      <c r="I63" s="18">
        <v>503.70053101172164</v>
      </c>
      <c r="J63" s="18">
        <v>686.22842043345736</v>
      </c>
      <c r="K63" s="18">
        <v>486.65357043005213</v>
      </c>
      <c r="L63" s="18">
        <v>381.37757284336578</v>
      </c>
      <c r="M63" s="18">
        <v>650.4932465177194</v>
      </c>
      <c r="N63" s="18">
        <v>2682.4129390105877</v>
      </c>
      <c r="O63" s="18">
        <v>2413.297265336234</v>
      </c>
      <c r="P63" s="18">
        <v>7792.2109618755685</v>
      </c>
      <c r="Q63" s="18">
        <v>8.8065944799354312E-2</v>
      </c>
      <c r="R63" s="18">
        <v>6.2453849467252576E-2</v>
      </c>
      <c r="S63" s="18">
        <v>4.8943435272646801E-2</v>
      </c>
      <c r="T63" s="18">
        <v>8.3479932678971913E-2</v>
      </c>
      <c r="U63" s="18">
        <v>0.34424285381063868</v>
      </c>
      <c r="V63" s="18">
        <v>0.3097063564043136</v>
      </c>
    </row>
    <row r="64" spans="1:22">
      <c r="A64">
        <v>1961</v>
      </c>
      <c r="B64" s="18">
        <v>364303.69184888317</v>
      </c>
      <c r="C64" s="18">
        <v>265050.48450954648</v>
      </c>
      <c r="D64" s="18">
        <v>210536.43193533667</v>
      </c>
      <c r="E64" s="18">
        <v>360601.63078199583</v>
      </c>
      <c r="F64" s="18">
        <v>1411642.5593763723</v>
      </c>
      <c r="G64" s="18">
        <v>1261577.3605297131</v>
      </c>
      <c r="H64" s="18">
        <v>4073309.4911141791</v>
      </c>
      <c r="I64" s="18">
        <v>513.18173290877928</v>
      </c>
      <c r="J64" s="18">
        <v>709.89216584924714</v>
      </c>
      <c r="K64" s="18">
        <v>516.48464376782601</v>
      </c>
      <c r="L64" s="18">
        <v>410.25706574158323</v>
      </c>
      <c r="M64" s="18">
        <v>702.67822811630481</v>
      </c>
      <c r="N64" s="18">
        <v>2750.7654089224939</v>
      </c>
      <c r="O64" s="18">
        <v>2458.3442465477724</v>
      </c>
      <c r="P64" s="18">
        <v>7937.3625947793253</v>
      </c>
      <c r="Q64" s="18">
        <v>8.9436781723461575E-2</v>
      </c>
      <c r="R64" s="18">
        <v>6.5070057919180316E-2</v>
      </c>
      <c r="S64" s="18">
        <v>5.1686824287380209E-2</v>
      </c>
      <c r="T64" s="18">
        <v>8.8527923441280146E-2</v>
      </c>
      <c r="U64" s="18">
        <v>0.34655912163213587</v>
      </c>
      <c r="V64" s="18">
        <v>0.30971802247823599</v>
      </c>
    </row>
    <row r="65" spans="1:22">
      <c r="A65">
        <v>1962</v>
      </c>
      <c r="B65" s="18">
        <v>399289.94763456815</v>
      </c>
      <c r="C65" s="18">
        <v>297110.46590712637</v>
      </c>
      <c r="D65" s="18">
        <v>239301.88561943997</v>
      </c>
      <c r="E65" s="18">
        <v>400864.18632792542</v>
      </c>
      <c r="F65" s="18">
        <v>1491055.673521338</v>
      </c>
      <c r="G65" s="18">
        <v>1329493.3728128525</v>
      </c>
      <c r="H65" s="18">
        <v>4275254.494580335</v>
      </c>
      <c r="I65" s="18">
        <v>522.96039171910013</v>
      </c>
      <c r="J65" s="18">
        <v>763.51852636870524</v>
      </c>
      <c r="K65" s="18">
        <v>568.13187119286567</v>
      </c>
      <c r="L65" s="18">
        <v>457.59084131170141</v>
      </c>
      <c r="M65" s="18">
        <v>766.52877096520774</v>
      </c>
      <c r="N65" s="18">
        <v>2851.1827991788618</v>
      </c>
      <c r="O65" s="18">
        <v>2542.2448695253556</v>
      </c>
      <c r="P65" s="18">
        <v>8175.1019049961242</v>
      </c>
      <c r="Q65" s="18">
        <v>9.3395597417824147E-2</v>
      </c>
      <c r="R65" s="18">
        <v>6.9495387066142639E-2</v>
      </c>
      <c r="S65" s="18">
        <v>5.5973717102174567E-2</v>
      </c>
      <c r="T65" s="18">
        <v>9.3763818466501572E-2</v>
      </c>
      <c r="U65" s="18">
        <v>0.34876419062573305</v>
      </c>
      <c r="V65" s="18">
        <v>0.31097408926140607</v>
      </c>
    </row>
    <row r="66" spans="1:22">
      <c r="A66">
        <v>1963</v>
      </c>
      <c r="B66" s="18">
        <v>369437.24177421088</v>
      </c>
      <c r="C66" s="18">
        <v>267156.76427051669</v>
      </c>
      <c r="D66" s="18">
        <v>205242.97823986414</v>
      </c>
      <c r="E66" s="18">
        <v>383998.75785845297</v>
      </c>
      <c r="F66" s="18">
        <v>1502972.9234397607</v>
      </c>
      <c r="G66" s="18">
        <v>1324217.143821172</v>
      </c>
      <c r="H66" s="18">
        <v>4454790.8220734037</v>
      </c>
      <c r="I66" s="18">
        <v>532.59164776638545</v>
      </c>
      <c r="J66" s="18">
        <v>693.65947311336697</v>
      </c>
      <c r="K66" s="18">
        <v>501.61651124446774</v>
      </c>
      <c r="L66" s="18">
        <v>385.36649814285363</v>
      </c>
      <c r="M66" s="18">
        <v>721.00033762994565</v>
      </c>
      <c r="N66" s="18">
        <v>2821.9986733607598</v>
      </c>
      <c r="O66" s="18">
        <v>2486.364833873668</v>
      </c>
      <c r="P66" s="18">
        <v>8364.3647825799944</v>
      </c>
      <c r="Q66" s="18">
        <v>8.2930323000500128E-2</v>
      </c>
      <c r="R66" s="18">
        <v>5.9970664154815084E-2</v>
      </c>
      <c r="S66" s="18">
        <v>4.6072416514573271E-2</v>
      </c>
      <c r="T66" s="18">
        <v>8.6199054724577964E-2</v>
      </c>
      <c r="U66" s="18">
        <v>0.33738350092501729</v>
      </c>
      <c r="V66" s="18">
        <v>0.29725686271501262</v>
      </c>
    </row>
    <row r="67" spans="1:22">
      <c r="A67">
        <v>1964</v>
      </c>
      <c r="B67" s="18">
        <v>431902.56933105009</v>
      </c>
      <c r="C67" s="18">
        <v>334536.56678801961</v>
      </c>
      <c r="D67" s="18">
        <v>269040.68179765955</v>
      </c>
      <c r="E67" s="18">
        <v>461595.54896454472</v>
      </c>
      <c r="F67" s="18">
        <v>1634266.7647157086</v>
      </c>
      <c r="G67" s="18">
        <v>1441711.8975488234</v>
      </c>
      <c r="H67" s="18">
        <v>4727028.0454469081</v>
      </c>
      <c r="I67" s="18">
        <v>541.84135266966143</v>
      </c>
      <c r="J67" s="18">
        <v>797.10152649490283</v>
      </c>
      <c r="K67" s="18">
        <v>617.40685744960649</v>
      </c>
      <c r="L67" s="18">
        <v>496.53035980382742</v>
      </c>
      <c r="M67" s="18">
        <v>851.90166215674697</v>
      </c>
      <c r="N67" s="18">
        <v>3016.1351780620816</v>
      </c>
      <c r="O67" s="18">
        <v>2660.7638757091622</v>
      </c>
      <c r="P67" s="18">
        <v>8724.0075386582466</v>
      </c>
      <c r="Q67" s="18">
        <v>9.1368734261490239E-2</v>
      </c>
      <c r="R67" s="18">
        <v>7.0771013747262732E-2</v>
      </c>
      <c r="S67" s="18">
        <v>5.6915397837929177E-2</v>
      </c>
      <c r="T67" s="18">
        <v>9.765026662136167E-2</v>
      </c>
      <c r="U67" s="18">
        <v>0.34572817190916405</v>
      </c>
      <c r="V67" s="18">
        <v>0.30499330312573159</v>
      </c>
    </row>
    <row r="68" spans="1:22">
      <c r="A68">
        <v>1965</v>
      </c>
      <c r="B68" s="18">
        <v>470732.9514339848</v>
      </c>
      <c r="C68" s="18">
        <v>367796.66878385143</v>
      </c>
      <c r="D68" s="18">
        <v>298986.41753996821</v>
      </c>
      <c r="E68" s="18">
        <v>517377.88853193918</v>
      </c>
      <c r="F68" s="18">
        <v>1746063.2422753612</v>
      </c>
      <c r="G68" s="18">
        <v>1527671.7712833902</v>
      </c>
      <c r="H68" s="18">
        <v>4998008.5326462602</v>
      </c>
      <c r="I68" s="18">
        <v>550.8866991429428</v>
      </c>
      <c r="J68" s="18">
        <v>854.5004847028265</v>
      </c>
      <c r="K68" s="18">
        <v>667.64485211943088</v>
      </c>
      <c r="L68" s="18">
        <v>542.73667889445255</v>
      </c>
      <c r="M68" s="18">
        <v>939.17295396106704</v>
      </c>
      <c r="N68" s="18">
        <v>3169.550553665295</v>
      </c>
      <c r="O68" s="18">
        <v>2773.1142785986808</v>
      </c>
      <c r="P68" s="18">
        <v>9072.661475439596</v>
      </c>
      <c r="Q68" s="18">
        <v>9.4184103200149832E-2</v>
      </c>
      <c r="R68" s="18">
        <v>7.3588643633050538E-2</v>
      </c>
      <c r="S68" s="18">
        <v>5.982110986546596E-2</v>
      </c>
      <c r="T68" s="18">
        <v>0.10351680777503731</v>
      </c>
      <c r="U68" s="18">
        <v>0.3493517929932155</v>
      </c>
      <c r="V68" s="18">
        <v>0.30565609508364422</v>
      </c>
    </row>
    <row r="69" spans="1:22">
      <c r="A69">
        <v>1966</v>
      </c>
      <c r="B69" s="18">
        <v>500399.93938115216</v>
      </c>
      <c r="C69" s="18">
        <v>399110.99379108276</v>
      </c>
      <c r="D69" s="18">
        <v>326789.9251155107</v>
      </c>
      <c r="E69" s="18">
        <v>558174.07567278494</v>
      </c>
      <c r="F69" s="18">
        <v>1839000.1596939904</v>
      </c>
      <c r="G69" s="18">
        <v>1607616.0091367161</v>
      </c>
      <c r="H69" s="18">
        <v>5262096.6579489997</v>
      </c>
      <c r="I69" s="18">
        <v>559.57277244924057</v>
      </c>
      <c r="J69" s="18">
        <v>894.25355202847004</v>
      </c>
      <c r="K69" s="18">
        <v>713.24234030219282</v>
      </c>
      <c r="L69" s="18">
        <v>583.99897422663491</v>
      </c>
      <c r="M69" s="18">
        <v>997.5004202396525</v>
      </c>
      <c r="N69" s="18">
        <v>3286.4360995348607</v>
      </c>
      <c r="O69" s="18">
        <v>2872.9346535218433</v>
      </c>
      <c r="P69" s="18">
        <v>9403.7753747683109</v>
      </c>
      <c r="Q69" s="18">
        <v>9.5095162994628904E-2</v>
      </c>
      <c r="R69" s="18">
        <v>7.5846382104779439E-2</v>
      </c>
      <c r="S69" s="18">
        <v>6.2102607830636682E-2</v>
      </c>
      <c r="T69" s="18">
        <v>0.10607446270102222</v>
      </c>
      <c r="U69" s="18">
        <v>0.34948049783843665</v>
      </c>
      <c r="V69" s="18">
        <v>0.30550864296805114</v>
      </c>
    </row>
    <row r="70" spans="1:22">
      <c r="A70">
        <v>1967</v>
      </c>
      <c r="B70" s="18">
        <v>474576.46071886964</v>
      </c>
      <c r="C70" s="18">
        <v>374597.88681971817</v>
      </c>
      <c r="D70" s="18">
        <v>299044.00357890106</v>
      </c>
      <c r="E70" s="18">
        <v>557457.53969228605</v>
      </c>
      <c r="F70" s="18">
        <v>1855694.546403541</v>
      </c>
      <c r="G70" s="18">
        <v>1597281.0102901561</v>
      </c>
      <c r="H70" s="18">
        <v>5406797.2423034506</v>
      </c>
      <c r="I70" s="18">
        <v>567.91584243627585</v>
      </c>
      <c r="J70" s="18">
        <v>835.64575110813269</v>
      </c>
      <c r="K70" s="18">
        <v>659.6010514740143</v>
      </c>
      <c r="L70" s="18">
        <v>526.56393999513386</v>
      </c>
      <c r="M70" s="18">
        <v>981.58476668105402</v>
      </c>
      <c r="N70" s="18">
        <v>3267.5519993294834</v>
      </c>
      <c r="O70" s="18">
        <v>2812.5311726435634</v>
      </c>
      <c r="P70" s="18">
        <v>9520.4198197906953</v>
      </c>
      <c r="Q70" s="18">
        <v>8.7774044309582161E-2</v>
      </c>
      <c r="R70" s="18">
        <v>6.9282769453386933E-2</v>
      </c>
      <c r="S70" s="18">
        <v>5.5308899183262095E-2</v>
      </c>
      <c r="T70" s="18">
        <v>0.10310309684459208</v>
      </c>
      <c r="U70" s="18">
        <v>0.34321511668393212</v>
      </c>
      <c r="V70" s="18">
        <v>0.29542091902260215</v>
      </c>
    </row>
    <row r="71" spans="1:22">
      <c r="A71">
        <v>1968</v>
      </c>
      <c r="B71" s="18">
        <v>478557.54273915797</v>
      </c>
      <c r="C71" s="18">
        <v>380866.14248337853</v>
      </c>
      <c r="D71" s="18">
        <v>300697.36571254791</v>
      </c>
      <c r="E71" s="18">
        <v>570947.44187150151</v>
      </c>
      <c r="F71" s="18">
        <v>1921537.0992446633</v>
      </c>
      <c r="G71" s="18">
        <v>1651287.0230857097</v>
      </c>
      <c r="H71" s="18">
        <v>5662301.1189884031</v>
      </c>
      <c r="I71" s="18">
        <v>576.11943248587011</v>
      </c>
      <c r="J71" s="18">
        <v>830.65683216803325</v>
      </c>
      <c r="K71" s="18">
        <v>661.08886631370422</v>
      </c>
      <c r="L71" s="18">
        <v>521.93581531364646</v>
      </c>
      <c r="M71" s="18">
        <v>991.0227110513315</v>
      </c>
      <c r="N71" s="18">
        <v>3335.31033826357</v>
      </c>
      <c r="O71" s="18">
        <v>2866.2234425258848</v>
      </c>
      <c r="P71" s="18">
        <v>9828.3459986003454</v>
      </c>
      <c r="Q71" s="18">
        <v>8.4516441757985228E-2</v>
      </c>
      <c r="R71" s="18">
        <v>6.7263491375644469E-2</v>
      </c>
      <c r="S71" s="18">
        <v>5.3105152727424873E-2</v>
      </c>
      <c r="T71" s="18">
        <v>0.10083311181682686</v>
      </c>
      <c r="U71" s="18">
        <v>0.33935621911749458</v>
      </c>
      <c r="V71" s="18">
        <v>0.29162826002809261</v>
      </c>
    </row>
    <row r="72" spans="1:22">
      <c r="A72">
        <v>1969</v>
      </c>
      <c r="B72" s="18">
        <v>552088.51388222305</v>
      </c>
      <c r="C72" s="18">
        <v>447616.44891101256</v>
      </c>
      <c r="D72" s="18">
        <v>361315.81828193995</v>
      </c>
      <c r="E72" s="18">
        <v>657683.15494541556</v>
      </c>
      <c r="F72" s="18">
        <v>2067529.043720566</v>
      </c>
      <c r="G72" s="18">
        <v>1771161.7070570905</v>
      </c>
      <c r="H72" s="18">
        <v>5936868.592275043</v>
      </c>
      <c r="I72" s="18">
        <v>584.72151996727621</v>
      </c>
      <c r="J72" s="18">
        <v>944.190516389957</v>
      </c>
      <c r="K72" s="18">
        <v>765.52073701009556</v>
      </c>
      <c r="L72" s="18">
        <v>617.92803230871493</v>
      </c>
      <c r="M72" s="18">
        <v>1124.7801431734933</v>
      </c>
      <c r="N72" s="18">
        <v>3535.9209010064733</v>
      </c>
      <c r="O72" s="18">
        <v>3029.0687901416954</v>
      </c>
      <c r="P72" s="18">
        <v>10153.326651304536</v>
      </c>
      <c r="Q72" s="18">
        <v>9.2993217771501907E-2</v>
      </c>
      <c r="R72" s="18">
        <v>7.5396051294354713E-2</v>
      </c>
      <c r="S72" s="18">
        <v>6.0859662407228995E-2</v>
      </c>
      <c r="T72" s="18">
        <v>0.11077946980352273</v>
      </c>
      <c r="U72" s="18">
        <v>0.34825245187518566</v>
      </c>
      <c r="V72" s="18">
        <v>0.29833264447889202</v>
      </c>
    </row>
    <row r="73" spans="1:22">
      <c r="A73">
        <v>1970</v>
      </c>
      <c r="B73" s="18">
        <v>521964.94775950827</v>
      </c>
      <c r="C73" s="18">
        <v>427224.43945523794</v>
      </c>
      <c r="D73" s="18">
        <v>334343.29424299859</v>
      </c>
      <c r="E73" s="18">
        <v>648006.58124109788</v>
      </c>
      <c r="F73" s="18">
        <v>2060807.9984902556</v>
      </c>
      <c r="G73" s="18">
        <v>1747144.7114921561</v>
      </c>
      <c r="H73" s="18">
        <v>6056450.4454763066</v>
      </c>
      <c r="I73" s="18">
        <v>593.75450400756256</v>
      </c>
      <c r="J73" s="18">
        <v>879.09219085748623</v>
      </c>
      <c r="K73" s="18">
        <v>719.53043989001299</v>
      </c>
      <c r="L73" s="18">
        <v>563.10022405950474</v>
      </c>
      <c r="M73" s="18">
        <v>1091.3712264367839</v>
      </c>
      <c r="N73" s="18">
        <v>3470.8081952739299</v>
      </c>
      <c r="O73" s="18">
        <v>2942.5371928966506</v>
      </c>
      <c r="P73" s="18">
        <v>10200.260216298362</v>
      </c>
      <c r="Q73" s="18">
        <v>8.6183310250540421E-2</v>
      </c>
      <c r="R73" s="18">
        <v>7.0540400404719081E-2</v>
      </c>
      <c r="S73" s="18">
        <v>5.5204495975481278E-2</v>
      </c>
      <c r="T73" s="18">
        <v>0.10699444948403862</v>
      </c>
      <c r="U73" s="18">
        <v>0.34026663258336692</v>
      </c>
      <c r="V73" s="18">
        <v>0.28847667907480962</v>
      </c>
    </row>
    <row r="74" spans="1:22">
      <c r="A74">
        <v>1971</v>
      </c>
      <c r="B74" s="18">
        <v>560441.4975842213</v>
      </c>
      <c r="C74" s="18">
        <v>422121.57800015813</v>
      </c>
      <c r="D74" s="18">
        <v>325902.70795354457</v>
      </c>
      <c r="E74" s="18">
        <v>655197.66424886044</v>
      </c>
      <c r="F74" s="18">
        <v>2114512.8274857919</v>
      </c>
      <c r="G74" s="18">
        <v>1785217.871190476</v>
      </c>
      <c r="H74" s="18">
        <v>6300073.3492195401</v>
      </c>
      <c r="I74" s="18">
        <v>603.51054042956503</v>
      </c>
      <c r="J74" s="18">
        <v>928.63580673390038</v>
      </c>
      <c r="K74" s="18">
        <v>699.44358834180696</v>
      </c>
      <c r="L74" s="18">
        <v>540.01162551622451</v>
      </c>
      <c r="M74" s="18">
        <v>1085.6441111741076</v>
      </c>
      <c r="N74" s="18">
        <v>3503.6883133486449</v>
      </c>
      <c r="O74" s="18">
        <v>2958.0558276907618</v>
      </c>
      <c r="P74" s="18">
        <v>10439.044436134109</v>
      </c>
      <c r="Q74" s="18">
        <v>8.8957932157035832E-2</v>
      </c>
      <c r="R74" s="18">
        <v>6.7002644985466875E-2</v>
      </c>
      <c r="S74" s="18">
        <v>5.1729986285622809E-2</v>
      </c>
      <c r="T74" s="18">
        <v>0.10399841842000571</v>
      </c>
      <c r="U74" s="18">
        <v>0.33563304905771296</v>
      </c>
      <c r="V74" s="18">
        <v>0.28336461692333004</v>
      </c>
    </row>
    <row r="75" spans="1:22">
      <c r="A75">
        <v>1972</v>
      </c>
      <c r="B75" s="18">
        <v>583948.77289189748</v>
      </c>
      <c r="C75" s="18">
        <v>462381.78227372235</v>
      </c>
      <c r="D75" s="18">
        <v>360837.33465556544</v>
      </c>
      <c r="E75" s="18">
        <v>703968.94644786697</v>
      </c>
      <c r="F75" s="18">
        <v>2229625.1511746179</v>
      </c>
      <c r="G75" s="18">
        <v>1886493.5393823164</v>
      </c>
      <c r="H75" s="18">
        <v>6618167.53221846</v>
      </c>
      <c r="I75" s="18">
        <v>612.35081265760903</v>
      </c>
      <c r="J75" s="18">
        <v>953.61802551964229</v>
      </c>
      <c r="K75" s="18">
        <v>755.09295115814496</v>
      </c>
      <c r="L75" s="18">
        <v>589.26570716796732</v>
      </c>
      <c r="M75" s="18">
        <v>1149.6170690010752</v>
      </c>
      <c r="N75" s="18">
        <v>3641.0911932949366</v>
      </c>
      <c r="O75" s="18">
        <v>3080.739831461829</v>
      </c>
      <c r="P75" s="18">
        <v>10807.8039506399</v>
      </c>
      <c r="Q75" s="18">
        <v>8.823420834379414E-2</v>
      </c>
      <c r="R75" s="18">
        <v>6.9865530000980267E-2</v>
      </c>
      <c r="S75" s="18">
        <v>5.4522242433263098E-2</v>
      </c>
      <c r="T75" s="18">
        <v>0.10636916382379508</v>
      </c>
      <c r="U75" s="18">
        <v>0.33689463742348486</v>
      </c>
      <c r="V75" s="18">
        <v>0.28504771603295292</v>
      </c>
    </row>
    <row r="76" spans="1:22">
      <c r="A76">
        <v>1973</v>
      </c>
      <c r="B76" s="18">
        <v>722453.90137723531</v>
      </c>
      <c r="C76" s="18">
        <v>602064.30697757611</v>
      </c>
      <c r="D76" s="18">
        <v>493553.64273424516</v>
      </c>
      <c r="E76" s="18">
        <v>862933.0414691919</v>
      </c>
      <c r="F76" s="18">
        <v>2522844.2082741801</v>
      </c>
      <c r="G76" s="18">
        <v>2153464.8095392333</v>
      </c>
      <c r="H76" s="18">
        <v>7141511.0909400778</v>
      </c>
      <c r="I76" s="18">
        <v>620.49482154512714</v>
      </c>
      <c r="J76" s="18">
        <v>1164.3189858993737</v>
      </c>
      <c r="K76" s="18">
        <v>970.29706948777391</v>
      </c>
      <c r="L76" s="18">
        <v>795.41943880405154</v>
      </c>
      <c r="M76" s="18">
        <v>1390.7175555798458</v>
      </c>
      <c r="N76" s="18">
        <v>4065.8586029645044</v>
      </c>
      <c r="O76" s="18">
        <v>3470.56048618871</v>
      </c>
      <c r="P76" s="18">
        <v>11509.380647459106</v>
      </c>
      <c r="Q76" s="18">
        <v>0.1011626100103325</v>
      </c>
      <c r="R76" s="18">
        <v>8.4304890003093588E-2</v>
      </c>
      <c r="S76" s="18">
        <v>6.9110533674082111E-2</v>
      </c>
      <c r="T76" s="18">
        <v>0.12083339652919296</v>
      </c>
      <c r="U76" s="18">
        <v>0.35326476093760206</v>
      </c>
      <c r="V76" s="18">
        <v>0.30154189808249116</v>
      </c>
    </row>
    <row r="77" spans="1:22">
      <c r="A77">
        <v>1974</v>
      </c>
      <c r="B77" s="18">
        <v>650719.10047856113</v>
      </c>
      <c r="C77" s="18">
        <v>485829.03971750353</v>
      </c>
      <c r="D77" s="18">
        <v>378514.36192248907</v>
      </c>
      <c r="E77" s="18">
        <v>767205.20800912578</v>
      </c>
      <c r="F77" s="18">
        <v>2435885.8213026565</v>
      </c>
      <c r="G77" s="18">
        <v>2047194.9752160199</v>
      </c>
      <c r="H77" s="18">
        <v>7226614.6288195774</v>
      </c>
      <c r="I77" s="18">
        <v>628.53642649568746</v>
      </c>
      <c r="J77" s="18">
        <v>1035.2925829717617</v>
      </c>
      <c r="K77" s="18">
        <v>772.95287788835401</v>
      </c>
      <c r="L77" s="18">
        <v>602.21547386336908</v>
      </c>
      <c r="M77" s="18">
        <v>1220.621710481548</v>
      </c>
      <c r="N77" s="18">
        <v>3875.4887045824539</v>
      </c>
      <c r="O77" s="18">
        <v>3257.0824679642751</v>
      </c>
      <c r="P77" s="18">
        <v>11497.527150670496</v>
      </c>
      <c r="Q77" s="18">
        <v>9.0044804365727205E-2</v>
      </c>
      <c r="R77" s="18">
        <v>6.7227749737758011E-2</v>
      </c>
      <c r="S77" s="18">
        <v>5.2377825768234867E-2</v>
      </c>
      <c r="T77" s="18">
        <v>0.10616384675467938</v>
      </c>
      <c r="U77" s="18">
        <v>0.33707149840098</v>
      </c>
      <c r="V77" s="18">
        <v>0.28328547741453547</v>
      </c>
    </row>
    <row r="78" spans="1:22">
      <c r="A78">
        <v>1975</v>
      </c>
      <c r="B78" s="18">
        <v>508391.36246466526</v>
      </c>
      <c r="C78" s="18">
        <v>297849.7964606717</v>
      </c>
      <c r="D78" s="18">
        <v>192859.71178412583</v>
      </c>
      <c r="E78" s="18">
        <v>591815.17949353415</v>
      </c>
      <c r="F78" s="18">
        <v>2255798.2751243892</v>
      </c>
      <c r="G78" s="18">
        <v>1856842.8074149808</v>
      </c>
      <c r="H78" s="18">
        <v>7251348.5705868304</v>
      </c>
      <c r="I78" s="18">
        <v>636.2434434435329</v>
      </c>
      <c r="J78" s="18">
        <v>799.05163299303274</v>
      </c>
      <c r="K78" s="18">
        <v>468.13809954350609</v>
      </c>
      <c r="L78" s="18">
        <v>303.12251351513106</v>
      </c>
      <c r="M78" s="18">
        <v>930.17096772024843</v>
      </c>
      <c r="N78" s="18">
        <v>3545.4955149169928</v>
      </c>
      <c r="O78" s="18">
        <v>2918.4470607118751</v>
      </c>
      <c r="P78" s="18">
        <v>11397.128953251671</v>
      </c>
      <c r="Q78" s="18">
        <v>7.0109905421843838E-2</v>
      </c>
      <c r="R78" s="18">
        <v>4.1075090179614346E-2</v>
      </c>
      <c r="S78" s="18">
        <v>2.6596392368505081E-2</v>
      </c>
      <c r="T78" s="18">
        <v>8.1614498838750521E-2</v>
      </c>
      <c r="U78" s="18">
        <v>0.31108672451279418</v>
      </c>
      <c r="V78" s="18">
        <v>0.25606861804254871</v>
      </c>
    </row>
    <row r="79" spans="1:22">
      <c r="A79">
        <v>1976</v>
      </c>
      <c r="B79" s="18">
        <v>607708.8341779958</v>
      </c>
      <c r="C79" s="18">
        <v>387014.46362569573</v>
      </c>
      <c r="D79" s="18">
        <v>274214.66199350578</v>
      </c>
      <c r="E79" s="18">
        <v>683320.43974483002</v>
      </c>
      <c r="F79" s="18">
        <v>2434721.6108431965</v>
      </c>
      <c r="G79" s="18">
        <v>2025615.8330918723</v>
      </c>
      <c r="H79" s="18">
        <v>7609164.0707658678</v>
      </c>
      <c r="I79" s="18">
        <v>643.93685436030773</v>
      </c>
      <c r="J79" s="18">
        <v>943.73979383692654</v>
      </c>
      <c r="K79" s="18">
        <v>601.01306673953172</v>
      </c>
      <c r="L79" s="18">
        <v>425.84091924030798</v>
      </c>
      <c r="M79" s="18">
        <v>1061.1606326270085</v>
      </c>
      <c r="N79" s="18">
        <v>3780.9943542707606</v>
      </c>
      <c r="O79" s="18">
        <v>3145.67464088406</v>
      </c>
      <c r="P79" s="18">
        <v>11816.630806641553</v>
      </c>
      <c r="Q79" s="18">
        <v>7.9865387120878512E-2</v>
      </c>
      <c r="R79" s="18">
        <v>5.0861626852362313E-2</v>
      </c>
      <c r="S79" s="18">
        <v>3.6037422697590207E-2</v>
      </c>
      <c r="T79" s="18">
        <v>8.9802300671912486E-2</v>
      </c>
      <c r="U79" s="18">
        <v>0.31997228449801846</v>
      </c>
      <c r="V79" s="18">
        <v>0.26620740652369618</v>
      </c>
    </row>
    <row r="80" spans="1:22">
      <c r="A80">
        <v>1977</v>
      </c>
      <c r="B80" s="18">
        <v>651174.20518209622</v>
      </c>
      <c r="C80" s="18">
        <v>420307.34993151843</v>
      </c>
      <c r="D80" s="18">
        <v>303659.99822468392</v>
      </c>
      <c r="E80" s="18">
        <v>715576.29062709259</v>
      </c>
      <c r="F80" s="18">
        <v>2527479.2801083685</v>
      </c>
      <c r="G80" s="18">
        <v>2115562.9877059599</v>
      </c>
      <c r="H80" s="18">
        <v>7914505.5624374468</v>
      </c>
      <c r="I80" s="18">
        <v>652.06659983525105</v>
      </c>
      <c r="J80" s="18">
        <v>998.63143633889501</v>
      </c>
      <c r="K80" s="18">
        <v>644.57733310939693</v>
      </c>
      <c r="L80" s="18">
        <v>465.68862490642158</v>
      </c>
      <c r="M80" s="18">
        <v>1097.397552348008</v>
      </c>
      <c r="N80" s="18">
        <v>3876.1060308056767</v>
      </c>
      <c r="O80" s="18">
        <v>3244.3971033640905</v>
      </c>
      <c r="P80" s="18">
        <v>12137.57239588272</v>
      </c>
      <c r="Q80" s="18">
        <v>8.227604365743256E-2</v>
      </c>
      <c r="R80" s="18">
        <v>5.3105951675151204E-2</v>
      </c>
      <c r="S80" s="18">
        <v>3.836752603546912E-2</v>
      </c>
      <c r="T80" s="18">
        <v>9.0413265235827947E-2</v>
      </c>
      <c r="U80" s="18">
        <v>0.31934771669172662</v>
      </c>
      <c r="V80" s="18">
        <v>0.26730197749136786</v>
      </c>
    </row>
    <row r="81" spans="1:22">
      <c r="A81">
        <v>1978</v>
      </c>
      <c r="B81" s="18">
        <v>722655.56530790287</v>
      </c>
      <c r="C81" s="18">
        <v>482905.16851077753</v>
      </c>
      <c r="D81" s="18">
        <v>359810.34634519491</v>
      </c>
      <c r="E81" s="18">
        <v>775995.52326809405</v>
      </c>
      <c r="F81" s="18">
        <v>2665175.5783520998</v>
      </c>
      <c r="G81" s="18">
        <v>2248990.4014292005</v>
      </c>
      <c r="H81" s="18">
        <v>8277373.1367649836</v>
      </c>
      <c r="I81" s="18">
        <v>660.41532321141062</v>
      </c>
      <c r="J81" s="18">
        <v>1094.2440914208892</v>
      </c>
      <c r="K81" s="18">
        <v>731.21436093055502</v>
      </c>
      <c r="L81" s="18">
        <v>544.82434567923144</v>
      </c>
      <c r="M81" s="18">
        <v>1175.0113844946086</v>
      </c>
      <c r="N81" s="18">
        <v>4035.6052996955218</v>
      </c>
      <c r="O81" s="18">
        <v>3405.4182608801448</v>
      </c>
      <c r="P81" s="18">
        <v>12533.587343967865</v>
      </c>
      <c r="Q81" s="18">
        <v>8.730494002960168E-2</v>
      </c>
      <c r="R81" s="18">
        <v>5.8340388977499893E-2</v>
      </c>
      <c r="S81" s="18">
        <v>4.3469146600030928E-2</v>
      </c>
      <c r="T81" s="18">
        <v>9.3749008344375981E-2</v>
      </c>
      <c r="U81" s="18">
        <v>0.32198325897794683</v>
      </c>
      <c r="V81" s="18">
        <v>0.27170339723360176</v>
      </c>
    </row>
    <row r="82" spans="1:22">
      <c r="A82">
        <v>1979</v>
      </c>
      <c r="B82" s="18">
        <v>796894.64378462336</v>
      </c>
      <c r="C82" s="18">
        <v>418709.26438306994</v>
      </c>
      <c r="D82" s="18">
        <v>290668.32914334402</v>
      </c>
      <c r="E82" s="18">
        <v>717712.07140357036</v>
      </c>
      <c r="F82" s="18">
        <v>2682468.5657940255</v>
      </c>
      <c r="G82" s="18">
        <v>2255424.823533799</v>
      </c>
      <c r="H82" s="18">
        <v>8593524.731932953</v>
      </c>
      <c r="I82" s="18">
        <v>669.11666345390199</v>
      </c>
      <c r="J82" s="18">
        <v>1190.9651744004495</v>
      </c>
      <c r="K82" s="18">
        <v>625.76421609610145</v>
      </c>
      <c r="L82" s="18">
        <v>434.4060535616436</v>
      </c>
      <c r="M82" s="18">
        <v>1072.6262109492604</v>
      </c>
      <c r="N82" s="18">
        <v>4008.9699036150682</v>
      </c>
      <c r="O82" s="18">
        <v>3370.7497462274514</v>
      </c>
      <c r="P82" s="18">
        <v>12843.088808421215</v>
      </c>
      <c r="Q82" s="18">
        <v>9.2731989334180545E-2</v>
      </c>
      <c r="R82" s="18">
        <v>4.8723809780540313E-2</v>
      </c>
      <c r="S82" s="18">
        <v>3.3824110386654296E-2</v>
      </c>
      <c r="T82" s="18">
        <v>8.351777574300813E-2</v>
      </c>
      <c r="U82" s="18">
        <v>0.3121499791379147</v>
      </c>
      <c r="V82" s="18">
        <v>0.26245631378156092</v>
      </c>
    </row>
    <row r="83" spans="1:22">
      <c r="A83">
        <v>1980</v>
      </c>
      <c r="B83" s="18">
        <v>720119.8407241063</v>
      </c>
      <c r="C83" s="18">
        <v>267285.80024616944</v>
      </c>
      <c r="D83" s="18">
        <v>140653.80663208826</v>
      </c>
      <c r="E83" s="18">
        <v>573108.50861199899</v>
      </c>
      <c r="F83" s="18">
        <v>2580998.7987894099</v>
      </c>
      <c r="G83" s="18">
        <v>2148544.096809499</v>
      </c>
      <c r="H83" s="18">
        <v>8697063.0024119057</v>
      </c>
      <c r="I83" s="18">
        <v>678.66850445798605</v>
      </c>
      <c r="J83" s="18">
        <v>1061.0774420705218</v>
      </c>
      <c r="K83" s="18">
        <v>393.83852129639553</v>
      </c>
      <c r="L83" s="18">
        <v>207.24964501545634</v>
      </c>
      <c r="M83" s="18">
        <v>844.46015226492375</v>
      </c>
      <c r="N83" s="18">
        <v>3803.0331182831401</v>
      </c>
      <c r="O83" s="18">
        <v>3165.8226110336723</v>
      </c>
      <c r="P83" s="18">
        <v>12814.891136517019</v>
      </c>
      <c r="Q83" s="18">
        <v>8.2800347717890466E-2</v>
      </c>
      <c r="R83" s="18">
        <v>3.0732880763545647E-2</v>
      </c>
      <c r="S83" s="18">
        <v>1.6172563840584062E-2</v>
      </c>
      <c r="T83" s="18">
        <v>6.5896787047887553E-2</v>
      </c>
      <c r="U83" s="18">
        <v>0.29676671286313971</v>
      </c>
      <c r="V83" s="18">
        <v>0.24704248965583617</v>
      </c>
    </row>
    <row r="84" spans="1:22">
      <c r="A84">
        <v>1981</v>
      </c>
      <c r="B84" s="18">
        <v>725374.46070666087</v>
      </c>
      <c r="C84" s="18">
        <v>299947.9594319443</v>
      </c>
      <c r="D84" s="18">
        <v>175857.28461473022</v>
      </c>
      <c r="E84" s="18">
        <v>614633.99216141703</v>
      </c>
      <c r="F84" s="18">
        <v>2614448.1973460829</v>
      </c>
      <c r="G84" s="18">
        <v>2175671.4897993961</v>
      </c>
      <c r="H84" s="18">
        <v>8810571.9235942252</v>
      </c>
      <c r="I84" s="18">
        <v>686.9666534563811</v>
      </c>
      <c r="J84" s="18">
        <v>1055.9092745725518</v>
      </c>
      <c r="K84" s="18">
        <v>436.62666582547513</v>
      </c>
      <c r="L84" s="18">
        <v>255.99100586604567</v>
      </c>
      <c r="M84" s="18">
        <v>894.70717256648209</v>
      </c>
      <c r="N84" s="18">
        <v>3805.7861821848783</v>
      </c>
      <c r="O84" s="18">
        <v>3167.0700154844421</v>
      </c>
      <c r="P84" s="18">
        <v>12825.326934378849</v>
      </c>
      <c r="Q84" s="18">
        <v>8.2330008425917076E-2</v>
      </c>
      <c r="R84" s="18">
        <v>3.4044096346197483E-2</v>
      </c>
      <c r="S84" s="18">
        <v>1.9959803533729076E-2</v>
      </c>
      <c r="T84" s="18">
        <v>6.9760964156646996E-2</v>
      </c>
      <c r="U84" s="18">
        <v>0.29673989611783713</v>
      </c>
      <c r="V84" s="18">
        <v>0.24693873549491926</v>
      </c>
    </row>
    <row r="85" spans="1:22">
      <c r="A85">
        <v>1982</v>
      </c>
      <c r="B85" s="18">
        <v>517920.6435097389</v>
      </c>
      <c r="C85" s="18">
        <v>115491.82726390302</v>
      </c>
      <c r="D85" s="18">
        <v>-6510.6179213316937</v>
      </c>
      <c r="E85" s="18">
        <v>440148.03364694834</v>
      </c>
      <c r="F85" s="18">
        <v>2419438.8177222018</v>
      </c>
      <c r="G85" s="18">
        <v>1972780.1661539217</v>
      </c>
      <c r="H85" s="18">
        <v>8773637.8463731334</v>
      </c>
      <c r="I85" s="18">
        <v>695.41218431621883</v>
      </c>
      <c r="J85" s="18">
        <v>744.76785881886315</v>
      </c>
      <c r="K85" s="18">
        <v>166.07679570277188</v>
      </c>
      <c r="L85" s="18">
        <v>-9.3622430957740832</v>
      </c>
      <c r="M85" s="18">
        <v>632.93115014907994</v>
      </c>
      <c r="N85" s="18">
        <v>3479.1435529723635</v>
      </c>
      <c r="O85" s="18">
        <v>2836.8501597275094</v>
      </c>
      <c r="P85" s="18">
        <v>12616.456893115885</v>
      </c>
      <c r="Q85" s="18">
        <v>5.9031459079865956E-2</v>
      </c>
      <c r="R85" s="18">
        <v>1.3163505182932219E-2</v>
      </c>
      <c r="S85" s="18">
        <v>-7.4206595204098476E-4</v>
      </c>
      <c r="T85" s="18">
        <v>5.0167107573159953E-2</v>
      </c>
      <c r="U85" s="18">
        <v>0.27576233029978037</v>
      </c>
      <c r="V85" s="18">
        <v>0.22485315677457943</v>
      </c>
    </row>
    <row r="86" spans="1:22">
      <c r="A86">
        <v>1983</v>
      </c>
      <c r="B86" s="18">
        <v>452847.60206543654</v>
      </c>
      <c r="C86" s="18">
        <v>72574.765991944063</v>
      </c>
      <c r="D86" s="18">
        <v>-51559.103045582713</v>
      </c>
      <c r="E86" s="18">
        <v>399455.24161792197</v>
      </c>
      <c r="F86" s="18">
        <v>2413896.8933995883</v>
      </c>
      <c r="G86" s="18">
        <v>1962882.5487360836</v>
      </c>
      <c r="H86" s="18">
        <v>9006965.5688545313</v>
      </c>
      <c r="I86" s="18">
        <v>703.63213130977124</v>
      </c>
      <c r="J86" s="18">
        <v>643.58573452648682</v>
      </c>
      <c r="K86" s="18">
        <v>103.14305268699179</v>
      </c>
      <c r="L86" s="18">
        <v>-73.275651794934902</v>
      </c>
      <c r="M86" s="18">
        <v>567.704662483731</v>
      </c>
      <c r="N86" s="18">
        <v>3430.623455052083</v>
      </c>
      <c r="O86" s="18">
        <v>2789.6431407734171</v>
      </c>
      <c r="P86" s="18">
        <v>12800.674056894724</v>
      </c>
      <c r="Q86" s="18">
        <v>5.0277487862433107E-2</v>
      </c>
      <c r="R86" s="18">
        <v>8.057626670951494E-3</v>
      </c>
      <c r="S86" s="18">
        <v>-5.7243588477645067E-3</v>
      </c>
      <c r="T86" s="18">
        <v>4.4349591276246332E-2</v>
      </c>
      <c r="U86" s="18">
        <v>0.26800334418360366</v>
      </c>
      <c r="V86" s="18">
        <v>0.21792939405959283</v>
      </c>
    </row>
    <row r="87" spans="1:22">
      <c r="A87">
        <v>1984</v>
      </c>
      <c r="B87" s="18">
        <v>587351.83378320304</v>
      </c>
      <c r="C87" s="18">
        <v>204966.02929426328</v>
      </c>
      <c r="D87" s="18">
        <v>75967.993353675061</v>
      </c>
      <c r="E87" s="18">
        <v>538088.74447423243</v>
      </c>
      <c r="F87" s="18">
        <v>2668032.9405791704</v>
      </c>
      <c r="G87" s="18">
        <v>2205912.1894586128</v>
      </c>
      <c r="H87" s="18">
        <v>9461046.7993539032</v>
      </c>
      <c r="I87" s="18">
        <v>711.77385428739876</v>
      </c>
      <c r="J87" s="18">
        <v>825.19444939606217</v>
      </c>
      <c r="K87" s="18">
        <v>287.96510023463503</v>
      </c>
      <c r="L87" s="18">
        <v>106.73051966727742</v>
      </c>
      <c r="M87" s="18">
        <v>755.98273416905238</v>
      </c>
      <c r="N87" s="18">
        <v>3748.4278531842178</v>
      </c>
      <c r="O87" s="18">
        <v>3099.1756386824427</v>
      </c>
      <c r="P87" s="18">
        <v>13292.20895424144</v>
      </c>
      <c r="Q87" s="18">
        <v>6.2081062089589641E-2</v>
      </c>
      <c r="R87" s="18">
        <v>2.1664202031878806E-2</v>
      </c>
      <c r="S87" s="18">
        <v>8.0295547590846852E-3</v>
      </c>
      <c r="T87" s="18">
        <v>5.6874123538949051E-2</v>
      </c>
      <c r="U87" s="18">
        <v>0.28200187539093147</v>
      </c>
      <c r="V87" s="18">
        <v>0.23315730661106709</v>
      </c>
    </row>
    <row r="88" spans="1:22">
      <c r="A88">
        <v>1985</v>
      </c>
      <c r="B88" s="18">
        <v>518406.61036644899</v>
      </c>
      <c r="C88" s="18">
        <v>159321.52495218947</v>
      </c>
      <c r="D88" s="18">
        <v>26388.683154010796</v>
      </c>
      <c r="E88" s="18">
        <v>509084.58613078162</v>
      </c>
      <c r="F88" s="18">
        <v>2742253.532616125</v>
      </c>
      <c r="G88" s="18">
        <v>2259557.6296393541</v>
      </c>
      <c r="H88" s="18">
        <v>9808317.8087227754</v>
      </c>
      <c r="I88" s="18">
        <v>720.07022806532859</v>
      </c>
      <c r="J88" s="18">
        <v>719.93895895306537</v>
      </c>
      <c r="K88" s="18">
        <v>221.2583144567046</v>
      </c>
      <c r="L88" s="18">
        <v>36.647374277522104</v>
      </c>
      <c r="M88" s="18">
        <v>706.99296580915541</v>
      </c>
      <c r="N88" s="18">
        <v>3808.3140029049127</v>
      </c>
      <c r="O88" s="18">
        <v>3137.9684113732792</v>
      </c>
      <c r="P88" s="18">
        <v>13621.335012107893</v>
      </c>
      <c r="Q88" s="18">
        <v>5.2853773753682554E-2</v>
      </c>
      <c r="R88" s="18">
        <v>1.6243511686632031E-2</v>
      </c>
      <c r="S88" s="18">
        <v>2.69043924438732E-3</v>
      </c>
      <c r="T88" s="18">
        <v>5.1903353465773738E-2</v>
      </c>
      <c r="U88" s="18">
        <v>0.27958449003124392</v>
      </c>
      <c r="V88" s="18">
        <v>0.23037157580985745</v>
      </c>
    </row>
    <row r="89" spans="1:22">
      <c r="A89">
        <v>1986</v>
      </c>
      <c r="B89" s="18">
        <v>488961.33401518135</v>
      </c>
      <c r="C89" s="18">
        <v>263373.92874373478</v>
      </c>
      <c r="D89" s="18">
        <v>127231.56921436256</v>
      </c>
      <c r="E89" s="18">
        <v>633791.13272715267</v>
      </c>
      <c r="F89" s="18">
        <v>2970364.0507216812</v>
      </c>
      <c r="G89" s="18">
        <v>2463804.4872088912</v>
      </c>
      <c r="H89" s="18">
        <v>10180479.271399273</v>
      </c>
      <c r="I89" s="18">
        <v>728.52607177387767</v>
      </c>
      <c r="J89" s="18">
        <v>671.16518263322598</v>
      </c>
      <c r="K89" s="18">
        <v>361.51613366759733</v>
      </c>
      <c r="L89" s="18">
        <v>174.6424378534158</v>
      </c>
      <c r="M89" s="18">
        <v>869.96355694442582</v>
      </c>
      <c r="N89" s="18">
        <v>4077.2240909500802</v>
      </c>
      <c r="O89" s="18">
        <v>3381.90297185907</v>
      </c>
      <c r="P89" s="18">
        <v>13974.076791254663</v>
      </c>
      <c r="Q89" s="18">
        <v>4.8029304021948584E-2</v>
      </c>
      <c r="R89" s="18">
        <v>2.5870484259385453E-2</v>
      </c>
      <c r="S89" s="18">
        <v>1.2497601126874551E-2</v>
      </c>
      <c r="T89" s="18">
        <v>6.2255530003160663E-2</v>
      </c>
      <c r="U89" s="18">
        <v>0.29177055141858899</v>
      </c>
      <c r="V89" s="18">
        <v>0.24201262254230288</v>
      </c>
    </row>
    <row r="90" spans="1:22">
      <c r="A90">
        <v>1987</v>
      </c>
      <c r="B90" s="18">
        <v>476723.82911553473</v>
      </c>
      <c r="C90" s="18">
        <v>238312.68591640797</v>
      </c>
      <c r="D90" s="18">
        <v>95328.952941908967</v>
      </c>
      <c r="E90" s="18">
        <v>618329.63664050924</v>
      </c>
      <c r="F90" s="18">
        <v>3035650.3416478271</v>
      </c>
      <c r="G90" s="18">
        <v>2512649.6579492269</v>
      </c>
      <c r="H90" s="18">
        <v>10507518.292153491</v>
      </c>
      <c r="I90" s="18">
        <v>736.92324602902477</v>
      </c>
      <c r="J90" s="18">
        <v>646.91110191516236</v>
      </c>
      <c r="K90" s="18">
        <v>323.38874801490749</v>
      </c>
      <c r="L90" s="18">
        <v>129.36076240720774</v>
      </c>
      <c r="M90" s="18">
        <v>839.06925174695255</v>
      </c>
      <c r="N90" s="18">
        <v>4119.3575558997409</v>
      </c>
      <c r="O90" s="18">
        <v>3409.6490665599963</v>
      </c>
      <c r="P90" s="18">
        <v>14258.63324135067</v>
      </c>
      <c r="Q90" s="18">
        <v>4.5369783412276252E-2</v>
      </c>
      <c r="R90" s="18">
        <v>2.2680206618756821E-2</v>
      </c>
      <c r="S90" s="18">
        <v>9.072451771327969E-3</v>
      </c>
      <c r="T90" s="18">
        <v>5.8846401162322801E-2</v>
      </c>
      <c r="U90" s="18">
        <v>0.2889026939800528</v>
      </c>
      <c r="V90" s="18">
        <v>0.23912874458905797</v>
      </c>
    </row>
    <row r="91" spans="1:22">
      <c r="A91">
        <v>1988</v>
      </c>
      <c r="B91" s="18">
        <v>622790.40791590465</v>
      </c>
      <c r="C91" s="18">
        <v>409529.91089758225</v>
      </c>
      <c r="D91" s="18">
        <v>259617.61196726648</v>
      </c>
      <c r="E91" s="18">
        <v>812928.17416432209</v>
      </c>
      <c r="F91" s="18">
        <v>3307921.7336881515</v>
      </c>
      <c r="G91" s="18">
        <v>2754611.1714910958</v>
      </c>
      <c r="H91" s="18">
        <v>10897186.733514512</v>
      </c>
      <c r="I91" s="18">
        <v>745.86186193058336</v>
      </c>
      <c r="J91" s="18">
        <v>834.9943061894578</v>
      </c>
      <c r="K91" s="18">
        <v>549.06938107487895</v>
      </c>
      <c r="L91" s="18">
        <v>348.07733873840147</v>
      </c>
      <c r="M91" s="18">
        <v>1089.9178730765839</v>
      </c>
      <c r="N91" s="18">
        <v>4435.0326816898123</v>
      </c>
      <c r="O91" s="18">
        <v>3693.1921473516295</v>
      </c>
      <c r="P91" s="18">
        <v>14610.194313070673</v>
      </c>
      <c r="Q91" s="18">
        <v>5.7151485346259183E-2</v>
      </c>
      <c r="R91" s="18">
        <v>3.7581251098328425E-2</v>
      </c>
      <c r="S91" s="18">
        <v>2.3824278533174752E-2</v>
      </c>
      <c r="T91" s="18">
        <v>7.4599820489828397E-2</v>
      </c>
      <c r="U91" s="18">
        <v>0.30355740564806266</v>
      </c>
      <c r="V91" s="18">
        <v>0.25278186369140898</v>
      </c>
    </row>
    <row r="92" spans="1:22">
      <c r="A92">
        <v>1989</v>
      </c>
      <c r="B92" s="18">
        <v>714618.73332671309</v>
      </c>
      <c r="C92" s="18">
        <v>487601.65814621135</v>
      </c>
      <c r="D92" s="18">
        <v>331724.00494068954</v>
      </c>
      <c r="E92" s="18">
        <v>910030.62144518248</v>
      </c>
      <c r="F92" s="18">
        <v>3495318.8008912173</v>
      </c>
      <c r="G92" s="18">
        <v>2917012.1843867246</v>
      </c>
      <c r="H92" s="18">
        <v>11262733.766783727</v>
      </c>
      <c r="I92" s="18">
        <v>754.97069495235678</v>
      </c>
      <c r="J92" s="18">
        <v>946.55161863178</v>
      </c>
      <c r="K92" s="18">
        <v>645.85507941733022</v>
      </c>
      <c r="L92" s="18">
        <v>439.38659759717342</v>
      </c>
      <c r="M92" s="18">
        <v>1205.3853580404348</v>
      </c>
      <c r="N92" s="18">
        <v>4629.7410273809273</v>
      </c>
      <c r="O92" s="18">
        <v>3863.7422669376665</v>
      </c>
      <c r="P92" s="18">
        <v>14918.107208776461</v>
      </c>
      <c r="Q92" s="18">
        <v>6.3449846913213953E-2</v>
      </c>
      <c r="R92" s="18">
        <v>4.3293366268166225E-2</v>
      </c>
      <c r="S92" s="18">
        <v>2.945324037748423E-2</v>
      </c>
      <c r="T92" s="18">
        <v>8.0800153878187397E-2</v>
      </c>
      <c r="U92" s="18">
        <v>0.31034372944157473</v>
      </c>
      <c r="V92" s="18">
        <v>0.25899681594087159</v>
      </c>
    </row>
    <row r="93" spans="1:22">
      <c r="A93">
        <v>1990</v>
      </c>
      <c r="B93" s="18">
        <v>605303.07694651303</v>
      </c>
      <c r="C93" s="18">
        <v>359044.26149818156</v>
      </c>
      <c r="D93" s="18">
        <v>204772.87618792892</v>
      </c>
      <c r="E93" s="18">
        <v>802143.21846983593</v>
      </c>
      <c r="F93" s="18">
        <v>3407481.1636564974</v>
      </c>
      <c r="G93" s="18">
        <v>2810110.8213745905</v>
      </c>
      <c r="H93" s="18">
        <v>11489133.904733671</v>
      </c>
      <c r="I93" s="18">
        <v>764.04009106233877</v>
      </c>
      <c r="J93" s="18">
        <v>792.23994136863394</v>
      </c>
      <c r="K93" s="18">
        <v>469.92856225510133</v>
      </c>
      <c r="L93" s="18">
        <v>268.01326080050075</v>
      </c>
      <c r="M93" s="18">
        <v>1049.8705864433341</v>
      </c>
      <c r="N93" s="18">
        <v>4459.8198491373114</v>
      </c>
      <c r="O93" s="18">
        <v>3677.9625234944783</v>
      </c>
      <c r="P93" s="18">
        <v>15037.344295322144</v>
      </c>
      <c r="Q93" s="18">
        <v>5.2684830898969706E-2</v>
      </c>
      <c r="R93" s="18">
        <v>3.1250768289004853E-2</v>
      </c>
      <c r="S93" s="18">
        <v>1.7823177785712799E-2</v>
      </c>
      <c r="T93" s="18">
        <v>6.9817553274345828E-2</v>
      </c>
      <c r="U93" s="18">
        <v>0.29658294453793171</v>
      </c>
      <c r="V93" s="18">
        <v>0.24458856904929871</v>
      </c>
    </row>
    <row r="94" spans="1:22">
      <c r="A94">
        <v>1991</v>
      </c>
      <c r="B94" s="18">
        <v>493124.6517310674</v>
      </c>
      <c r="C94" s="18">
        <v>262530.24137672462</v>
      </c>
      <c r="D94" s="18">
        <v>105908.46925900358</v>
      </c>
      <c r="E94" s="18">
        <v>722619.94428653968</v>
      </c>
      <c r="F94" s="18">
        <v>1262749.1664677877</v>
      </c>
      <c r="G94" s="18">
        <v>646037.69144025166</v>
      </c>
      <c r="H94" s="18">
        <v>11740432.196176572</v>
      </c>
      <c r="I94" s="18">
        <v>790.31091100000003</v>
      </c>
      <c r="J94" s="18">
        <v>623.9628541976025</v>
      </c>
      <c r="K94" s="18">
        <v>332.1860266923793</v>
      </c>
      <c r="L94" s="18">
        <v>134.00861330004284</v>
      </c>
      <c r="M94" s="18">
        <v>914.34894068739447</v>
      </c>
      <c r="N94" s="18"/>
      <c r="O94" s="18">
        <v>817.44751647526175</v>
      </c>
      <c r="P94" s="18">
        <v>14855.460088892245</v>
      </c>
      <c r="Q94" s="18">
        <v>4.2002257113810518E-2</v>
      </c>
      <c r="R94" s="18">
        <v>2.2361207576516738E-2</v>
      </c>
      <c r="S94" s="18">
        <v>9.0208322393356254E-3</v>
      </c>
      <c r="T94" s="18">
        <v>6.1549688479259783E-2</v>
      </c>
      <c r="U94" s="18"/>
      <c r="V94" s="18">
        <v>5.5026738423704917E-2</v>
      </c>
    </row>
    <row r="95" spans="1:22">
      <c r="A95">
        <v>1992</v>
      </c>
      <c r="B95" s="18">
        <v>479423.85679720284</v>
      </c>
      <c r="C95" s="18">
        <v>256445.19744319594</v>
      </c>
      <c r="D95" s="18">
        <v>95946.830867861776</v>
      </c>
      <c r="E95" s="18">
        <v>737853.75024628034</v>
      </c>
      <c r="F95" s="18">
        <v>1236703.8798774271</v>
      </c>
      <c r="G95" s="18">
        <v>594796.96049900854</v>
      </c>
      <c r="H95" s="18">
        <v>12045100.258435404</v>
      </c>
      <c r="I95" s="18">
        <v>800.36856551111168</v>
      </c>
      <c r="J95" s="18">
        <v>599.00385579366798</v>
      </c>
      <c r="K95" s="18">
        <v>320.4088822246926</v>
      </c>
      <c r="L95" s="18">
        <v>119.87830982166393</v>
      </c>
      <c r="M95" s="18">
        <v>921.89246559813398</v>
      </c>
      <c r="N95" s="18"/>
      <c r="O95" s="18">
        <v>743.15382453729171</v>
      </c>
      <c r="P95" s="18">
        <v>15049.441941467876</v>
      </c>
      <c r="Q95" s="18">
        <v>3.9802396535591603E-2</v>
      </c>
      <c r="R95" s="18">
        <v>2.1290416180936536E-2</v>
      </c>
      <c r="S95" s="18">
        <v>7.9656315687923352E-3</v>
      </c>
      <c r="T95" s="18">
        <v>6.125758477847023E-2</v>
      </c>
      <c r="U95" s="18"/>
      <c r="V95" s="18">
        <v>4.9380822719384293E-2</v>
      </c>
    </row>
    <row r="96" spans="1:22">
      <c r="A96">
        <v>1993</v>
      </c>
      <c r="B96" s="18">
        <v>459410.61425380007</v>
      </c>
      <c r="C96" s="18">
        <v>256096.80944011992</v>
      </c>
      <c r="D96" s="18">
        <v>90050.557854282408</v>
      </c>
      <c r="E96" s="18">
        <v>739985.78585307579</v>
      </c>
      <c r="F96" s="18">
        <v>1243509.0810844572</v>
      </c>
      <c r="G96" s="18">
        <v>593573.85308566387</v>
      </c>
      <c r="H96" s="18">
        <v>12302461.776375335</v>
      </c>
      <c r="I96" s="18">
        <v>810.2339861356354</v>
      </c>
      <c r="J96" s="18">
        <v>567.00980471694686</v>
      </c>
      <c r="K96" s="18">
        <v>316.07759464837926</v>
      </c>
      <c r="L96" s="18">
        <v>111.14142259543245</v>
      </c>
      <c r="M96" s="18">
        <v>913.29887232007582</v>
      </c>
      <c r="N96" s="18"/>
      <c r="O96" s="18">
        <v>732.59559984231271</v>
      </c>
      <c r="P96" s="18">
        <v>15183.838233016146</v>
      </c>
      <c r="Q96" s="18">
        <v>3.7342982453805754E-2</v>
      </c>
      <c r="R96" s="18">
        <v>2.0816712467411017E-2</v>
      </c>
      <c r="S96" s="18">
        <v>7.3197185645565918E-3</v>
      </c>
      <c r="T96" s="18">
        <v>6.0149407436004831E-2</v>
      </c>
      <c r="U96" s="18"/>
      <c r="V96" s="18">
        <v>4.8248380192126732E-2</v>
      </c>
    </row>
    <row r="97" spans="1:22">
      <c r="A97">
        <v>1994</v>
      </c>
      <c r="B97" s="18">
        <v>538639.98231028498</v>
      </c>
      <c r="C97" s="18">
        <v>335812.97024185915</v>
      </c>
      <c r="D97" s="18">
        <v>164843.03262814885</v>
      </c>
      <c r="E97" s="18">
        <v>833114.42573559983</v>
      </c>
      <c r="F97" s="18">
        <v>1309085.0998856076</v>
      </c>
      <c r="G97" s="18">
        <v>640813.70677815657</v>
      </c>
      <c r="H97" s="18">
        <v>12777214.300696453</v>
      </c>
      <c r="I97" s="18">
        <v>819.63261448539333</v>
      </c>
      <c r="J97" s="18">
        <v>657.17246091832294</v>
      </c>
      <c r="K97" s="18">
        <v>409.71157602445999</v>
      </c>
      <c r="L97" s="18">
        <v>201.11819578049077</v>
      </c>
      <c r="M97" s="18">
        <v>1016.4486027177811</v>
      </c>
      <c r="N97" s="18"/>
      <c r="O97" s="18">
        <v>781.83041456993715</v>
      </c>
      <c r="P97" s="18">
        <v>15588.952995383954</v>
      </c>
      <c r="Q97" s="18">
        <v>4.2156292415078699E-2</v>
      </c>
      <c r="R97" s="18">
        <v>2.6282174059141735E-2</v>
      </c>
      <c r="S97" s="18">
        <v>1.2901328000670981E-2</v>
      </c>
      <c r="T97" s="18">
        <v>6.5203134746686445E-2</v>
      </c>
      <c r="U97" s="18"/>
      <c r="V97" s="18">
        <v>5.0152849572478987E-2</v>
      </c>
    </row>
    <row r="98" spans="1:22">
      <c r="A98">
        <v>1995</v>
      </c>
      <c r="B98" s="18">
        <v>526981.01827177918</v>
      </c>
      <c r="C98" s="18">
        <v>315816.83534357382</v>
      </c>
      <c r="D98" s="18">
        <v>140580.869130134</v>
      </c>
      <c r="E98" s="18">
        <v>788733.19480689103</v>
      </c>
      <c r="F98" s="18">
        <v>1290595.6063634162</v>
      </c>
      <c r="G98" s="18">
        <v>642443.28068665916</v>
      </c>
      <c r="H98" s="18">
        <v>13061191.322167961</v>
      </c>
      <c r="I98" s="18">
        <v>829.01778716977356</v>
      </c>
      <c r="J98" s="18">
        <v>635.66913331361297</v>
      </c>
      <c r="K98" s="18">
        <v>380.95302686056613</v>
      </c>
      <c r="L98" s="18">
        <v>169.57521455609566</v>
      </c>
      <c r="M98" s="18">
        <v>951.40684194435426</v>
      </c>
      <c r="N98" s="18"/>
      <c r="O98" s="18">
        <v>774.94511050230813</v>
      </c>
      <c r="P98" s="18">
        <v>15755.01940285049</v>
      </c>
      <c r="Q98" s="18">
        <v>4.0347086668684397E-2</v>
      </c>
      <c r="R98" s="18">
        <v>2.4179787858061404E-2</v>
      </c>
      <c r="S98" s="18">
        <v>1.0763250124935748E-2</v>
      </c>
      <c r="T98" s="18">
        <v>6.0387538575307639E-2</v>
      </c>
      <c r="U98" s="18"/>
      <c r="V98" s="18">
        <v>4.9187188583347634E-2</v>
      </c>
    </row>
    <row r="99" spans="1:22">
      <c r="A99">
        <v>1996</v>
      </c>
      <c r="B99" s="18">
        <v>555060.55017494573</v>
      </c>
      <c r="C99" s="18">
        <v>312934.10100124078</v>
      </c>
      <c r="D99" s="18">
        <v>128337.35967032844</v>
      </c>
      <c r="E99" s="18">
        <v>790429.49798005912</v>
      </c>
      <c r="F99" s="18">
        <v>1309476.3085942704</v>
      </c>
      <c r="G99" s="18">
        <v>647384.17028453969</v>
      </c>
      <c r="H99" s="18">
        <v>13465879.023131482</v>
      </c>
      <c r="I99" s="18">
        <v>838.38578279571323</v>
      </c>
      <c r="J99" s="18">
        <v>662.05863883332995</v>
      </c>
      <c r="K99" s="18">
        <v>373.25788130342426</v>
      </c>
      <c r="L99" s="18">
        <v>153.07673663354569</v>
      </c>
      <c r="M99" s="18">
        <v>942.79926282177962</v>
      </c>
      <c r="N99" s="18"/>
      <c r="O99" s="18">
        <v>772.17932790528448</v>
      </c>
      <c r="P99" s="18">
        <v>16061.673873127533</v>
      </c>
      <c r="Q99" s="18">
        <v>4.1219778465369485E-2</v>
      </c>
      <c r="R99" s="18">
        <v>2.3239039981250934E-2</v>
      </c>
      <c r="S99" s="18">
        <v>9.5305593827088812E-3</v>
      </c>
      <c r="T99" s="18">
        <v>5.8698692942530627E-2</v>
      </c>
      <c r="U99" s="18"/>
      <c r="V99" s="18">
        <v>4.8075893833033331E-2</v>
      </c>
    </row>
    <row r="100" spans="1:22">
      <c r="A100">
        <v>1997</v>
      </c>
      <c r="B100" s="18">
        <v>695300.92592281057</v>
      </c>
      <c r="C100" s="18">
        <v>460265.24201957806</v>
      </c>
      <c r="D100" s="18">
        <v>269860.56594295497</v>
      </c>
      <c r="E100" s="18">
        <v>941732.70130624226</v>
      </c>
      <c r="F100" s="18">
        <v>1422258.1711964172</v>
      </c>
      <c r="G100" s="18">
        <v>750386.03583312989</v>
      </c>
      <c r="H100" s="18">
        <v>14011519.861146005</v>
      </c>
      <c r="I100" s="18">
        <v>847.78437996768423</v>
      </c>
      <c r="J100" s="18">
        <v>820.13887298715508</v>
      </c>
      <c r="K100" s="18">
        <v>542.90365910860783</v>
      </c>
      <c r="L100" s="18">
        <v>318.31273649231599</v>
      </c>
      <c r="M100" s="18">
        <v>1110.8162919233534</v>
      </c>
      <c r="N100" s="18"/>
      <c r="O100" s="18">
        <v>885.11425023156596</v>
      </c>
      <c r="P100" s="18">
        <v>16527.221062600958</v>
      </c>
      <c r="Q100" s="18">
        <v>4.9623519276512075E-2</v>
      </c>
      <c r="R100" s="18">
        <v>3.2849058958685506E-2</v>
      </c>
      <c r="S100" s="18">
        <v>1.9259906749394068E-2</v>
      </c>
      <c r="T100" s="18">
        <v>6.7211316876313362E-2</v>
      </c>
      <c r="U100" s="18"/>
      <c r="V100" s="18">
        <v>5.355493502985019E-2</v>
      </c>
    </row>
    <row r="101" spans="1:22">
      <c r="A101">
        <v>1998</v>
      </c>
      <c r="B101" s="18">
        <v>702101.31930744508</v>
      </c>
      <c r="C101" s="18">
        <v>510689.35577106458</v>
      </c>
      <c r="D101" s="18">
        <v>314126.85172331112</v>
      </c>
      <c r="E101" s="18">
        <v>1006269.6311932252</v>
      </c>
      <c r="F101" s="18">
        <v>1456667.2196068277</v>
      </c>
      <c r="G101" s="18">
        <v>764524.44013691368</v>
      </c>
      <c r="H101" s="18">
        <v>14522689.620740622</v>
      </c>
      <c r="I101" s="18">
        <v>857.05024328767843</v>
      </c>
      <c r="J101" s="18">
        <v>819.20672073338062</v>
      </c>
      <c r="K101" s="18">
        <v>595.86863170593142</v>
      </c>
      <c r="L101" s="18">
        <v>366.52092941285235</v>
      </c>
      <c r="M101" s="18">
        <v>1174.1080981823602</v>
      </c>
      <c r="N101" s="18"/>
      <c r="O101" s="18">
        <v>892.04156480274469</v>
      </c>
      <c r="P101" s="18">
        <v>16944.968786230096</v>
      </c>
      <c r="Q101" s="18">
        <v>4.8345130113139449E-2</v>
      </c>
      <c r="R101" s="18">
        <v>3.5164929438533346E-2</v>
      </c>
      <c r="S101" s="18">
        <v>2.1630074037710615E-2</v>
      </c>
      <c r="T101" s="18">
        <v>6.9289481320052346E-2</v>
      </c>
      <c r="U101" s="18"/>
      <c r="V101" s="18">
        <v>5.2643446916682428E-2</v>
      </c>
    </row>
    <row r="102" spans="1:22">
      <c r="A102">
        <v>1999</v>
      </c>
      <c r="B102" s="18">
        <v>655447.71231254388</v>
      </c>
      <c r="C102" s="18">
        <v>440490.95564456028</v>
      </c>
      <c r="D102" s="18">
        <v>238047.45971850803</v>
      </c>
      <c r="E102" s="18">
        <v>960383.40491530381</v>
      </c>
      <c r="F102" s="18">
        <v>1440382.8418857623</v>
      </c>
      <c r="G102" s="18">
        <v>718046.89668896655</v>
      </c>
      <c r="H102" s="18">
        <v>15035716.467829028</v>
      </c>
      <c r="I102" s="18">
        <v>866.37620035518989</v>
      </c>
      <c r="J102" s="18">
        <v>756.53937867156174</v>
      </c>
      <c r="K102" s="18">
        <v>508.42919676691417</v>
      </c>
      <c r="L102" s="18">
        <v>274.76223333572096</v>
      </c>
      <c r="M102" s="18">
        <v>1108.5062176472225</v>
      </c>
      <c r="N102" s="18"/>
      <c r="O102" s="18">
        <v>828.79342298944437</v>
      </c>
      <c r="P102" s="18">
        <v>17354.720110807299</v>
      </c>
      <c r="Q102" s="18">
        <v>4.359271563247178E-2</v>
      </c>
      <c r="R102" s="18">
        <v>2.9296306337449961E-2</v>
      </c>
      <c r="S102" s="18">
        <v>1.5832132790468825E-2</v>
      </c>
      <c r="T102" s="18">
        <v>6.3873471342065766E-2</v>
      </c>
      <c r="U102" s="18"/>
      <c r="V102" s="18">
        <v>4.7756081210052481E-2</v>
      </c>
    </row>
    <row r="103" spans="1:22">
      <c r="A103">
        <v>2000</v>
      </c>
      <c r="B103" s="18">
        <v>633807.29935295985</v>
      </c>
      <c r="C103" s="18">
        <v>336220.99747951725</v>
      </c>
      <c r="D103" s="18">
        <v>124736.68082090397</v>
      </c>
      <c r="E103" s="18">
        <v>880558.71632048744</v>
      </c>
      <c r="F103" s="18">
        <v>1495187.3758738167</v>
      </c>
      <c r="G103" s="18">
        <v>739365.3403742332</v>
      </c>
      <c r="H103" s="18">
        <v>15625208.228128325</v>
      </c>
      <c r="I103" s="18">
        <v>875.5639077672015</v>
      </c>
      <c r="J103" s="18">
        <v>723.8846801819966</v>
      </c>
      <c r="K103" s="18">
        <v>384.00509031593504</v>
      </c>
      <c r="L103" s="18">
        <v>142.4643931920381</v>
      </c>
      <c r="M103" s="18">
        <v>1005.7046761623869</v>
      </c>
      <c r="N103" s="18"/>
      <c r="O103" s="18">
        <v>844.44474448439541</v>
      </c>
      <c r="P103" s="18">
        <v>17845.87976904459</v>
      </c>
      <c r="Q103" s="18">
        <v>4.0563126590017984E-2</v>
      </c>
      <c r="R103" s="18">
        <v>2.1517857078810376E-2</v>
      </c>
      <c r="S103" s="18">
        <v>7.9830411857394895E-3</v>
      </c>
      <c r="T103" s="18">
        <v>5.6355006823865267E-2</v>
      </c>
      <c r="U103" s="18"/>
      <c r="V103" s="18">
        <v>4.7318751185871304E-2</v>
      </c>
    </row>
  </sheetData>
  <mergeCells count="3">
    <mergeCell ref="B1:H1"/>
    <mergeCell ref="J1:P1"/>
    <mergeCell ref="Q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04"/>
  <sheetViews>
    <sheetView topLeftCell="A2" workbookViewId="0">
      <selection activeCell="A2" sqref="A2:XFD3"/>
    </sheetView>
  </sheetViews>
  <sheetFormatPr baseColWidth="10" defaultColWidth="9.1640625" defaultRowHeight="15"/>
  <cols>
    <col min="2" max="2" width="14.83203125" customWidth="1"/>
    <col min="3" max="4" width="16.6640625" customWidth="1"/>
    <col min="5" max="5" width="17.83203125" customWidth="1"/>
    <col min="6" max="6" width="10.5" bestFit="1" customWidth="1"/>
    <col min="7" max="7" width="10.5" customWidth="1"/>
    <col min="8" max="8" width="14.6640625" customWidth="1"/>
    <col min="9" max="9" width="18.33203125" customWidth="1"/>
    <col min="10" max="11" width="9.33203125" bestFit="1" customWidth="1"/>
    <col min="12" max="12" width="12.5" customWidth="1"/>
    <col min="13" max="14" width="9.33203125" bestFit="1" customWidth="1"/>
    <col min="15" max="15" width="11.5" customWidth="1"/>
    <col min="16" max="16" width="9.33203125" bestFit="1" customWidth="1"/>
    <col min="17" max="17" width="12.1640625" customWidth="1"/>
    <col min="19" max="19" width="12.83203125" customWidth="1"/>
    <col min="22" max="22" width="11.5" customWidth="1"/>
    <col min="23" max="23" width="11.83203125" customWidth="1"/>
    <col min="25" max="25" width="10.33203125" customWidth="1"/>
    <col min="28" max="28" width="11.1640625" customWidth="1"/>
    <col min="29" max="29" width="12.33203125" customWidth="1"/>
    <col min="31" max="31" width="10.5" customWidth="1"/>
    <col min="34" max="34" width="10.6640625" customWidth="1"/>
    <col min="35" max="35" width="12.33203125" customWidth="1"/>
    <col min="37" max="37" width="10.33203125" customWidth="1"/>
    <col min="40" max="40" width="10.83203125" customWidth="1"/>
  </cols>
  <sheetData>
    <row r="1" spans="1:40">
      <c r="Q1" s="16"/>
      <c r="R1" s="27"/>
      <c r="S1" s="27"/>
      <c r="T1" s="27"/>
      <c r="U1" s="27"/>
      <c r="V1" s="27"/>
      <c r="W1" s="27" t="s">
        <v>30</v>
      </c>
      <c r="X1" s="27"/>
      <c r="Y1" s="27"/>
      <c r="Z1" s="27"/>
      <c r="AA1" s="27"/>
      <c r="AB1" s="27"/>
      <c r="AC1" s="27" t="s">
        <v>31</v>
      </c>
      <c r="AD1" s="27"/>
      <c r="AE1" s="27"/>
      <c r="AF1" s="27"/>
      <c r="AG1" s="27"/>
      <c r="AH1" s="27"/>
      <c r="AI1" s="27" t="s">
        <v>32</v>
      </c>
      <c r="AJ1" s="27"/>
      <c r="AK1" s="27"/>
      <c r="AL1" s="27"/>
      <c r="AM1" s="27"/>
      <c r="AN1" s="27"/>
    </row>
    <row r="2" spans="1:40" ht="32">
      <c r="B2" s="28" t="s">
        <v>6</v>
      </c>
      <c r="C2" s="29"/>
      <c r="D2" s="29"/>
      <c r="E2" s="29"/>
      <c r="F2" s="29"/>
      <c r="G2" s="29"/>
      <c r="H2" s="29"/>
      <c r="I2" s="9" t="s">
        <v>19</v>
      </c>
      <c r="J2" s="28" t="s">
        <v>23</v>
      </c>
      <c r="K2" s="29"/>
      <c r="L2" s="29"/>
      <c r="M2" s="29"/>
      <c r="N2" s="29"/>
      <c r="O2" s="29"/>
      <c r="P2" s="29"/>
      <c r="Q2" s="30" t="s">
        <v>26</v>
      </c>
      <c r="R2" s="30"/>
      <c r="S2" s="30"/>
      <c r="T2" s="30"/>
      <c r="U2" s="30"/>
      <c r="V2" s="30"/>
      <c r="W2" s="15" t="s">
        <v>27</v>
      </c>
      <c r="X2" s="14" t="s">
        <v>28</v>
      </c>
      <c r="Y2" s="14" t="s">
        <v>41</v>
      </c>
      <c r="Z2" s="14" t="s">
        <v>3</v>
      </c>
      <c r="AA2" s="14" t="s">
        <v>4</v>
      </c>
      <c r="AB2" s="14" t="s">
        <v>42</v>
      </c>
      <c r="AC2" s="15" t="s">
        <v>27</v>
      </c>
      <c r="AD2" s="14" t="s">
        <v>28</v>
      </c>
      <c r="AE2" s="14" t="s">
        <v>41</v>
      </c>
      <c r="AF2" s="14" t="s">
        <v>3</v>
      </c>
      <c r="AG2" s="14" t="s">
        <v>4</v>
      </c>
      <c r="AH2" s="14" t="s">
        <v>42</v>
      </c>
      <c r="AI2" s="15" t="s">
        <v>27</v>
      </c>
      <c r="AJ2" s="14" t="s">
        <v>28</v>
      </c>
      <c r="AK2" s="14" t="s">
        <v>41</v>
      </c>
      <c r="AL2" s="14" t="s">
        <v>3</v>
      </c>
      <c r="AM2" s="14" t="s">
        <v>4</v>
      </c>
      <c r="AN2" s="14" t="s">
        <v>42</v>
      </c>
    </row>
    <row r="3" spans="1:40" ht="16">
      <c r="B3" s="10" t="s">
        <v>1</v>
      </c>
      <c r="C3" s="10" t="s">
        <v>2</v>
      </c>
      <c r="D3" s="10" t="s">
        <v>33</v>
      </c>
      <c r="E3" s="10" t="s">
        <v>3</v>
      </c>
      <c r="F3" s="10" t="s">
        <v>4</v>
      </c>
      <c r="G3" s="10" t="s">
        <v>42</v>
      </c>
      <c r="H3" s="10" t="s">
        <v>5</v>
      </c>
      <c r="I3" s="10" t="s">
        <v>20</v>
      </c>
      <c r="J3" s="10" t="s">
        <v>1</v>
      </c>
      <c r="K3" s="10" t="s">
        <v>2</v>
      </c>
      <c r="L3" s="10" t="s">
        <v>33</v>
      </c>
      <c r="M3" s="10" t="s">
        <v>3</v>
      </c>
      <c r="N3" s="10" t="s">
        <v>4</v>
      </c>
      <c r="O3" s="10" t="s">
        <v>42</v>
      </c>
      <c r="P3" s="10" t="s">
        <v>5</v>
      </c>
      <c r="Q3" s="6" t="s">
        <v>1</v>
      </c>
      <c r="R3" s="6" t="s">
        <v>2</v>
      </c>
      <c r="S3" s="6" t="s">
        <v>33</v>
      </c>
      <c r="T3" s="6" t="s">
        <v>3</v>
      </c>
      <c r="U3" s="6" t="s">
        <v>4</v>
      </c>
      <c r="V3" s="26" t="s">
        <v>42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  <c r="AD3" t="s">
        <v>29</v>
      </c>
      <c r="AE3" t="s">
        <v>29</v>
      </c>
      <c r="AF3" t="s">
        <v>29</v>
      </c>
      <c r="AG3" t="s">
        <v>29</v>
      </c>
      <c r="AI3" t="s">
        <v>29</v>
      </c>
      <c r="AJ3" t="s">
        <v>29</v>
      </c>
      <c r="AK3" t="s">
        <v>29</v>
      </c>
      <c r="AL3" t="s">
        <v>29</v>
      </c>
      <c r="AM3" t="s">
        <v>29</v>
      </c>
    </row>
    <row r="4" spans="1:40">
      <c r="A4">
        <v>1900</v>
      </c>
      <c r="B4" s="4">
        <f>USA!B4+GB!B4+Australia!B4+France!B4+Germany!B4+Switzerland!B4+Argentina!B4+Brazil!B4+Chile!B4+Colombia!B4+Mexico!B4</f>
        <v>103729.0218361319</v>
      </c>
      <c r="C4" s="4">
        <f>USA!C4+GB!C4+Australia!C4+France!C4+Germany!C4+Switzerland!C4+Argentina!C4+Brazil!C4+Chile!C4+Colombia!C4+Mexico!C4</f>
        <v>81240.838418570813</v>
      </c>
      <c r="D4" s="4">
        <f>C4-'CO2'!H4</f>
        <v>76051.808944055956</v>
      </c>
      <c r="E4" s="4">
        <f>WorldGS!D4-'CO2'!H4</f>
        <v>85616.701419089164</v>
      </c>
      <c r="F4" s="4">
        <f>WorldGS!E4-'CO2'!H4</f>
        <v>264578.39617409662</v>
      </c>
      <c r="G4" s="4">
        <f>F4-(E4-D4)</f>
        <v>255013.50369906341</v>
      </c>
      <c r="H4" s="4">
        <f>USA!F4+GB!F4+Australia!F4+France!F4+Germany!F4+Switzerland!F4+Argentina!F4+Brazil!F4+Chile!F4+Colombia!F4+Mexico!F4</f>
        <v>821771.2415651232</v>
      </c>
      <c r="I4" s="4">
        <f>USA!L4+GB!L4+Germany!L4+Australia!L4+France!L4+Switzerland!L4+Argentina!L4+Brazil!L4+Chile!L4+Colombia!L4+Mexico!L4</f>
        <v>260.14736824980434</v>
      </c>
      <c r="J4" s="4">
        <f t="shared" ref="J4:P4" si="0">B4/$I4</f>
        <v>398.73177473979661</v>
      </c>
      <c r="K4" s="4">
        <f t="shared" si="0"/>
        <v>312.28775814698986</v>
      </c>
      <c r="L4" s="4">
        <f t="shared" si="0"/>
        <v>292.34125817112954</v>
      </c>
      <c r="M4" s="4">
        <f t="shared" si="0"/>
        <v>329.10846646304122</v>
      </c>
      <c r="N4" s="4">
        <f t="shared" si="0"/>
        <v>1017.0327609081842</v>
      </c>
      <c r="O4" s="4">
        <f t="shared" si="0"/>
        <v>980.26555261627254</v>
      </c>
      <c r="P4" s="4">
        <f t="shared" si="0"/>
        <v>3158.8681718894968</v>
      </c>
      <c r="Q4" s="12">
        <f t="shared" ref="Q4:V4" si="1">J4/$P4</f>
        <v>0.12622615223011749</v>
      </c>
      <c r="R4" s="12">
        <f t="shared" si="1"/>
        <v>9.8860649179985563E-2</v>
      </c>
      <c r="S4" s="12">
        <f t="shared" si="1"/>
        <v>9.2546203976680605E-2</v>
      </c>
      <c r="T4" s="12">
        <f t="shared" si="1"/>
        <v>0.10418556538438352</v>
      </c>
      <c r="U4" s="12">
        <f t="shared" si="1"/>
        <v>0.32196112834295321</v>
      </c>
      <c r="V4" s="12">
        <f t="shared" si="1"/>
        <v>0.31032176693525027</v>
      </c>
      <c r="W4" s="12">
        <f>(SUM(Q4:Q104)/101)*100</f>
        <v>7.3938588910835072</v>
      </c>
      <c r="X4" s="12">
        <f>(SUM(R4:R104)/101)*100</f>
        <v>4.9655161074005072</v>
      </c>
      <c r="Y4" s="12">
        <f>(SUM(S4:S104)/101)*100</f>
        <v>3.7432387547788459</v>
      </c>
      <c r="Z4" s="12">
        <f>(SUM(T4:T104)/101)*100</f>
        <v>6.8830107260379094</v>
      </c>
      <c r="AA4" s="12">
        <f>(SUM(U4:U94)/91)*100</f>
        <v>33.009234473167261</v>
      </c>
      <c r="AB4" s="12">
        <f>(SUM(V4:V94)/91)*100</f>
        <v>30.075826954161318</v>
      </c>
      <c r="AC4" s="12">
        <f>(SUM(Q4:Q49)/46)*100</f>
        <v>7.4659586242211518</v>
      </c>
      <c r="AD4" s="12">
        <f t="shared" ref="AD4:AF4" si="2">(SUM(R4:R49)/46)*100</f>
        <v>4.9691339256375162</v>
      </c>
      <c r="AE4" s="12">
        <f t="shared" si="2"/>
        <v>3.9369412080811217</v>
      </c>
      <c r="AF4" s="12">
        <f t="shared" si="2"/>
        <v>5.6858153532786666</v>
      </c>
      <c r="AG4" s="12">
        <f>(SUM(U4:U49)/46)*100</f>
        <v>32.934225792517026</v>
      </c>
      <c r="AH4" s="12">
        <f>(SUM(V4:V49)/46)*100</f>
        <v>31.185351647319496</v>
      </c>
      <c r="AI4" s="12">
        <f>(SUM(Q50:Q104)/55)*100</f>
        <v>7.3335572960956634</v>
      </c>
      <c r="AJ4" s="12">
        <f t="shared" ref="AJ4:AL4" si="3">(SUM(R50:R104)/55)*100</f>
        <v>4.9624902957840975</v>
      </c>
      <c r="AK4" s="12">
        <f t="shared" si="3"/>
        <v>3.5812330665624001</v>
      </c>
      <c r="AL4" s="12">
        <f t="shared" si="3"/>
        <v>7.8843014014365496</v>
      </c>
      <c r="AM4" s="12">
        <f>(SUM(U50:U94)/45)*100</f>
        <v>33.085910013387483</v>
      </c>
      <c r="AN4" s="12">
        <f>(SUM(V50:V94)/45)*100</f>
        <v>28.941646156710725</v>
      </c>
    </row>
    <row r="5" spans="1:40">
      <c r="A5">
        <v>1901</v>
      </c>
      <c r="B5" s="4">
        <f>USA!B5+GB!B5+Australia!B5+France!B5+Germany!B5+Switzerland!B5+Argentina!B5+Brazil!B5+Chile!B5+Colombia!B5+Mexico!B5</f>
        <v>125778.67372837861</v>
      </c>
      <c r="C5" s="4">
        <f>USA!C5+GB!C5+Australia!C5+France!C5+Germany!C5+Switzerland!C5+Argentina!C5+Brazil!C5+Chile!C5+Colombia!C5+Mexico!C5</f>
        <v>104645.29597711322</v>
      </c>
      <c r="D5" s="4">
        <f>C5-'CO2'!H5</f>
        <v>99187.377279741122</v>
      </c>
      <c r="E5" s="4">
        <f>WorldGS!D5-'CO2'!H5</f>
        <v>109564.8124281372</v>
      </c>
      <c r="F5" s="4">
        <f>WorldGS!E5-'CO2'!H5</f>
        <v>297344.83358852938</v>
      </c>
      <c r="G5" s="4">
        <f t="shared" ref="G5:G68" si="4">F5-(E5-D5)</f>
        <v>286967.39844013331</v>
      </c>
      <c r="H5" s="4">
        <f>USA!F5+GB!F5+Australia!F5+France!F5+Germany!F5+Switzerland!F5+Argentina!F5+Brazil!F5+Chile!F5+Colombia!F5+Mexico!F5</f>
        <v>869854.67037606845</v>
      </c>
      <c r="I5" s="4">
        <f>USA!L5+GB!L5+Germany!L5+Australia!L5+France!L5+Switzerland!L5+Argentina!L5+Brazil!L5+Chile!L5+Colombia!L5+Mexico!L5</f>
        <v>264.00812823194809</v>
      </c>
      <c r="J5" s="4">
        <f t="shared" ref="J5:J36" si="5">B5/$I5</f>
        <v>476.41970181264253</v>
      </c>
      <c r="K5" s="4">
        <f t="shared" ref="K5:K36" si="6">C5/$I5</f>
        <v>396.37149309727164</v>
      </c>
      <c r="L5" s="4">
        <f t="shared" ref="L5:L68" si="7">D5/$I5</f>
        <v>375.6981951426838</v>
      </c>
      <c r="M5" s="4">
        <f t="shared" ref="M5:M36" si="8">E5/$I5</f>
        <v>415.00545139230513</v>
      </c>
      <c r="N5" s="4">
        <f t="shared" ref="N5:N36" si="9">F5/$I5</f>
        <v>1126.271511335033</v>
      </c>
      <c r="O5" s="4">
        <f t="shared" ref="O5:O68" si="10">G5/$I5</f>
        <v>1086.9642550854117</v>
      </c>
      <c r="P5" s="4">
        <f t="shared" ref="P5:P36" si="11">H5/$I5</f>
        <v>3294.8026115765847</v>
      </c>
      <c r="Q5" s="12">
        <f t="shared" ref="Q5:Q68" si="12">J5/P5</f>
        <v>0.14459734253539169</v>
      </c>
      <c r="R5" s="12">
        <f t="shared" ref="R5:R68" si="13">K5/$P5</f>
        <v>0.12030204531967555</v>
      </c>
      <c r="S5" s="12">
        <f t="shared" ref="S5:S68" si="14">L5/$P5</f>
        <v>0.11402752742232099</v>
      </c>
      <c r="T5" s="12">
        <f t="shared" ref="T5:T68" si="15">M5/$P5</f>
        <v>0.12595760666637396</v>
      </c>
      <c r="U5" s="12">
        <f t="shared" ref="U5:U68" si="16">N5/$P5</f>
        <v>0.34183277243309718</v>
      </c>
      <c r="V5" s="12">
        <f t="shared" ref="V5:V68" si="17">O5/$P5</f>
        <v>0.32990269318904419</v>
      </c>
    </row>
    <row r="6" spans="1:40">
      <c r="A6">
        <v>1902</v>
      </c>
      <c r="B6" s="4">
        <f>USA!B6+GB!B6+Australia!B6+France!B6+Germany!B6+Switzerland!B6+Argentina!B6+Brazil!B6+Chile!B6+Colombia!B6+Mexico!B6</f>
        <v>111828.0540381881</v>
      </c>
      <c r="C6" s="4">
        <f>USA!C6+GB!C6+Australia!C6+France!C6+Germany!C6+Switzerland!C6+Argentina!C6+Brazil!C6+Chile!C6+Colombia!C6+Mexico!C6</f>
        <v>91869.230672333942</v>
      </c>
      <c r="D6" s="4">
        <f>C6-'CO2'!H6</f>
        <v>86141.283008953484</v>
      </c>
      <c r="E6" s="4">
        <f>WorldGS!D6-'CO2'!H6</f>
        <v>96979.818774983025</v>
      </c>
      <c r="F6" s="4">
        <f>WorldGS!E6-'CO2'!H6</f>
        <v>295028.52078499185</v>
      </c>
      <c r="G6" s="4">
        <f t="shared" si="4"/>
        <v>284189.9850189623</v>
      </c>
      <c r="H6" s="4">
        <f>USA!F6+GB!F6+Australia!F6+France!F6+Germany!F6+Switzerland!F6+Argentina!F6+Brazil!F6+Chile!F6+Colombia!F6+Mexico!F6</f>
        <v>900907.77265677345</v>
      </c>
      <c r="I6" s="4">
        <f>USA!L6+GB!L6+Germany!L6+Australia!L6+France!L6+Switzerland!L6+Argentina!L6+Brazil!L6+Chile!L6+Colombia!L6+Mexico!L6</f>
        <v>267.93926595267328</v>
      </c>
      <c r="J6" s="4">
        <f t="shared" si="5"/>
        <v>417.3634410789964</v>
      </c>
      <c r="K6" s="4">
        <f t="shared" si="6"/>
        <v>342.87333864891986</v>
      </c>
      <c r="L6" s="4">
        <f t="shared" si="7"/>
        <v>321.49555498210856</v>
      </c>
      <c r="M6" s="4">
        <f t="shared" si="8"/>
        <v>361.94701971047721</v>
      </c>
      <c r="N6" s="4">
        <f t="shared" si="9"/>
        <v>1101.1022208185918</v>
      </c>
      <c r="O6" s="4">
        <f t="shared" si="10"/>
        <v>1060.6507560902232</v>
      </c>
      <c r="P6" s="4">
        <f t="shared" si="11"/>
        <v>3362.3581428184657</v>
      </c>
      <c r="Q6" s="12">
        <f t="shared" si="12"/>
        <v>0.12412819317609794</v>
      </c>
      <c r="R6" s="12">
        <f t="shared" si="13"/>
        <v>0.10197406822388927</v>
      </c>
      <c r="S6" s="12">
        <f t="shared" si="14"/>
        <v>9.5616094813926591E-2</v>
      </c>
      <c r="T6" s="12">
        <f t="shared" si="15"/>
        <v>0.10764677774839251</v>
      </c>
      <c r="U6" s="12">
        <f t="shared" si="16"/>
        <v>0.32747916017524625</v>
      </c>
      <c r="V6" s="12">
        <f t="shared" si="17"/>
        <v>0.31544847724078035</v>
      </c>
    </row>
    <row r="7" spans="1:40">
      <c r="A7">
        <v>1903</v>
      </c>
      <c r="B7" s="4">
        <f>USA!B7+GB!B7+Australia!B7+France!B7+Germany!B7+Switzerland!B7+Argentina!B7+Brazil!B7+Chile!B7+Colombia!B7+Mexico!B7</f>
        <v>125847.62624402832</v>
      </c>
      <c r="C7" s="4">
        <f>USA!C7+GB!C7+Australia!C7+France!C7+Germany!C7+Switzerland!C7+Argentina!C7+Brazil!C7+Chile!C7+Colombia!C7+Mexico!C7</f>
        <v>105738.64398532185</v>
      </c>
      <c r="D7" s="4">
        <f>C7-'CO2'!H7</f>
        <v>99295.668239898747</v>
      </c>
      <c r="E7" s="4">
        <f>WorldGS!D7-'CO2'!H7</f>
        <v>110510.20806218211</v>
      </c>
      <c r="F7" s="4">
        <f>WorldGS!E7-'CO2'!H7</f>
        <v>317893.86766559893</v>
      </c>
      <c r="G7" s="4">
        <f t="shared" si="4"/>
        <v>306679.32784331555</v>
      </c>
      <c r="H7" s="4">
        <f>USA!F7+GB!F7+Australia!F7+France!F7+Germany!F7+Switzerland!F7+Argentina!F7+Brazil!F7+Chile!F7+Colombia!F7+Mexico!F7</f>
        <v>922702.3727155329</v>
      </c>
      <c r="I7" s="4">
        <f>USA!L7+GB!L7+Germany!L7+Australia!L7+France!L7+Switzerland!L7+Argentina!L7+Brazil!L7+Chile!L7+Colombia!L7+Mexico!L7</f>
        <v>271.7468070923569</v>
      </c>
      <c r="J7" s="4">
        <f t="shared" si="5"/>
        <v>463.10618178213684</v>
      </c>
      <c r="K7" s="4">
        <f t="shared" si="6"/>
        <v>389.1072175482272</v>
      </c>
      <c r="L7" s="4">
        <f t="shared" si="7"/>
        <v>365.39773660027492</v>
      </c>
      <c r="M7" s="4">
        <f t="shared" si="8"/>
        <v>406.66607731153096</v>
      </c>
      <c r="N7" s="4">
        <f t="shared" si="9"/>
        <v>1169.8163855796779</v>
      </c>
      <c r="O7" s="4">
        <f t="shared" si="10"/>
        <v>1128.5480448684218</v>
      </c>
      <c r="P7" s="4">
        <f t="shared" si="11"/>
        <v>3395.4488098251686</v>
      </c>
      <c r="Q7" s="12">
        <f t="shared" si="12"/>
        <v>0.1363902705415789</v>
      </c>
      <c r="R7" s="12">
        <f t="shared" si="13"/>
        <v>0.1145966967377907</v>
      </c>
      <c r="S7" s="12">
        <f t="shared" si="14"/>
        <v>0.10761397301674804</v>
      </c>
      <c r="T7" s="12">
        <f t="shared" si="15"/>
        <v>0.1197679894730824</v>
      </c>
      <c r="U7" s="12">
        <f t="shared" si="16"/>
        <v>0.34452481869102647</v>
      </c>
      <c r="V7" s="12">
        <f t="shared" si="17"/>
        <v>0.33237080223469212</v>
      </c>
    </row>
    <row r="8" spans="1:40">
      <c r="A8">
        <v>1904</v>
      </c>
      <c r="B8" s="4">
        <f>USA!B8+GB!B8+Australia!B8+France!B8+Germany!B8+Switzerland!B8+Argentina!B8+Brazil!B8+Chile!B8+Colombia!B8+Mexico!B8</f>
        <v>103612.46646757681</v>
      </c>
      <c r="C8" s="4">
        <f>USA!C8+GB!C8+Australia!C8+France!C8+Germany!C8+Switzerland!C8+Argentina!C8+Brazil!C8+Chile!C8+Colombia!C8+Mexico!C8</f>
        <v>84040.189421797739</v>
      </c>
      <c r="D8" s="4">
        <f>C8-'CO2'!H8</f>
        <v>77473.042575118263</v>
      </c>
      <c r="E8" s="4">
        <f>WorldGS!D8-'CO2'!H8</f>
        <v>89255.493503615653</v>
      </c>
      <c r="F8" s="4">
        <f>WorldGS!E8-'CO2'!H8</f>
        <v>301373.18685773626</v>
      </c>
      <c r="G8" s="4">
        <f t="shared" si="4"/>
        <v>289590.73592923884</v>
      </c>
      <c r="H8" s="4">
        <f>USA!F8+GB!F8+Australia!F8+France!F8+Germany!F8+Switzerland!F8+Argentina!F8+Brazil!F8+Chile!F8+Colombia!F8+Mexico!F8</f>
        <v>929084.31236553693</v>
      </c>
      <c r="I8" s="4">
        <f>USA!L8+GB!L8+Germany!L8+Australia!L8+France!L8+Switzerland!L8+Argentina!L8+Brazil!L8+Chile!L8+Colombia!L8+Mexico!L8</f>
        <v>275.644117240897</v>
      </c>
      <c r="J8" s="4">
        <f t="shared" si="5"/>
        <v>375.89217395496064</v>
      </c>
      <c r="K8" s="4">
        <f t="shared" si="6"/>
        <v>304.88656991127249</v>
      </c>
      <c r="L8" s="4">
        <f t="shared" si="7"/>
        <v>281.06183926795472</v>
      </c>
      <c r="M8" s="4">
        <f t="shared" si="8"/>
        <v>323.80699576335059</v>
      </c>
      <c r="N8" s="4">
        <f t="shared" si="9"/>
        <v>1093.3416242449809</v>
      </c>
      <c r="O8" s="4">
        <f t="shared" si="10"/>
        <v>1050.5964677495849</v>
      </c>
      <c r="P8" s="4">
        <f t="shared" si="11"/>
        <v>3370.5936541122369</v>
      </c>
      <c r="Q8" s="12">
        <f t="shared" si="12"/>
        <v>0.11152105905627623</v>
      </c>
      <c r="R8" s="12">
        <f t="shared" si="13"/>
        <v>9.0454857867337604E-2</v>
      </c>
      <c r="S8" s="12">
        <f t="shared" si="14"/>
        <v>8.3386450017506525E-2</v>
      </c>
      <c r="T8" s="12">
        <f t="shared" si="15"/>
        <v>9.6068238711686654E-2</v>
      </c>
      <c r="U8" s="12">
        <f t="shared" si="16"/>
        <v>0.32437657470548775</v>
      </c>
      <c r="V8" s="12">
        <f t="shared" si="17"/>
        <v>0.31169478601130757</v>
      </c>
    </row>
    <row r="9" spans="1:40">
      <c r="A9">
        <v>1905</v>
      </c>
      <c r="B9" s="4">
        <f>USA!B9+GB!B9+Australia!B9+France!B9+Germany!B9+Switzerland!B9+Argentina!B9+Brazil!B9+Chile!B9+Colombia!B9+Mexico!B9</f>
        <v>147012.00190849433</v>
      </c>
      <c r="C9" s="4">
        <f>USA!C9+GB!C9+Australia!C9+France!C9+Germany!C9+Switzerland!C9+Argentina!C9+Brazil!C9+Chile!C9+Colombia!C9+Mexico!C9</f>
        <v>125987.1267910131</v>
      </c>
      <c r="D9" s="4">
        <f>C9-'CO2'!H9</f>
        <v>118778.20980930071</v>
      </c>
      <c r="E9" s="4">
        <f>WorldGS!D9-'CO2'!H9</f>
        <v>131142.04325617244</v>
      </c>
      <c r="F9" s="4">
        <f>WorldGS!E9-'CO2'!H9</f>
        <v>359761.89188916003</v>
      </c>
      <c r="G9" s="4">
        <f t="shared" si="4"/>
        <v>347398.05844228831</v>
      </c>
      <c r="H9" s="4">
        <f>USA!F9+GB!F9+Australia!F9+France!F9+Germany!F9+Switzerland!F9+Argentina!F9+Brazil!F9+Chile!F9+Colombia!F9+Mexico!F9</f>
        <v>982331.38168732612</v>
      </c>
      <c r="I9" s="4">
        <f>USA!L9+GB!L9+Germany!L9+Australia!L9+France!L9+Switzerland!L9+Argentina!L9+Brazil!L9+Chile!L9+Colombia!L9+Mexico!L9</f>
        <v>279.6443169078637</v>
      </c>
      <c r="J9" s="4">
        <f t="shared" si="5"/>
        <v>525.71067252166392</v>
      </c>
      <c r="K9" s="4">
        <f t="shared" si="6"/>
        <v>450.52632638525222</v>
      </c>
      <c r="L9" s="4">
        <f t="shared" si="7"/>
        <v>424.74744748142109</v>
      </c>
      <c r="M9" s="4">
        <f t="shared" si="8"/>
        <v>468.96015876975861</v>
      </c>
      <c r="N9" s="4">
        <f t="shared" si="9"/>
        <v>1286.4981340124757</v>
      </c>
      <c r="O9" s="4">
        <f t="shared" si="10"/>
        <v>1242.2854227241382</v>
      </c>
      <c r="P9" s="4">
        <f t="shared" si="11"/>
        <v>3512.7886471977954</v>
      </c>
      <c r="Q9" s="12">
        <f t="shared" si="12"/>
        <v>0.14965622054746483</v>
      </c>
      <c r="R9" s="12">
        <f t="shared" si="13"/>
        <v>0.12825318333474001</v>
      </c>
      <c r="S9" s="12">
        <f t="shared" si="14"/>
        <v>0.12091460379213209</v>
      </c>
      <c r="T9" s="12">
        <f t="shared" si="15"/>
        <v>0.13350081825840995</v>
      </c>
      <c r="U9" s="12">
        <f t="shared" si="16"/>
        <v>0.36623271799706331</v>
      </c>
      <c r="V9" s="12">
        <f t="shared" si="17"/>
        <v>0.35364650353078547</v>
      </c>
    </row>
    <row r="10" spans="1:40">
      <c r="A10">
        <v>1906</v>
      </c>
      <c r="B10" s="4">
        <f>USA!B10+GB!B10+Australia!B10+France!B10+Germany!B10+Switzerland!B10+Argentina!B10+Brazil!B10+Chile!B10+Colombia!B10+Mexico!B10</f>
        <v>174876.0222756353</v>
      </c>
      <c r="C10" s="4">
        <f>USA!C10+GB!C10+Australia!C10+France!C10+Germany!C10+Switzerland!C10+Argentina!C10+Brazil!C10+Chile!C10+Colombia!C10+Mexico!C10</f>
        <v>151633.55320941875</v>
      </c>
      <c r="D10" s="4">
        <f>C10-'CO2'!H10</f>
        <v>144057.34202468526</v>
      </c>
      <c r="E10" s="4">
        <f>WorldGS!D10-'CO2'!H10</f>
        <v>156705.42280790018</v>
      </c>
      <c r="F10" s="4">
        <f>WorldGS!E10-'CO2'!H10</f>
        <v>398102.66142004915</v>
      </c>
      <c r="G10" s="4">
        <f t="shared" si="4"/>
        <v>385454.58063683426</v>
      </c>
      <c r="H10" s="4">
        <f>USA!F10+GB!F10+Australia!F10+France!F10+Germany!F10+Switzerland!F10+Argentina!F10+Brazil!F10+Chile!F10+Colombia!F10+Mexico!F10</f>
        <v>1023946.4057717375</v>
      </c>
      <c r="I10" s="4">
        <f>USA!L10+GB!L10+Germany!L10+Australia!L10+France!L10+Switzerland!L10+Argentina!L10+Brazil!L10+Chile!L10+Colombia!L10+Mexico!L10</f>
        <v>283.92641936623056</v>
      </c>
      <c r="J10" s="4">
        <f t="shared" si="5"/>
        <v>615.92021857630129</v>
      </c>
      <c r="K10" s="4">
        <f t="shared" si="6"/>
        <v>534.05932969495836</v>
      </c>
      <c r="L10" s="4">
        <f t="shared" si="7"/>
        <v>507.37561635244941</v>
      </c>
      <c r="M10" s="4">
        <f t="shared" si="8"/>
        <v>551.92265361459454</v>
      </c>
      <c r="N10" s="4">
        <f t="shared" si="9"/>
        <v>1402.1332086977968</v>
      </c>
      <c r="O10" s="4">
        <f t="shared" si="10"/>
        <v>1357.5861714356517</v>
      </c>
      <c r="P10" s="4">
        <f t="shared" si="11"/>
        <v>3606.3794558370105</v>
      </c>
      <c r="Q10" s="12">
        <f t="shared" si="12"/>
        <v>0.17078630413652668</v>
      </c>
      <c r="R10" s="12">
        <f t="shared" si="13"/>
        <v>0.14808739242083102</v>
      </c>
      <c r="S10" s="12">
        <f t="shared" si="14"/>
        <v>0.14068836143441588</v>
      </c>
      <c r="T10" s="12">
        <f t="shared" si="15"/>
        <v>0.15304064931972</v>
      </c>
      <c r="U10" s="12">
        <f t="shared" si="16"/>
        <v>0.38879247895792302</v>
      </c>
      <c r="V10" s="12">
        <f t="shared" si="17"/>
        <v>0.37644019107261895</v>
      </c>
    </row>
    <row r="11" spans="1:40">
      <c r="A11">
        <v>1907</v>
      </c>
      <c r="B11" s="4">
        <f>USA!B11+GB!B11+Australia!B11+France!B11+Germany!B11+Switzerland!B11+Argentina!B11+Brazil!B11+Chile!B11+Colombia!B11+Mexico!B11</f>
        <v>143518.78128105652</v>
      </c>
      <c r="C11" s="4">
        <f>USA!C11+GB!C11+Australia!C11+France!C11+Germany!C11+Switzerland!C11+Argentina!C11+Brazil!C11+Chile!C11+Colombia!C11+Mexico!C11</f>
        <v>117644.67893756872</v>
      </c>
      <c r="D11" s="4">
        <f>C11-'CO2'!H11</f>
        <v>108843.98486573531</v>
      </c>
      <c r="E11" s="4">
        <f>WorldGS!D11-'CO2'!H11</f>
        <v>121875.11978012291</v>
      </c>
      <c r="F11" s="4">
        <f>WorldGS!E11-'CO2'!H11</f>
        <v>368195.06880443083</v>
      </c>
      <c r="G11" s="4">
        <f t="shared" si="4"/>
        <v>355163.93389004323</v>
      </c>
      <c r="H11" s="4">
        <f>USA!F11+GB!F11+Australia!F11+France!F11+Germany!F11+Switzerland!F11+Argentina!F11+Brazil!F11+Chile!F11+Colombia!F11+Mexico!F11</f>
        <v>1041270.2502477762</v>
      </c>
      <c r="I11" s="4">
        <f>USA!L11+GB!L11+Germany!L11+Australia!L11+France!L11+Switzerland!L11+Argentina!L11+Brazil!L11+Chile!L11+Colombia!L11+Mexico!L11</f>
        <v>288.09257640280634</v>
      </c>
      <c r="J11" s="4">
        <f t="shared" si="5"/>
        <v>498.16896732663776</v>
      </c>
      <c r="K11" s="4">
        <f t="shared" si="6"/>
        <v>408.35720380756999</v>
      </c>
      <c r="L11" s="4">
        <f t="shared" si="7"/>
        <v>377.80905785490086</v>
      </c>
      <c r="M11" s="4">
        <f t="shared" si="8"/>
        <v>423.04151430031681</v>
      </c>
      <c r="N11" s="4">
        <f t="shared" si="9"/>
        <v>1278.0442779949542</v>
      </c>
      <c r="O11" s="4">
        <f t="shared" si="10"/>
        <v>1232.8118215495383</v>
      </c>
      <c r="P11" s="4">
        <f t="shared" si="11"/>
        <v>3614.3598812899959</v>
      </c>
      <c r="Q11" s="12">
        <f t="shared" si="12"/>
        <v>0.13783048276555046</v>
      </c>
      <c r="R11" s="12">
        <f t="shared" si="13"/>
        <v>0.11298188814054227</v>
      </c>
      <c r="S11" s="12">
        <f t="shared" si="14"/>
        <v>0.1045300053850912</v>
      </c>
      <c r="T11" s="12">
        <f t="shared" si="15"/>
        <v>0.11704465747592618</v>
      </c>
      <c r="U11" s="12">
        <f t="shared" si="16"/>
        <v>0.35360183268158935</v>
      </c>
      <c r="V11" s="12">
        <f t="shared" si="17"/>
        <v>0.34108718059075438</v>
      </c>
    </row>
    <row r="12" spans="1:40">
      <c r="A12">
        <v>1908</v>
      </c>
      <c r="B12" s="4">
        <f>USA!B12+GB!B12+Australia!B12+France!B12+Germany!B12+Switzerland!B12+Argentina!B12+Brazil!B12+Chile!B12+Colombia!B12+Mexico!B12</f>
        <v>75424.066817270766</v>
      </c>
      <c r="C12" s="4">
        <f>USA!C12+GB!C12+Australia!C12+France!C12+Germany!C12+Switzerland!C12+Argentina!C12+Brazil!C12+Chile!C12+Colombia!C12+Mexico!C12</f>
        <v>51765.676655027921</v>
      </c>
      <c r="D12" s="4">
        <f>C12-'CO2'!H12</f>
        <v>43383.102480641304</v>
      </c>
      <c r="E12" s="4">
        <f>WorldGS!D12-'CO2'!H12</f>
        <v>57458.168217290848</v>
      </c>
      <c r="F12" s="4">
        <f>WorldGS!E12-'CO2'!H12</f>
        <v>294697.90848667716</v>
      </c>
      <c r="G12" s="4">
        <f t="shared" si="4"/>
        <v>280622.8427500276</v>
      </c>
      <c r="H12" s="4">
        <f>USA!F12+GB!F12+Australia!F12+France!F12+Germany!F12+Switzerland!F12+Argentina!F12+Brazil!F12+Chile!F12+Colombia!F12+Mexico!F12</f>
        <v>996180.42844093824</v>
      </c>
      <c r="I12" s="4">
        <f>USA!L12+GB!L12+Germany!L12+Australia!L12+France!L12+Switzerland!L12+Argentina!L12+Brazil!L12+Chile!L12+Colombia!L12+Mexico!L12</f>
        <v>292.52534187593108</v>
      </c>
      <c r="J12" s="4">
        <f t="shared" si="5"/>
        <v>257.83771872065847</v>
      </c>
      <c r="K12" s="4">
        <f t="shared" si="6"/>
        <v>176.96134059039343</v>
      </c>
      <c r="L12" s="4">
        <f t="shared" si="7"/>
        <v>148.3054500592342</v>
      </c>
      <c r="M12" s="4">
        <f t="shared" si="8"/>
        <v>196.42116422740773</v>
      </c>
      <c r="N12" s="4">
        <f t="shared" si="9"/>
        <v>1007.4269346950034</v>
      </c>
      <c r="O12" s="4">
        <f t="shared" si="10"/>
        <v>959.31122052682986</v>
      </c>
      <c r="P12" s="4">
        <f t="shared" si="11"/>
        <v>3405.4500100830537</v>
      </c>
      <c r="Q12" s="12">
        <f t="shared" si="12"/>
        <v>7.5713259028098376E-2</v>
      </c>
      <c r="R12" s="12">
        <f t="shared" si="13"/>
        <v>5.1964157473002405E-2</v>
      </c>
      <c r="S12" s="12">
        <f t="shared" si="14"/>
        <v>4.3549442693365879E-2</v>
      </c>
      <c r="T12" s="12">
        <f t="shared" si="15"/>
        <v>5.7678475281044375E-2</v>
      </c>
      <c r="U12" s="12">
        <f t="shared" si="16"/>
        <v>0.29582784410640456</v>
      </c>
      <c r="V12" s="12">
        <f t="shared" si="17"/>
        <v>0.28169881151872606</v>
      </c>
    </row>
    <row r="13" spans="1:40">
      <c r="A13">
        <v>1909</v>
      </c>
      <c r="B13" s="4">
        <f>USA!B13+GB!B13+Australia!B13+France!B13+Germany!B13+Switzerland!B13+Argentina!B13+Brazil!B13+Chile!B13+Colombia!B13+Mexico!B13</f>
        <v>151270.53495151017</v>
      </c>
      <c r="C13" s="4">
        <f>USA!C13+GB!C13+Australia!C13+France!C13+Germany!C13+Switzerland!C13+Argentina!C13+Brazil!C13+Chile!C13+Colombia!C13+Mexico!C13</f>
        <v>127219.69709029696</v>
      </c>
      <c r="D13" s="4">
        <f>C13-'CO2'!H13</f>
        <v>118212.52035689741</v>
      </c>
      <c r="E13" s="4">
        <f>WorldGS!D13-'CO2'!H13</f>
        <v>133313.94728166991</v>
      </c>
      <c r="F13" s="4">
        <f>WorldGS!E13-'CO2'!H13</f>
        <v>388274.38097593852</v>
      </c>
      <c r="G13" s="4">
        <f t="shared" si="4"/>
        <v>373172.95405116602</v>
      </c>
      <c r="H13" s="4">
        <f>USA!F13+GB!F13+Australia!F13+France!F13+Germany!F13+Switzerland!F13+Argentina!F13+Brazil!F13+Chile!F13+Colombia!F13+Mexico!F13</f>
        <v>1057793.1750338047</v>
      </c>
      <c r="I13" s="4">
        <f>USA!L13+GB!L13+Germany!L13+Australia!L13+France!L13+Switzerland!L13+Argentina!L13+Brazil!L13+Chile!L13+Colombia!L13+Mexico!L13</f>
        <v>297.05267126740705</v>
      </c>
      <c r="J13" s="4">
        <f t="shared" si="5"/>
        <v>509.23809001985484</v>
      </c>
      <c r="K13" s="4">
        <f t="shared" si="6"/>
        <v>428.27319662705099</v>
      </c>
      <c r="L13" s="4">
        <f t="shared" si="7"/>
        <v>397.95137964096074</v>
      </c>
      <c r="M13" s="4">
        <f t="shared" si="8"/>
        <v>448.78891919359512</v>
      </c>
      <c r="N13" s="4">
        <f t="shared" si="9"/>
        <v>1307.0893431771688</v>
      </c>
      <c r="O13" s="4">
        <f t="shared" si="10"/>
        <v>1256.2518036245344</v>
      </c>
      <c r="P13" s="4">
        <f t="shared" si="11"/>
        <v>3560.9616655545187</v>
      </c>
      <c r="Q13" s="12">
        <f t="shared" si="12"/>
        <v>0.14300577704774461</v>
      </c>
      <c r="R13" s="12">
        <f t="shared" si="13"/>
        <v>0.12026897137640474</v>
      </c>
      <c r="S13" s="12">
        <f t="shared" si="14"/>
        <v>0.11175390723533417</v>
      </c>
      <c r="T13" s="12">
        <f t="shared" si="15"/>
        <v>0.12603025849302676</v>
      </c>
      <c r="U13" s="12">
        <f t="shared" si="16"/>
        <v>0.36706077344801369</v>
      </c>
      <c r="V13" s="12">
        <f t="shared" si="17"/>
        <v>0.35278442219032113</v>
      </c>
    </row>
    <row r="14" spans="1:40">
      <c r="A14">
        <v>1910</v>
      </c>
      <c r="B14" s="4">
        <f>USA!B14+GB!B14+Australia!B14+France!B14+Germany!B14+Switzerland!B14+Argentina!B14+Brazil!B14+Chile!B14+Colombia!B14+Mexico!B14</f>
        <v>114544.58852528731</v>
      </c>
      <c r="C14" s="4">
        <f>USA!C14+GB!C14+Australia!C14+France!C14+Germany!C14+Switzerland!C14+Argentina!C14+Brazil!C14+Chile!C14+Colombia!C14+Mexico!C14</f>
        <v>88893.436692118048</v>
      </c>
      <c r="D14" s="4">
        <f>C14-'CO2'!H14</f>
        <v>79231.518970594334</v>
      </c>
      <c r="E14" s="4">
        <f>WorldGS!D14-'CO2'!H14</f>
        <v>94927.62162973205</v>
      </c>
      <c r="F14" s="4">
        <f>WorldGS!E14-'CO2'!H14</f>
        <v>355571.6920075884</v>
      </c>
      <c r="G14" s="4">
        <f t="shared" si="4"/>
        <v>339875.58934845065</v>
      </c>
      <c r="H14" s="4">
        <f>USA!F14+GB!F14+Australia!F14+France!F14+Germany!F14+Switzerland!F14+Argentina!F14+Brazil!F14+Chile!F14+Colombia!F14+Mexico!F14</f>
        <v>1078806.5208291595</v>
      </c>
      <c r="I14" s="4">
        <f>USA!L14+GB!L14+Germany!L14+Australia!L14+France!L14+Switzerland!L14+Argentina!L14+Brazil!L14+Chile!L14+Colombia!L14+Mexico!L14</f>
        <v>301.8161296663244</v>
      </c>
      <c r="J14" s="4">
        <f t="shared" si="5"/>
        <v>379.51778339985719</v>
      </c>
      <c r="K14" s="4">
        <f t="shared" si="6"/>
        <v>294.52844945826786</v>
      </c>
      <c r="L14" s="4">
        <f t="shared" si="7"/>
        <v>262.51585380207968</v>
      </c>
      <c r="M14" s="4">
        <f t="shared" si="8"/>
        <v>314.52136681588274</v>
      </c>
      <c r="N14" s="4">
        <f t="shared" si="9"/>
        <v>1178.1069898440946</v>
      </c>
      <c r="O14" s="4">
        <f t="shared" si="10"/>
        <v>1126.1014768302914</v>
      </c>
      <c r="P14" s="4">
        <f t="shared" si="11"/>
        <v>3574.3832578525344</v>
      </c>
      <c r="Q14" s="12">
        <f t="shared" si="12"/>
        <v>0.10617713771070787</v>
      </c>
      <c r="R14" s="12">
        <f t="shared" si="13"/>
        <v>8.2399795492333019E-2</v>
      </c>
      <c r="S14" s="12">
        <f t="shared" si="14"/>
        <v>7.3443678213678032E-2</v>
      </c>
      <c r="T14" s="12">
        <f t="shared" si="15"/>
        <v>8.7993184873198266E-2</v>
      </c>
      <c r="U14" s="12">
        <f t="shared" si="16"/>
        <v>0.32959727730816796</v>
      </c>
      <c r="V14" s="12">
        <f t="shared" si="17"/>
        <v>0.3150477706486477</v>
      </c>
    </row>
    <row r="15" spans="1:40">
      <c r="A15">
        <v>1911</v>
      </c>
      <c r="B15" s="4">
        <f>USA!B15+GB!B15+Australia!B15+France!B15+Germany!B15+Switzerland!B15+Argentina!B15+Brazil!B15+Chile!B15+Colombia!B15+Mexico!B15</f>
        <v>118927.57778549365</v>
      </c>
      <c r="C15" s="4">
        <f>USA!C15+GB!C15+Australia!C15+France!C15+Germany!C15+Switzerland!C15+Argentina!C15+Brazil!C15+Chile!C15+Colombia!C15+Mexico!C15</f>
        <v>91583.563924602975</v>
      </c>
      <c r="D15" s="4">
        <f>C15-'CO2'!H15</f>
        <v>81617.026325823943</v>
      </c>
      <c r="E15" s="4">
        <f>WorldGS!D15-'CO2'!H15</f>
        <v>98404.588345171709</v>
      </c>
      <c r="F15" s="4">
        <f>WorldGS!E15-'CO2'!H15</f>
        <v>369673.60361127864</v>
      </c>
      <c r="G15" s="4">
        <f t="shared" si="4"/>
        <v>352886.0415919309</v>
      </c>
      <c r="H15" s="4">
        <f>USA!F15+GB!F15+Australia!F15+France!F15+Germany!F15+Switzerland!F15+Argentina!F15+Brazil!F15+Chile!F15+Colombia!F15+Mexico!F15</f>
        <v>1112781.592912873</v>
      </c>
      <c r="I15" s="4">
        <f>USA!L15+GB!L15+Germany!L15+Australia!L15+France!L15+Switzerland!L15+Argentina!L15+Brazil!L15+Chile!L15+Colombia!L15+Mexico!L15</f>
        <v>305.97753048461408</v>
      </c>
      <c r="J15" s="4">
        <f t="shared" si="5"/>
        <v>388.680755731094</v>
      </c>
      <c r="K15" s="4">
        <f t="shared" si="6"/>
        <v>299.31467117716414</v>
      </c>
      <c r="L15" s="4">
        <f t="shared" si="7"/>
        <v>266.74189505535605</v>
      </c>
      <c r="M15" s="4">
        <f t="shared" si="8"/>
        <v>321.60723759459171</v>
      </c>
      <c r="N15" s="4">
        <f t="shared" si="9"/>
        <v>1208.1723877756033</v>
      </c>
      <c r="O15" s="4">
        <f t="shared" si="10"/>
        <v>1153.3070452363677</v>
      </c>
      <c r="P15" s="4">
        <f t="shared" si="11"/>
        <v>3636.8082033684777</v>
      </c>
      <c r="Q15" s="12">
        <f t="shared" si="12"/>
        <v>0.1068741418288407</v>
      </c>
      <c r="R15" s="12">
        <f t="shared" si="13"/>
        <v>8.2301472730932981E-2</v>
      </c>
      <c r="S15" s="12">
        <f t="shared" si="14"/>
        <v>7.334505427267099E-2</v>
      </c>
      <c r="T15" s="12">
        <f t="shared" si="15"/>
        <v>8.8431179102794938E-2</v>
      </c>
      <c r="U15" s="12">
        <f t="shared" si="16"/>
        <v>0.33220679238915379</v>
      </c>
      <c r="V15" s="12">
        <f t="shared" si="17"/>
        <v>0.31712066755902985</v>
      </c>
    </row>
    <row r="16" spans="1:40">
      <c r="A16">
        <v>1912</v>
      </c>
      <c r="B16" s="4">
        <f>USA!B16+GB!B16+Australia!B16+France!B16+Germany!B16+Switzerland!B16+Argentina!B16+Brazil!B16+Chile!B16+Colombia!B16+Mexico!B16</f>
        <v>131472.9996046809</v>
      </c>
      <c r="C16" s="4">
        <f>USA!C16+GB!C16+Australia!C16+France!C16+Germany!C16+Switzerland!C16+Argentina!C16+Brazil!C16+Chile!C16+Colombia!C16+Mexico!C16</f>
        <v>102633.96520675604</v>
      </c>
      <c r="D16" s="4">
        <f>C16-'CO2'!H16</f>
        <v>92027.323670054975</v>
      </c>
      <c r="E16" s="4">
        <f>WorldGS!D16-'CO2'!H16</f>
        <v>108634.67617009992</v>
      </c>
      <c r="F16" s="4">
        <f>WorldGS!E16-'CO2'!H16</f>
        <v>389143.41885084892</v>
      </c>
      <c r="G16" s="4">
        <f t="shared" si="4"/>
        <v>372536.06635080394</v>
      </c>
      <c r="H16" s="4">
        <f>USA!F16+GB!F16+Australia!F16+France!F16+Germany!F16+Switzerland!F16+Argentina!F16+Brazil!F16+Chile!F16+Colombia!F16+Mexico!F16</f>
        <v>1142031.1732421932</v>
      </c>
      <c r="I16" s="4">
        <f>USA!L16+GB!L16+Germany!L16+Australia!L16+France!L16+Switzerland!L16+Argentina!L16+Brazil!L16+Chile!L16+Colombia!L16+Mexico!L16</f>
        <v>309.58975821848776</v>
      </c>
      <c r="J16" s="4">
        <f t="shared" si="5"/>
        <v>424.66843981284433</v>
      </c>
      <c r="K16" s="4">
        <f t="shared" si="6"/>
        <v>331.51602235602331</v>
      </c>
      <c r="L16" s="4">
        <f t="shared" si="7"/>
        <v>297.25571091117376</v>
      </c>
      <c r="M16" s="4">
        <f t="shared" si="8"/>
        <v>350.89880490630708</v>
      </c>
      <c r="N16" s="4">
        <f t="shared" si="9"/>
        <v>1256.9647687641445</v>
      </c>
      <c r="O16" s="4">
        <f t="shared" si="10"/>
        <v>1203.3216747690112</v>
      </c>
      <c r="P16" s="4">
        <f t="shared" si="11"/>
        <v>3688.8532095309947</v>
      </c>
      <c r="Q16" s="12">
        <f t="shared" si="12"/>
        <v>0.11512207607383683</v>
      </c>
      <c r="R16" s="12">
        <f t="shared" si="13"/>
        <v>8.9869670470886717E-2</v>
      </c>
      <c r="S16" s="12">
        <f t="shared" si="14"/>
        <v>8.0582146815477984E-2</v>
      </c>
      <c r="T16" s="12">
        <f t="shared" si="15"/>
        <v>9.5124090055868818E-2</v>
      </c>
      <c r="U16" s="12">
        <f t="shared" si="16"/>
        <v>0.34074675715381925</v>
      </c>
      <c r="V16" s="12">
        <f t="shared" si="17"/>
        <v>0.32620481391342837</v>
      </c>
    </row>
    <row r="17" spans="1:22">
      <c r="A17">
        <v>1913</v>
      </c>
      <c r="B17" s="4">
        <f>USA!B17+GB!B17+Australia!B17+France!B17+Germany!B17+Switzerland!B17+Argentina!B17+Brazil!B17+Chile!B17+Colombia!B17+Mexico!B17</f>
        <v>148141.34731880971</v>
      </c>
      <c r="C17" s="4">
        <f>USA!C17+GB!C17+Australia!C17+France!C17+Germany!C17+Switzerland!C17+Argentina!C17+Brazil!C17+Chile!C17+Colombia!C17+Mexico!C17</f>
        <v>116182.63290237133</v>
      </c>
      <c r="D17" s="4">
        <f>C17-'CO2'!H17</f>
        <v>104519.35475087458</v>
      </c>
      <c r="E17" s="4">
        <f>WorldGS!D17-'CO2'!H17</f>
        <v>121987.7355901204</v>
      </c>
      <c r="F17" s="4">
        <f>WorldGS!E17-'CO2'!H17</f>
        <v>412989.39082260831</v>
      </c>
      <c r="G17" s="4">
        <f t="shared" si="4"/>
        <v>395521.00998336251</v>
      </c>
      <c r="H17" s="4">
        <f>USA!F17+GB!F17+Australia!F17+France!F17+Germany!F17+Switzerland!F17+Argentina!F17+Brazil!F17+Chile!F17+Colombia!F17+Mexico!F17</f>
        <v>1178429.8717794693</v>
      </c>
      <c r="I17" s="4">
        <f>USA!L17+GB!L17+Germany!L17+Australia!L17+France!L17+Switzerland!L17+Argentina!L17+Brazil!L17+Chile!L17+Colombia!L17+Mexico!L17</f>
        <v>313.71860179042096</v>
      </c>
      <c r="J17" s="4">
        <f t="shared" si="5"/>
        <v>472.21091281598666</v>
      </c>
      <c r="K17" s="4">
        <f t="shared" si="6"/>
        <v>370.34027386105362</v>
      </c>
      <c r="L17" s="4">
        <f t="shared" si="7"/>
        <v>333.16275845414646</v>
      </c>
      <c r="M17" s="4">
        <f t="shared" si="8"/>
        <v>388.84444497050907</v>
      </c>
      <c r="N17" s="4">
        <f t="shared" si="9"/>
        <v>1316.4325878849384</v>
      </c>
      <c r="O17" s="4">
        <f t="shared" si="10"/>
        <v>1260.7509013685758</v>
      </c>
      <c r="P17" s="4">
        <f t="shared" si="11"/>
        <v>3756.3276932067829</v>
      </c>
      <c r="Q17" s="12">
        <f t="shared" si="12"/>
        <v>0.12571078760513021</v>
      </c>
      <c r="R17" s="12">
        <f t="shared" si="13"/>
        <v>9.859104532621156E-2</v>
      </c>
      <c r="S17" s="12">
        <f t="shared" si="14"/>
        <v>8.8693741777817275E-2</v>
      </c>
      <c r="T17" s="12">
        <f t="shared" si="15"/>
        <v>0.10351717867259658</v>
      </c>
      <c r="U17" s="12">
        <f t="shared" si="16"/>
        <v>0.35045733370538229</v>
      </c>
      <c r="V17" s="12">
        <f t="shared" si="17"/>
        <v>0.33563389681060302</v>
      </c>
    </row>
    <row r="18" spans="1:22">
      <c r="A18">
        <v>1914</v>
      </c>
      <c r="B18" s="4">
        <f>USA!B18+GB!B18+Australia!B18+France!B18+Germany!B18+Switzerland!B18+Argentina!B18+Brazil!B18+Chile!B18+Colombia!B18+Mexico!B18</f>
        <v>77360.622628280107</v>
      </c>
      <c r="C18" s="4">
        <f>USA!C18+GB!C18+Australia!C18+France!C18+Germany!C18+Switzerland!C18+Argentina!C18+Brazil!C18+Chile!C18+Colombia!C18+Mexico!C18</f>
        <v>42356.665346245274</v>
      </c>
      <c r="D18" s="4">
        <f>C18-'CO2'!H18</f>
        <v>31487.061655625061</v>
      </c>
      <c r="E18" s="4">
        <f>WorldGS!D18-'CO2'!H18</f>
        <v>49353.042182334117</v>
      </c>
      <c r="F18" s="4">
        <f>WorldGS!E18-'CO2'!H18</f>
        <v>324839.85178954509</v>
      </c>
      <c r="G18" s="4">
        <f t="shared" si="4"/>
        <v>306973.87126283604</v>
      </c>
      <c r="H18" s="4">
        <f>USA!F18+GB!F18+Australia!F18+France!F18+Germany!F18+Switzerland!F18+Argentina!F18+Brazil!F18+Chile!F18+Colombia!F18+Mexico!F18</f>
        <v>1117059.7615631381</v>
      </c>
      <c r="I18" s="4">
        <f>USA!L18+GB!L18+Germany!L18+Australia!L18+France!L18+Switzerland!L18+Argentina!L18+Brazil!L18+Chile!L18+Colombia!L18+Mexico!L18</f>
        <v>318.33186617682838</v>
      </c>
      <c r="J18" s="4">
        <f t="shared" si="5"/>
        <v>243.01878274827658</v>
      </c>
      <c r="K18" s="4">
        <f t="shared" si="6"/>
        <v>133.05820072287958</v>
      </c>
      <c r="L18" s="4">
        <f t="shared" si="7"/>
        <v>98.912691443006494</v>
      </c>
      <c r="M18" s="4">
        <f t="shared" si="8"/>
        <v>155.03644914681357</v>
      </c>
      <c r="N18" s="4">
        <f t="shared" si="9"/>
        <v>1020.4440280857765</v>
      </c>
      <c r="O18" s="4">
        <f t="shared" si="10"/>
        <v>964.32027038196941</v>
      </c>
      <c r="P18" s="4">
        <f t="shared" si="11"/>
        <v>3509.1044292205065</v>
      </c>
      <c r="Q18" s="12">
        <f t="shared" si="12"/>
        <v>6.9253790432865364E-2</v>
      </c>
      <c r="R18" s="12">
        <f t="shared" si="13"/>
        <v>3.791799400864123E-2</v>
      </c>
      <c r="S18" s="12">
        <f t="shared" si="14"/>
        <v>2.8187445953262332E-2</v>
      </c>
      <c r="T18" s="12">
        <f t="shared" si="15"/>
        <v>4.4181201293360346E-2</v>
      </c>
      <c r="U18" s="12">
        <f t="shared" si="16"/>
        <v>0.29079899121510394</v>
      </c>
      <c r="V18" s="12">
        <f t="shared" si="17"/>
        <v>0.27480523587500594</v>
      </c>
    </row>
    <row r="19" spans="1:22">
      <c r="A19">
        <v>1915</v>
      </c>
      <c r="B19" s="4">
        <f>USA!B19+GB!B19+Australia!B19+France!B19+Germany!B19+Switzerland!B19+Argentina!B19+Brazil!B19+Chile!B19+Colombia!B19+Mexico!B19</f>
        <v>77901.413370879513</v>
      </c>
      <c r="C19" s="4">
        <f>USA!C19+GB!C19+Australia!C19+France!C19+Germany!C19+Switzerland!C19+Argentina!C19+Brazil!C19+Chile!C19+Colombia!C19+Mexico!C19</f>
        <v>41337.399179031025</v>
      </c>
      <c r="D19" s="4">
        <f>C19-'CO2'!H19</f>
        <v>30226.904971329277</v>
      </c>
      <c r="E19" s="4">
        <f>WorldGS!D19-'CO2'!H19</f>
        <v>47276.308572402282</v>
      </c>
      <c r="F19" s="4">
        <f>WorldGS!E19-'CO2'!H19</f>
        <v>313988.10712866695</v>
      </c>
      <c r="G19" s="4">
        <f t="shared" si="4"/>
        <v>296938.70352759393</v>
      </c>
      <c r="H19" s="4">
        <f>USA!F19+GB!F19+Australia!F19+France!F19+Germany!F19+Switzerland!F19+Argentina!F19+Brazil!F19+Chile!F19+Colombia!F19+Mexico!F19</f>
        <v>1084843.1685187253</v>
      </c>
      <c r="I19" s="4">
        <f>USA!L19+GB!L19+Germany!L19+Australia!L19+France!L19+Switzerland!L19+Argentina!L19+Brazil!L19+Chile!L19+Colombia!L19+Mexico!L19</f>
        <v>320.44796342208781</v>
      </c>
      <c r="J19" s="4">
        <f t="shared" si="5"/>
        <v>243.1016023287041</v>
      </c>
      <c r="K19" s="4">
        <f t="shared" si="6"/>
        <v>128.99878887537884</v>
      </c>
      <c r="L19" s="4">
        <f t="shared" si="7"/>
        <v>94.32703097418343</v>
      </c>
      <c r="M19" s="4">
        <f t="shared" si="8"/>
        <v>147.53193644152094</v>
      </c>
      <c r="N19" s="4">
        <f t="shared" si="9"/>
        <v>979.84116914198614</v>
      </c>
      <c r="O19" s="4">
        <f t="shared" si="10"/>
        <v>926.6362636746486</v>
      </c>
      <c r="P19" s="4">
        <f t="shared" si="11"/>
        <v>3385.3957345635899</v>
      </c>
      <c r="Q19" s="12">
        <f t="shared" si="12"/>
        <v>7.1808917299307176E-2</v>
      </c>
      <c r="R19" s="12">
        <f t="shared" si="13"/>
        <v>3.8104493237925113E-2</v>
      </c>
      <c r="S19" s="12">
        <f t="shared" si="14"/>
        <v>2.7862926041744746E-2</v>
      </c>
      <c r="T19" s="12">
        <f t="shared" si="15"/>
        <v>4.3578933752198165E-2</v>
      </c>
      <c r="U19" s="12">
        <f t="shared" si="16"/>
        <v>0.28943179644795564</v>
      </c>
      <c r="V19" s="12">
        <f t="shared" si="17"/>
        <v>0.27371578873750219</v>
      </c>
    </row>
    <row r="20" spans="1:22">
      <c r="A20">
        <v>1916</v>
      </c>
      <c r="B20" s="4">
        <f>USA!B20+GB!B20+Australia!B20+France!B20+Germany!B20+Switzerland!B20+Argentina!B20+Brazil!B20+Chile!B20+Colombia!B20+Mexico!B20</f>
        <v>127833.99020553293</v>
      </c>
      <c r="C20" s="4">
        <f>USA!C20+GB!C20+Australia!C20+France!C20+Germany!C20+Switzerland!C20+Argentina!C20+Brazil!C20+Chile!C20+Colombia!C20+Mexico!C20</f>
        <v>84588.157138533061</v>
      </c>
      <c r="D20" s="4">
        <f>C20-'CO2'!H20</f>
        <v>72290.184289645986</v>
      </c>
      <c r="E20" s="4">
        <f>WorldGS!D20-'CO2'!H20</f>
        <v>87741.780735842724</v>
      </c>
      <c r="F20" s="4">
        <f>WorldGS!E20-'CO2'!H20</f>
        <v>385658.23422192573</v>
      </c>
      <c r="G20" s="4">
        <f t="shared" si="4"/>
        <v>370206.637775729</v>
      </c>
      <c r="H20" s="4">
        <f>USA!F20+GB!F20+Australia!F20+France!F20+Germany!F20+Switzerland!F20+Argentina!F20+Brazil!F20+Chile!F20+Colombia!F20+Mexico!F20</f>
        <v>1186362.6956324163</v>
      </c>
      <c r="I20" s="4">
        <f>USA!L20+GB!L20+Germany!L20+Australia!L20+France!L20+Switzerland!L20+Argentina!L20+Brazil!L20+Chile!L20+Colombia!L20+Mexico!L20</f>
        <v>322.29793812799738</v>
      </c>
      <c r="J20" s="4">
        <f t="shared" si="5"/>
        <v>396.6329755257849</v>
      </c>
      <c r="K20" s="4">
        <f t="shared" si="6"/>
        <v>262.45329904946436</v>
      </c>
      <c r="L20" s="4">
        <f t="shared" si="7"/>
        <v>224.29614259876732</v>
      </c>
      <c r="M20" s="4">
        <f t="shared" si="8"/>
        <v>272.23810752707004</v>
      </c>
      <c r="N20" s="4">
        <f t="shared" si="9"/>
        <v>1196.5892070608452</v>
      </c>
      <c r="O20" s="4">
        <f t="shared" si="10"/>
        <v>1148.6472421325425</v>
      </c>
      <c r="P20" s="4">
        <f t="shared" si="11"/>
        <v>3680.9503111411909</v>
      </c>
      <c r="Q20" s="12">
        <f t="shared" si="12"/>
        <v>0.10775287412201397</v>
      </c>
      <c r="R20" s="12">
        <f t="shared" si="13"/>
        <v>7.1300418876911423E-2</v>
      </c>
      <c r="S20" s="12">
        <f t="shared" si="14"/>
        <v>6.0934303274859922E-2</v>
      </c>
      <c r="T20" s="12">
        <f t="shared" si="15"/>
        <v>7.3958647771767694E-2</v>
      </c>
      <c r="U20" s="12">
        <f t="shared" si="16"/>
        <v>0.32507616401099182</v>
      </c>
      <c r="V20" s="12">
        <f t="shared" si="17"/>
        <v>0.31205181951408406</v>
      </c>
    </row>
    <row r="21" spans="1:22">
      <c r="A21">
        <v>1917</v>
      </c>
      <c r="B21" s="4">
        <f>USA!B21+GB!B21+Australia!B21+France!B21+Germany!B21+Switzerland!B21+Argentina!B21+Brazil!B21+Chile!B21+Colombia!B21+Mexico!B21</f>
        <v>105172.60732554579</v>
      </c>
      <c r="C21" s="4">
        <f>USA!C21+GB!C21+Australia!C21+France!C21+Germany!C21+Switzerland!C21+Argentina!C21+Brazil!C21+Chile!C21+Colombia!C21+Mexico!C21</f>
        <v>58575.243438644553</v>
      </c>
      <c r="D21" s="4">
        <f>C21-'CO2'!H21</f>
        <v>45157.751449867792</v>
      </c>
      <c r="E21" s="4">
        <f>WorldGS!D21-'CO2'!H21</f>
        <v>58955.781694730351</v>
      </c>
      <c r="F21" s="4">
        <f>WorldGS!E21-'CO2'!H21</f>
        <v>354711.99935356691</v>
      </c>
      <c r="G21" s="4">
        <f t="shared" si="4"/>
        <v>340913.96910870436</v>
      </c>
      <c r="H21" s="4">
        <f>USA!F21+GB!F21+Australia!F21+France!F21+Germany!F21+Switzerland!F21+Argentina!F21+Brazil!F21+Chile!F21+Colombia!F21+Mexico!F21</f>
        <v>1169809.9655596181</v>
      </c>
      <c r="I21" s="4">
        <f>USA!L21+GB!L21+Germany!L21+Australia!L21+France!L21+Switzerland!L21+Argentina!L21+Brazil!L21+Chile!L21+Colombia!L21+Mexico!L21</f>
        <v>324.08206922541905</v>
      </c>
      <c r="J21" s="4">
        <f t="shared" si="5"/>
        <v>324.5246106238348</v>
      </c>
      <c r="K21" s="4">
        <f t="shared" si="6"/>
        <v>180.74200642647051</v>
      </c>
      <c r="L21" s="4">
        <f t="shared" si="7"/>
        <v>139.34048112503808</v>
      </c>
      <c r="M21" s="4">
        <f t="shared" si="8"/>
        <v>181.91620979105443</v>
      </c>
      <c r="N21" s="4">
        <f t="shared" si="9"/>
        <v>1094.5128812629337</v>
      </c>
      <c r="O21" s="4">
        <f t="shared" si="10"/>
        <v>1051.9371525969173</v>
      </c>
      <c r="P21" s="4">
        <f t="shared" si="11"/>
        <v>3609.6102704958453</v>
      </c>
      <c r="Q21" s="12">
        <f t="shared" si="12"/>
        <v>8.9905720092949393E-2</v>
      </c>
      <c r="R21" s="12">
        <f t="shared" si="13"/>
        <v>5.0072443527717003E-2</v>
      </c>
      <c r="S21" s="12">
        <f t="shared" si="14"/>
        <v>3.8602638701462126E-2</v>
      </c>
      <c r="T21" s="12">
        <f t="shared" si="15"/>
        <v>5.0397742736382714E-2</v>
      </c>
      <c r="U21" s="12">
        <f t="shared" si="16"/>
        <v>0.30322189910895353</v>
      </c>
      <c r="V21" s="12">
        <f t="shared" si="17"/>
        <v>0.29142679507403291</v>
      </c>
    </row>
    <row r="22" spans="1:22">
      <c r="A22">
        <v>1918</v>
      </c>
      <c r="B22" s="4">
        <f>USA!B22+GB!B22+Australia!B22+France!B22+Germany!B22+Switzerland!B22+Argentina!B22+Brazil!B22+Chile!B22+Colombia!B22+Mexico!B22</f>
        <v>70952.890791901402</v>
      </c>
      <c r="C22" s="4">
        <f>USA!C22+GB!C22+Australia!C22+France!C22+Germany!C22+Switzerland!C22+Argentina!C22+Brazil!C22+Chile!C22+Colombia!C22+Mexico!C22</f>
        <v>29881.36839410448</v>
      </c>
      <c r="D22" s="4">
        <f>C22-'CO2'!H22</f>
        <v>16124.811488944155</v>
      </c>
      <c r="E22" s="4">
        <f>WorldGS!D22-'CO2'!H22</f>
        <v>28091.88730094194</v>
      </c>
      <c r="F22" s="4">
        <f>WorldGS!E22-'CO2'!H22</f>
        <v>337376.61303409433</v>
      </c>
      <c r="G22" s="4">
        <f t="shared" si="4"/>
        <v>325409.53722209652</v>
      </c>
      <c r="H22" s="4">
        <f>USA!F22+GB!F22+Australia!F22+France!F22+Germany!F22+Switzerland!F22+Argentina!F22+Brazil!F22+Chile!F22+Colombia!F22+Mexico!F22</f>
        <v>1199002.0727078153</v>
      </c>
      <c r="I22" s="4">
        <f>USA!L22+GB!L22+Germany!L22+Australia!L22+France!L22+Switzerland!L22+Argentina!L22+Brazil!L22+Chile!L22+Colombia!L22+Mexico!L22</f>
        <v>325.08842688735291</v>
      </c>
      <c r="J22" s="4">
        <f t="shared" si="5"/>
        <v>218.25720303629092</v>
      </c>
      <c r="K22" s="4">
        <f t="shared" si="6"/>
        <v>91.917662773208278</v>
      </c>
      <c r="L22" s="4">
        <f t="shared" si="7"/>
        <v>49.601308921807906</v>
      </c>
      <c r="M22" s="4">
        <f t="shared" si="8"/>
        <v>86.413064807982607</v>
      </c>
      <c r="N22" s="4">
        <f t="shared" si="9"/>
        <v>1037.7995189321196</v>
      </c>
      <c r="O22" s="4">
        <f t="shared" si="10"/>
        <v>1000.9877630459447</v>
      </c>
      <c r="P22" s="4">
        <f t="shared" si="11"/>
        <v>3688.2336421138857</v>
      </c>
      <c r="Q22" s="12">
        <f t="shared" si="12"/>
        <v>5.9176620630573259E-2</v>
      </c>
      <c r="R22" s="12">
        <f t="shared" si="13"/>
        <v>2.4921865503218583E-2</v>
      </c>
      <c r="S22" s="12">
        <f t="shared" si="14"/>
        <v>1.3448526784051364E-2</v>
      </c>
      <c r="T22" s="12">
        <f t="shared" si="15"/>
        <v>2.3429390107307723E-2</v>
      </c>
      <c r="U22" s="12">
        <f t="shared" si="16"/>
        <v>0.28138117582413025</v>
      </c>
      <c r="V22" s="12">
        <f t="shared" si="17"/>
        <v>0.27140031250087382</v>
      </c>
    </row>
    <row r="23" spans="1:22">
      <c r="A23">
        <v>1919</v>
      </c>
      <c r="B23" s="4">
        <f>USA!B23+GB!B23+Australia!B23+France!B23+Germany!B23+Switzerland!B23+Argentina!B23+Brazil!B23+Chile!B23+Colombia!B23+Mexico!B23</f>
        <v>131384.92229285618</v>
      </c>
      <c r="C23" s="4">
        <f>USA!C23+GB!C23+Australia!C23+France!C23+Germany!C23+Switzerland!C23+Argentina!C23+Brazil!C23+Chile!C23+Colombia!C23+Mexico!C23</f>
        <v>99386.82514158939</v>
      </c>
      <c r="D23" s="4">
        <f>C23-'CO2'!H23</f>
        <v>87187.344170452721</v>
      </c>
      <c r="E23" s="4">
        <f>WorldGS!D23-'CO2'!H23</f>
        <v>99985.583764971918</v>
      </c>
      <c r="F23" s="4">
        <f>WorldGS!E23-'CO2'!H23</f>
        <v>408164.12825633696</v>
      </c>
      <c r="G23" s="4">
        <f t="shared" si="4"/>
        <v>395365.88866181776</v>
      </c>
      <c r="H23" s="4">
        <f>USA!F23+GB!F23+Australia!F23+France!F23+Germany!F23+Switzerland!F23+Argentina!F23+Brazil!F23+Chile!F23+Colombia!F23+Mexico!F23</f>
        <v>1170180.4051205732</v>
      </c>
      <c r="I23" s="4">
        <f>USA!L23+GB!L23+Germany!L23+Australia!L23+France!L23+Switzerland!L23+Argentina!L23+Brazil!L23+Chile!L23+Colombia!L23+Mexico!L23</f>
        <v>322.27977227156379</v>
      </c>
      <c r="J23" s="4">
        <f t="shared" si="5"/>
        <v>407.67349860898753</v>
      </c>
      <c r="K23" s="4">
        <f t="shared" si="6"/>
        <v>308.38679213736907</v>
      </c>
      <c r="L23" s="4">
        <f t="shared" si="7"/>
        <v>270.53309475776138</v>
      </c>
      <c r="M23" s="4">
        <f t="shared" si="8"/>
        <v>310.24467672988391</v>
      </c>
      <c r="N23" s="4">
        <f t="shared" si="9"/>
        <v>1266.4900604199388</v>
      </c>
      <c r="O23" s="4">
        <f t="shared" si="10"/>
        <v>1226.7784784478163</v>
      </c>
      <c r="P23" s="4">
        <f t="shared" si="11"/>
        <v>3630.9458607117913</v>
      </c>
      <c r="Q23" s="12">
        <f t="shared" si="12"/>
        <v>0.11227749304118498</v>
      </c>
      <c r="R23" s="12">
        <f t="shared" si="13"/>
        <v>8.4932908384625319E-2</v>
      </c>
      <c r="S23" s="12">
        <f t="shared" si="14"/>
        <v>7.4507609073721504E-2</v>
      </c>
      <c r="T23" s="12">
        <f t="shared" si="15"/>
        <v>8.5444588994523091E-2</v>
      </c>
      <c r="U23" s="12">
        <f t="shared" si="16"/>
        <v>0.34880444628046942</v>
      </c>
      <c r="V23" s="12">
        <f t="shared" si="17"/>
        <v>0.3378674663596678</v>
      </c>
    </row>
    <row r="24" spans="1:22">
      <c r="A24">
        <v>1920</v>
      </c>
      <c r="B24" s="4">
        <f>USA!B24+GB!B24+Australia!B24+France!B24+Germany!B24+Switzerland!B24+Argentina!B24+Brazil!B24+Chile!B24+Colombia!B24+Mexico!B24</f>
        <v>179435.07450803975</v>
      </c>
      <c r="C24" s="4">
        <f>USA!C24+GB!C24+Australia!C24+France!C24+Germany!C24+Switzerland!C24+Argentina!C24+Brazil!C24+Chile!C24+Colombia!C24+Mexico!C24</f>
        <v>126942.70362775611</v>
      </c>
      <c r="D24" s="4">
        <f>C24-'CO2'!H24</f>
        <v>112551.38895655784</v>
      </c>
      <c r="E24" s="4">
        <f>WorldGS!D24-'CO2'!H24</f>
        <v>123626.96560026318</v>
      </c>
      <c r="F24" s="4">
        <f>WorldGS!E24-'CO2'!H24</f>
        <v>448117.01667305263</v>
      </c>
      <c r="G24" s="4">
        <f t="shared" si="4"/>
        <v>437041.44002934732</v>
      </c>
      <c r="H24" s="4">
        <f>USA!F24+GB!F24+Australia!F24+France!F24+Germany!F24+Switzerland!F24+Argentina!F24+Brazil!F24+Chile!F24+Colombia!F24+Mexico!F24</f>
        <v>1212722.6824594627</v>
      </c>
      <c r="I24" s="4">
        <f>USA!L24+GB!L24+Germany!L24+Australia!L24+France!L24+Switzerland!L24+Argentina!L24+Brazil!L24+Chile!L24+Colombia!L24+Mexico!L24</f>
        <v>325.86473472183638</v>
      </c>
      <c r="J24" s="4">
        <f t="shared" si="5"/>
        <v>550.64281399215702</v>
      </c>
      <c r="K24" s="4">
        <f t="shared" si="6"/>
        <v>389.55643278219884</v>
      </c>
      <c r="L24" s="4">
        <f t="shared" si="7"/>
        <v>345.3929712665398</v>
      </c>
      <c r="M24" s="4">
        <f t="shared" si="8"/>
        <v>379.38123530241234</v>
      </c>
      <c r="N24" s="4">
        <f t="shared" si="9"/>
        <v>1375.1626639058468</v>
      </c>
      <c r="O24" s="4">
        <f t="shared" si="10"/>
        <v>1341.1743998699744</v>
      </c>
      <c r="P24" s="4">
        <f t="shared" si="11"/>
        <v>3721.5523904256261</v>
      </c>
      <c r="Q24" s="12">
        <f t="shared" si="12"/>
        <v>0.14796051653304312</v>
      </c>
      <c r="R24" s="12">
        <f t="shared" si="13"/>
        <v>0.10467578900256892</v>
      </c>
      <c r="S24" s="12">
        <f t="shared" si="14"/>
        <v>9.2808842932085647E-2</v>
      </c>
      <c r="T24" s="12">
        <f t="shared" si="15"/>
        <v>0.10194166183940871</v>
      </c>
      <c r="U24" s="12">
        <f t="shared" si="16"/>
        <v>0.36951318150019979</v>
      </c>
      <c r="V24" s="12">
        <f t="shared" si="17"/>
        <v>0.36038036259287676</v>
      </c>
    </row>
    <row r="25" spans="1:22">
      <c r="A25">
        <v>1921</v>
      </c>
      <c r="B25" s="4">
        <f>USA!B25+GB!B25+Australia!B25+France!B25+Germany!B25+Switzerland!B25+Argentina!B25+Brazil!B25+Chile!B25+Colombia!B25+Mexico!B25</f>
        <v>101100.05622887386</v>
      </c>
      <c r="C25" s="4">
        <f>USA!C25+GB!C25+Australia!C25+France!C25+Germany!C25+Switzerland!C25+Argentina!C25+Brazil!C25+Chile!C25+Colombia!C25+Mexico!C25</f>
        <v>70683.956716406028</v>
      </c>
      <c r="D25" s="4">
        <f>C25-'CO2'!H25</f>
        <v>58154.093637761369</v>
      </c>
      <c r="E25" s="4">
        <f>WorldGS!D25-'CO2'!H25</f>
        <v>75152.555432130117</v>
      </c>
      <c r="F25" s="4">
        <f>WorldGS!E25-'CO2'!H25</f>
        <v>399933.23450181913</v>
      </c>
      <c r="G25" s="4">
        <f t="shared" si="4"/>
        <v>382934.77270745038</v>
      </c>
      <c r="H25" s="4">
        <f>USA!F25+GB!F25+Australia!F25+France!F25+Germany!F25+Switzerland!F25+Argentina!F25+Brazil!F25+Chile!F25+Colombia!F25+Mexico!F25</f>
        <v>1178302.5394560248</v>
      </c>
      <c r="I25" s="4">
        <f>USA!L25+GB!L25+Germany!L25+Australia!L25+France!L25+Switzerland!L25+Argentina!L25+Brazil!L25+Chile!L25+Colombia!L25+Mexico!L25</f>
        <v>330.01515706408645</v>
      </c>
      <c r="J25" s="4">
        <f t="shared" si="5"/>
        <v>306.34973595846384</v>
      </c>
      <c r="K25" s="4">
        <f t="shared" si="6"/>
        <v>214.18397065526216</v>
      </c>
      <c r="L25" s="4">
        <f t="shared" si="7"/>
        <v>176.21643246667085</v>
      </c>
      <c r="M25" s="4">
        <f t="shared" si="8"/>
        <v>227.72455695886737</v>
      </c>
      <c r="N25" s="4">
        <f t="shared" si="9"/>
        <v>1211.8632309489806</v>
      </c>
      <c r="O25" s="4">
        <f t="shared" si="10"/>
        <v>1160.3551064567841</v>
      </c>
      <c r="P25" s="4">
        <f t="shared" si="11"/>
        <v>3570.4497633943743</v>
      </c>
      <c r="Q25" s="12">
        <f t="shared" si="12"/>
        <v>8.5801441347608157E-2</v>
      </c>
      <c r="R25" s="12">
        <f t="shared" si="13"/>
        <v>5.9987952456622889E-2</v>
      </c>
      <c r="S25" s="12">
        <f t="shared" si="14"/>
        <v>4.935412739126302E-2</v>
      </c>
      <c r="T25" s="12">
        <f t="shared" si="15"/>
        <v>6.3780355991446006E-2</v>
      </c>
      <c r="U25" s="12">
        <f t="shared" si="16"/>
        <v>0.33941472678693563</v>
      </c>
      <c r="V25" s="12">
        <f t="shared" si="17"/>
        <v>0.32498849818675268</v>
      </c>
    </row>
    <row r="26" spans="1:22">
      <c r="A26">
        <v>1922</v>
      </c>
      <c r="B26" s="4">
        <f>USA!B26+GB!B26+Australia!B26+France!B26+Germany!B26+Switzerland!B26+Argentina!B26+Brazil!B26+Chile!B26+Colombia!B26+Mexico!B26</f>
        <v>112459.42157946387</v>
      </c>
      <c r="C26" s="4">
        <f>USA!C26+GB!C26+Australia!C26+France!C26+Germany!C26+Switzerland!C26+Argentina!C26+Brazil!C26+Chile!C26+Colombia!C26+Mexico!C26</f>
        <v>71935.680676102842</v>
      </c>
      <c r="D26" s="4">
        <f>C26-'CO2'!H26</f>
        <v>58498.237331282318</v>
      </c>
      <c r="E26" s="4">
        <f>WorldGS!D26-'CO2'!H26</f>
        <v>77466.981249722856</v>
      </c>
      <c r="F26" s="4">
        <f>WorldGS!E26-'CO2'!H26</f>
        <v>427025.49121533328</v>
      </c>
      <c r="G26" s="4">
        <f t="shared" si="4"/>
        <v>408056.74729689275</v>
      </c>
      <c r="H26" s="4">
        <f>USA!F26+GB!F26+Australia!F26+France!F26+Germany!F26+Switzerland!F26+Argentina!F26+Brazil!F26+Chile!F26+Colombia!F26+Mexico!F26</f>
        <v>1265088.0801834858</v>
      </c>
      <c r="I26" s="4">
        <f>USA!L26+GB!L26+Germany!L26+Australia!L26+France!L26+Switzerland!L26+Argentina!L26+Brazil!L26+Chile!L26+Colombia!L26+Mexico!L26</f>
        <v>333.69725752695098</v>
      </c>
      <c r="J26" s="4">
        <f t="shared" si="5"/>
        <v>337.01032610488602</v>
      </c>
      <c r="K26" s="4">
        <f t="shared" si="6"/>
        <v>215.5716867714832</v>
      </c>
      <c r="L26" s="4">
        <f t="shared" si="7"/>
        <v>175.30332063504514</v>
      </c>
      <c r="M26" s="4">
        <f t="shared" si="8"/>
        <v>232.14749148325336</v>
      </c>
      <c r="N26" s="4">
        <f t="shared" si="9"/>
        <v>1279.6793548141302</v>
      </c>
      <c r="O26" s="4">
        <f t="shared" si="10"/>
        <v>1222.8351839659219</v>
      </c>
      <c r="P26" s="4">
        <f t="shared" si="11"/>
        <v>3791.1251940130533</v>
      </c>
      <c r="Q26" s="12">
        <f t="shared" si="12"/>
        <v>8.8894538918707536E-2</v>
      </c>
      <c r="R26" s="12">
        <f t="shared" si="13"/>
        <v>5.686219149710859E-2</v>
      </c>
      <c r="S26" s="12">
        <f t="shared" si="14"/>
        <v>4.6240446216834048E-2</v>
      </c>
      <c r="T26" s="12">
        <f t="shared" si="15"/>
        <v>6.1234456685804205E-2</v>
      </c>
      <c r="U26" s="12">
        <f t="shared" si="16"/>
        <v>0.33754605541251986</v>
      </c>
      <c r="V26" s="12">
        <f t="shared" si="17"/>
        <v>0.32255204494354972</v>
      </c>
    </row>
    <row r="27" spans="1:22">
      <c r="A27">
        <v>1923</v>
      </c>
      <c r="B27" s="4">
        <f>USA!B27+GB!B27+Australia!B27+France!B27+Germany!B27+Switzerland!B27+Argentina!B27+Brazil!B27+Chile!B27+Colombia!B27+Mexico!B27</f>
        <v>147118.10408493257</v>
      </c>
      <c r="C27" s="4">
        <f>USA!C27+GB!C27+Australia!C27+France!C27+Germany!C27+Switzerland!C27+Argentina!C27+Brazil!C27+Chile!C27+Colombia!C27+Mexico!C27</f>
        <v>106439.44505664858</v>
      </c>
      <c r="D27" s="4">
        <f>C27-'CO2'!H27</f>
        <v>90760.537163646091</v>
      </c>
      <c r="E27" s="4">
        <f>WorldGS!D27-'CO2'!H27</f>
        <v>111151.44008202595</v>
      </c>
      <c r="F27" s="4">
        <f>WorldGS!E27-'CO2'!H27</f>
        <v>476334.10419630201</v>
      </c>
      <c r="G27" s="4">
        <f t="shared" si="4"/>
        <v>455943.20127792214</v>
      </c>
      <c r="H27" s="4">
        <f>USA!F27+GB!F27+Australia!F27+France!F27+Germany!F27+Switzerland!F27+Argentina!F27+Brazil!F27+Chile!F27+Colombia!F27+Mexico!F27</f>
        <v>1334043.2643108228</v>
      </c>
      <c r="I27" s="4">
        <f>USA!L27+GB!L27+Germany!L27+Australia!L27+France!L27+Switzerland!L27+Argentina!L27+Brazil!L27+Chile!L27+Colombia!L27+Mexico!L27</f>
        <v>338.07740390342769</v>
      </c>
      <c r="J27" s="4">
        <f t="shared" si="5"/>
        <v>435.16100865160769</v>
      </c>
      <c r="K27" s="4">
        <f t="shared" si="6"/>
        <v>314.83750119855142</v>
      </c>
      <c r="L27" s="4">
        <f t="shared" si="7"/>
        <v>268.46082026106654</v>
      </c>
      <c r="M27" s="4">
        <f t="shared" si="8"/>
        <v>328.77512308919802</v>
      </c>
      <c r="N27" s="4">
        <f t="shared" si="9"/>
        <v>1408.9498401743749</v>
      </c>
      <c r="O27" s="4">
        <f t="shared" si="10"/>
        <v>1348.6355373462434</v>
      </c>
      <c r="P27" s="4">
        <f t="shared" si="11"/>
        <v>3945.969913718026</v>
      </c>
      <c r="Q27" s="12">
        <f t="shared" si="12"/>
        <v>0.11027985974722861</v>
      </c>
      <c r="R27" s="12">
        <f t="shared" si="13"/>
        <v>7.9787101291378296E-2</v>
      </c>
      <c r="S27" s="12">
        <f t="shared" si="14"/>
        <v>6.8034178194763192E-2</v>
      </c>
      <c r="T27" s="12">
        <f t="shared" si="15"/>
        <v>8.3319216891700784E-2</v>
      </c>
      <c r="U27" s="12">
        <f t="shared" si="16"/>
        <v>0.35706046193515317</v>
      </c>
      <c r="V27" s="12">
        <f t="shared" si="17"/>
        <v>0.34177542323821558</v>
      </c>
    </row>
    <row r="28" spans="1:22">
      <c r="A28">
        <v>1924</v>
      </c>
      <c r="B28" s="4">
        <f>USA!B28+GB!B28+Australia!B28+France!B28+Germany!B28+Switzerland!B28+Argentina!B28+Brazil!B28+Chile!B28+Colombia!B28+Mexico!B28</f>
        <v>107109.7894706607</v>
      </c>
      <c r="C28" s="4">
        <f>USA!C28+GB!C28+Australia!C28+France!C28+Germany!C28+Switzerland!C28+Argentina!C28+Brazil!C28+Chile!C28+Colombia!C28+Mexico!C28</f>
        <v>62344.3984411438</v>
      </c>
      <c r="D28" s="4">
        <f>C28-'CO2'!H28</f>
        <v>46530.810322396886</v>
      </c>
      <c r="E28" s="4">
        <f>WorldGS!D28-'CO2'!H28</f>
        <v>66747.072347395384</v>
      </c>
      <c r="F28" s="4">
        <f>WorldGS!E28-'CO2'!H28</f>
        <v>452187.27962256403</v>
      </c>
      <c r="G28" s="4">
        <f t="shared" si="4"/>
        <v>431971.01759756554</v>
      </c>
      <c r="H28" s="4">
        <f>USA!F28+GB!F28+Australia!F28+France!F28+Germany!F28+Switzerland!F28+Argentina!F28+Brazil!F28+Chile!F28+Colombia!F28+Mexico!F28</f>
        <v>1399043.6544204617</v>
      </c>
      <c r="I28" s="4">
        <f>USA!L28+GB!L28+Germany!L28+Australia!L28+France!L28+Switzerland!L28+Argentina!L28+Brazil!L28+Chile!L28+Colombia!L28+Mexico!L28</f>
        <v>342.79079533813899</v>
      </c>
      <c r="J28" s="4">
        <f t="shared" si="5"/>
        <v>312.46401865897371</v>
      </c>
      <c r="K28" s="4">
        <f t="shared" si="6"/>
        <v>181.87302368969807</v>
      </c>
      <c r="L28" s="4">
        <f t="shared" si="7"/>
        <v>135.74113119489547</v>
      </c>
      <c r="M28" s="4">
        <f t="shared" si="8"/>
        <v>194.71664133091465</v>
      </c>
      <c r="N28" s="4">
        <f t="shared" si="9"/>
        <v>1319.1348360929969</v>
      </c>
      <c r="O28" s="4">
        <f t="shared" si="10"/>
        <v>1260.1593259569777</v>
      </c>
      <c r="P28" s="4">
        <f t="shared" si="11"/>
        <v>4081.3337856414832</v>
      </c>
      <c r="Q28" s="12">
        <f t="shared" si="12"/>
        <v>7.6559290435458033E-2</v>
      </c>
      <c r="R28" s="12">
        <f t="shared" si="13"/>
        <v>4.4562153757074341E-2</v>
      </c>
      <c r="S28" s="12">
        <f t="shared" si="14"/>
        <v>3.3259012451381839E-2</v>
      </c>
      <c r="T28" s="12">
        <f t="shared" si="15"/>
        <v>4.7709070504340062E-2</v>
      </c>
      <c r="U28" s="12">
        <f t="shared" si="16"/>
        <v>0.32321170121734161</v>
      </c>
      <c r="V28" s="12">
        <f t="shared" si="17"/>
        <v>0.30876164316438337</v>
      </c>
    </row>
    <row r="29" spans="1:22">
      <c r="A29">
        <v>1925</v>
      </c>
      <c r="B29" s="4">
        <f>USA!B29+GB!B29+Australia!B29+France!B29+Germany!B29+Switzerland!B29+Argentina!B29+Brazil!B29+Chile!B29+Colombia!B29+Mexico!B29</f>
        <v>153613.8448129218</v>
      </c>
      <c r="C29" s="4">
        <f>USA!C29+GB!C29+Australia!C29+France!C29+Germany!C29+Switzerland!C29+Argentina!C29+Brazil!C29+Chile!C29+Colombia!C29+Mexico!C29</f>
        <v>112998.65140961735</v>
      </c>
      <c r="D29" s="4">
        <f>C29-'CO2'!H29</f>
        <v>96739.34093771757</v>
      </c>
      <c r="E29" s="4">
        <f>WorldGS!D29-'CO2'!H29</f>
        <v>123269.23357438538</v>
      </c>
      <c r="F29" s="4">
        <f>WorldGS!E29-'CO2'!H29</f>
        <v>494174.93822833011</v>
      </c>
      <c r="G29" s="4">
        <f t="shared" si="4"/>
        <v>467645.04559166229</v>
      </c>
      <c r="H29" s="4">
        <f>USA!F29+GB!F29+Australia!F29+France!F29+Germany!F29+Switzerland!F29+Argentina!F29+Brazil!F29+Chile!F29+Colombia!F29+Mexico!F29</f>
        <v>1377959.2683389259</v>
      </c>
      <c r="I29" s="4">
        <f>USA!L29+GB!L29+Germany!L29+Australia!L29+France!L29+Switzerland!L29+Argentina!L29+Brazil!L29+Chile!L29+Colombia!L29+Mexico!L29</f>
        <v>346.85271499657216</v>
      </c>
      <c r="J29" s="4">
        <f t="shared" si="5"/>
        <v>442.87917658202537</v>
      </c>
      <c r="K29" s="4">
        <f t="shared" si="6"/>
        <v>325.78280787202164</v>
      </c>
      <c r="L29" s="4">
        <f t="shared" si="7"/>
        <v>278.90610842897286</v>
      </c>
      <c r="M29" s="4">
        <f t="shared" si="8"/>
        <v>355.39359573876658</v>
      </c>
      <c r="N29" s="4">
        <f t="shared" si="9"/>
        <v>1424.7400030679128</v>
      </c>
      <c r="O29" s="4">
        <f t="shared" si="10"/>
        <v>1348.252515758119</v>
      </c>
      <c r="P29" s="4">
        <f t="shared" si="11"/>
        <v>3972.7504175728996</v>
      </c>
      <c r="Q29" s="12">
        <f t="shared" si="12"/>
        <v>0.11147923479486956</v>
      </c>
      <c r="R29" s="12">
        <f t="shared" si="13"/>
        <v>8.2004348028249519E-2</v>
      </c>
      <c r="S29" s="12">
        <f t="shared" si="14"/>
        <v>7.0204789909597928E-2</v>
      </c>
      <c r="T29" s="12">
        <f t="shared" si="15"/>
        <v>8.9457821001473758E-2</v>
      </c>
      <c r="U29" s="12">
        <f t="shared" si="16"/>
        <v>0.35862811737827194</v>
      </c>
      <c r="V29" s="12">
        <f t="shared" si="17"/>
        <v>0.33937508628639612</v>
      </c>
    </row>
    <row r="30" spans="1:22">
      <c r="A30">
        <v>1926</v>
      </c>
      <c r="B30" s="4">
        <f>USA!B30+GB!B30+Australia!B30+France!B30+Germany!B30+Switzerland!B30+Argentina!B30+Brazil!B30+Chile!B30+Colombia!B30+Mexico!B30</f>
        <v>131386.81341779322</v>
      </c>
      <c r="C30" s="4">
        <f>USA!C30+GB!C30+Australia!C30+France!C30+Germany!C30+Switzerland!C30+Argentina!C30+Brazil!C30+Chile!C30+Colombia!C30+Mexico!C30</f>
        <v>89218.51006867383</v>
      </c>
      <c r="D30" s="4">
        <f>C30-'CO2'!H30</f>
        <v>73262.605198847668</v>
      </c>
      <c r="E30" s="4">
        <f>WorldGS!D30-'CO2'!H30</f>
        <v>100471.08700036495</v>
      </c>
      <c r="F30" s="4">
        <f>WorldGS!E30-'CO2'!H30</f>
        <v>492808.95250440232</v>
      </c>
      <c r="G30" s="4">
        <f t="shared" si="4"/>
        <v>465600.47070288507</v>
      </c>
      <c r="H30" s="4">
        <f>USA!F30+GB!F30+Australia!F30+France!F30+Germany!F30+Switzerland!F30+Argentina!F30+Brazil!F30+Chile!F30+Colombia!F30+Mexico!F30</f>
        <v>1428759.6779363127</v>
      </c>
      <c r="I30" s="4">
        <f>USA!L30+GB!L30+Germany!L30+Australia!L30+France!L30+Switzerland!L30+Argentina!L30+Brazil!L30+Chile!L30+Colombia!L30+Mexico!L30</f>
        <v>350.64852139796147</v>
      </c>
      <c r="J30" s="4">
        <f t="shared" si="5"/>
        <v>374.69661327525864</v>
      </c>
      <c r="K30" s="4">
        <f t="shared" si="6"/>
        <v>254.43857488113312</v>
      </c>
      <c r="L30" s="4">
        <f t="shared" si="7"/>
        <v>208.93459041767855</v>
      </c>
      <c r="M30" s="4">
        <f t="shared" si="8"/>
        <v>286.52933313338377</v>
      </c>
      <c r="N30" s="4">
        <f t="shared" si="9"/>
        <v>1405.4214474929975</v>
      </c>
      <c r="O30" s="4">
        <f t="shared" si="10"/>
        <v>1327.8267047772924</v>
      </c>
      <c r="P30" s="4">
        <f t="shared" si="11"/>
        <v>4074.6205694527107</v>
      </c>
      <c r="Q30" s="12">
        <f t="shared" si="12"/>
        <v>9.195865158202611E-2</v>
      </c>
      <c r="R30" s="12">
        <f t="shared" si="13"/>
        <v>6.244472842174565E-2</v>
      </c>
      <c r="S30" s="12">
        <f t="shared" si="14"/>
        <v>5.1277066626535472E-2</v>
      </c>
      <c r="T30" s="12">
        <f t="shared" si="15"/>
        <v>7.0320494448362691E-2</v>
      </c>
      <c r="U30" s="12">
        <f t="shared" si="16"/>
        <v>0.34492081496603472</v>
      </c>
      <c r="V30" s="12">
        <f t="shared" si="17"/>
        <v>0.32587738714420755</v>
      </c>
    </row>
    <row r="31" spans="1:22">
      <c r="A31">
        <v>1927</v>
      </c>
      <c r="B31" s="4">
        <f>USA!B31+GB!B31+Australia!B31+France!B31+Germany!B31+Switzerland!B31+Argentina!B31+Brazil!B31+Chile!B31+Colombia!B31+Mexico!B31</f>
        <v>137491.44538219468</v>
      </c>
      <c r="C31" s="4">
        <f>USA!C31+GB!C31+Australia!C31+France!C31+Germany!C31+Switzerland!C31+Argentina!C31+Brazil!C31+Chile!C31+Colombia!C31+Mexico!C31</f>
        <v>101277.69038764421</v>
      </c>
      <c r="D31" s="4">
        <f>C31-'CO2'!H31</f>
        <v>83662.777636798084</v>
      </c>
      <c r="E31" s="4">
        <f>WorldGS!D31-'CO2'!H31</f>
        <v>113281.00065226752</v>
      </c>
      <c r="F31" s="4">
        <f>WorldGS!E31-'CO2'!H31</f>
        <v>518416.16498438513</v>
      </c>
      <c r="G31" s="4">
        <f t="shared" si="4"/>
        <v>488797.94196891569</v>
      </c>
      <c r="H31" s="4">
        <f>USA!F31+GB!F31+Australia!F31+France!F31+Germany!F31+Switzerland!F31+Argentina!F31+Brazil!F31+Chile!F31+Colombia!F31+Mexico!F31</f>
        <v>1455265.6122535188</v>
      </c>
      <c r="I31" s="4">
        <f>USA!L31+GB!L31+Germany!L31+Australia!L31+France!L31+Switzerland!L31+Argentina!L31+Brazil!L31+Chile!L31+Colombia!L31+Mexico!L31</f>
        <v>354.358859888106</v>
      </c>
      <c r="J31" s="4">
        <f t="shared" si="5"/>
        <v>388.00058625769827</v>
      </c>
      <c r="K31" s="4">
        <f t="shared" si="6"/>
        <v>285.80544146581838</v>
      </c>
      <c r="L31" s="4">
        <f t="shared" si="7"/>
        <v>236.09619260885938</v>
      </c>
      <c r="M31" s="4">
        <f t="shared" si="8"/>
        <v>319.67875923304882</v>
      </c>
      <c r="N31" s="4">
        <f t="shared" si="9"/>
        <v>1462.9693896974459</v>
      </c>
      <c r="O31" s="4">
        <f t="shared" si="10"/>
        <v>1379.3868230732562</v>
      </c>
      <c r="P31" s="4">
        <f t="shared" si="11"/>
        <v>4106.7566723547998</v>
      </c>
      <c r="Q31" s="12">
        <f t="shared" si="12"/>
        <v>9.447859155366517E-2</v>
      </c>
      <c r="R31" s="12">
        <f t="shared" si="13"/>
        <v>6.9593955587813908E-2</v>
      </c>
      <c r="S31" s="12">
        <f t="shared" si="14"/>
        <v>5.7489695992502685E-2</v>
      </c>
      <c r="T31" s="12">
        <f t="shared" si="15"/>
        <v>7.7842147645369536E-2</v>
      </c>
      <c r="U31" s="12">
        <f t="shared" si="16"/>
        <v>0.35623473860665439</v>
      </c>
      <c r="V31" s="12">
        <f t="shared" si="17"/>
        <v>0.33588228695378747</v>
      </c>
    </row>
    <row r="32" spans="1:22">
      <c r="A32">
        <v>1928</v>
      </c>
      <c r="B32" s="4">
        <f>USA!B32+GB!B32+Australia!B32+France!B32+Germany!B32+Switzerland!B32+Argentina!B32+Brazil!B32+Chile!B32+Colombia!B32+Mexico!B32</f>
        <v>131572.11558395607</v>
      </c>
      <c r="C32" s="4">
        <f>USA!C32+GB!C32+Australia!C32+France!C32+Germany!C32+Switzerland!C32+Argentina!C32+Brazil!C32+Chile!C32+Colombia!C32+Mexico!C32</f>
        <v>97583.479006640977</v>
      </c>
      <c r="D32" s="4">
        <f>C32-'CO2'!H32</f>
        <v>79814.033883510449</v>
      </c>
      <c r="E32" s="4">
        <f>WorldGS!D32-'CO2'!H32</f>
        <v>110244.18360135522</v>
      </c>
      <c r="F32" s="4">
        <f>WorldGS!E32-'CO2'!H32</f>
        <v>530059.75346832792</v>
      </c>
      <c r="G32" s="4">
        <f t="shared" si="4"/>
        <v>499629.60375048313</v>
      </c>
      <c r="H32" s="4">
        <f>USA!F32+GB!F32+Australia!F32+France!F32+Germany!F32+Switzerland!F32+Argentina!F32+Brazil!F32+Chile!F32+Colombia!F32+Mexico!F32</f>
        <v>1495786.8869832789</v>
      </c>
      <c r="I32" s="4">
        <f>USA!L32+GB!L32+Germany!L32+Australia!L32+France!L32+Switzerland!L32+Argentina!L32+Brazil!L32+Chile!L32+Colombia!L32+Mexico!L32</f>
        <v>357.94401022243937</v>
      </c>
      <c r="J32" s="4">
        <f t="shared" si="5"/>
        <v>367.57736357200776</v>
      </c>
      <c r="K32" s="4">
        <f t="shared" si="6"/>
        <v>272.62218732476924</v>
      </c>
      <c r="L32" s="4">
        <f t="shared" si="7"/>
        <v>222.97910177044483</v>
      </c>
      <c r="M32" s="4">
        <f t="shared" si="8"/>
        <v>307.99281578380231</v>
      </c>
      <c r="N32" s="4">
        <f t="shared" si="9"/>
        <v>1480.8454348458845</v>
      </c>
      <c r="O32" s="4">
        <f t="shared" si="10"/>
        <v>1395.8317208325268</v>
      </c>
      <c r="P32" s="4">
        <f t="shared" si="11"/>
        <v>4178.8292142498567</v>
      </c>
      <c r="Q32" s="12">
        <f t="shared" si="12"/>
        <v>8.796180574180075E-2</v>
      </c>
      <c r="R32" s="12">
        <f t="shared" si="13"/>
        <v>6.5238891887499109E-2</v>
      </c>
      <c r="S32" s="12">
        <f t="shared" si="14"/>
        <v>5.3359228228347662E-2</v>
      </c>
      <c r="T32" s="12">
        <f t="shared" si="15"/>
        <v>7.3703135493918534E-2</v>
      </c>
      <c r="U32" s="12">
        <f t="shared" si="16"/>
        <v>0.35436849866852277</v>
      </c>
      <c r="V32" s="12">
        <f t="shared" si="17"/>
        <v>0.33402459140295188</v>
      </c>
    </row>
    <row r="33" spans="1:22">
      <c r="A33">
        <v>1929</v>
      </c>
      <c r="B33" s="4">
        <f>USA!B33+GB!B33+Australia!B33+France!B33+Germany!B33+Switzerland!B33+Argentina!B33+Brazil!B33+Chile!B33+Colombia!B33+Mexico!B33</f>
        <v>121140.06059566619</v>
      </c>
      <c r="C33" s="4">
        <f>USA!C33+GB!C33+Australia!C33+France!C33+Germany!C33+Switzerland!C33+Argentina!C33+Brazil!C33+Chile!C33+Colombia!C33+Mexico!C33</f>
        <v>82721.019628179638</v>
      </c>
      <c r="D33" s="4">
        <f>C33-'CO2'!H33</f>
        <v>63353.271001189125</v>
      </c>
      <c r="E33" s="4">
        <f>WorldGS!D33-'CO2'!H33</f>
        <v>99034.673444249958</v>
      </c>
      <c r="F33" s="4">
        <f>WorldGS!E33-'CO2'!H33</f>
        <v>541230.357306208</v>
      </c>
      <c r="G33" s="4">
        <f t="shared" si="4"/>
        <v>505548.95486314717</v>
      </c>
      <c r="H33" s="4">
        <f>USA!F33+GB!F33+Australia!F33+France!F33+Germany!F33+Switzerland!F33+Argentina!F33+Brazil!F33+Chile!F33+Colombia!F33+Mexico!F33</f>
        <v>1548693.6798991824</v>
      </c>
      <c r="I33" s="4">
        <f>USA!L33+GB!L33+Germany!L33+Australia!L33+France!L33+Switzerland!L33+Argentina!L33+Brazil!L33+Chile!L33+Colombia!L33+Mexico!L33</f>
        <v>361.28581646523719</v>
      </c>
      <c r="J33" s="4">
        <f t="shared" si="5"/>
        <v>335.30256399457147</v>
      </c>
      <c r="K33" s="4">
        <f t="shared" si="6"/>
        <v>228.96282073154407</v>
      </c>
      <c r="L33" s="4">
        <f t="shared" si="7"/>
        <v>175.35499074120159</v>
      </c>
      <c r="M33" s="4">
        <f t="shared" si="8"/>
        <v>274.11724715127048</v>
      </c>
      <c r="N33" s="4">
        <f t="shared" si="9"/>
        <v>1498.0669947176989</v>
      </c>
      <c r="O33" s="4">
        <f t="shared" si="10"/>
        <v>1399.30473830763</v>
      </c>
      <c r="P33" s="4">
        <f t="shared" si="11"/>
        <v>4286.6163279016992</v>
      </c>
      <c r="Q33" s="12">
        <f t="shared" si="12"/>
        <v>7.8220801290770581E-2</v>
      </c>
      <c r="R33" s="12">
        <f t="shared" si="13"/>
        <v>5.3413415901306355E-2</v>
      </c>
      <c r="S33" s="12">
        <f t="shared" si="14"/>
        <v>4.0907554426975724E-2</v>
      </c>
      <c r="T33" s="12">
        <f t="shared" si="15"/>
        <v>6.3947231611803948E-2</v>
      </c>
      <c r="U33" s="12">
        <f t="shared" si="16"/>
        <v>0.34947540906955943</v>
      </c>
      <c r="V33" s="12">
        <f t="shared" si="17"/>
        <v>0.32643573188473118</v>
      </c>
    </row>
    <row r="34" spans="1:22">
      <c r="A34">
        <v>1930</v>
      </c>
      <c r="B34" s="4">
        <f>USA!B34+GB!B34+Australia!B34+France!B34+Germany!B34+Switzerland!B34+Argentina!B34+Brazil!B34+Chile!B34+Colombia!B34+Mexico!B34</f>
        <v>61811.231212725543</v>
      </c>
      <c r="C34" s="4">
        <f>USA!C34+GB!C34+Australia!C34+France!C34+Germany!C34+Switzerland!C34+Argentina!C34+Brazil!C34+Chile!C34+Colombia!C34+Mexico!C34</f>
        <v>30247.033784949595</v>
      </c>
      <c r="D34" s="4">
        <f>C34-'CO2'!H34</f>
        <v>12408.308456367908</v>
      </c>
      <c r="E34" s="4">
        <f>WorldGS!D34-'CO2'!H34</f>
        <v>49498.642991731074</v>
      </c>
      <c r="F34" s="4">
        <f>WorldGS!E34-'CO2'!H34</f>
        <v>473099.19358685252</v>
      </c>
      <c r="G34" s="4">
        <f t="shared" si="4"/>
        <v>436008.85905148933</v>
      </c>
      <c r="H34" s="4">
        <f>USA!F34+GB!F34+Australia!F34+France!F34+Germany!F34+Switzerland!F34+Argentina!F34+Brazil!F34+Chile!F34+Colombia!F34+Mexico!F34</f>
        <v>1471745.6519456655</v>
      </c>
      <c r="I34" s="4">
        <f>USA!L34+GB!L34+Germany!L34+Australia!L34+France!L34+Switzerland!L34+Argentina!L34+Brazil!L34+Chile!L34+Colombia!L34+Mexico!L34</f>
        <v>365.08532777922363</v>
      </c>
      <c r="J34" s="4">
        <f t="shared" si="5"/>
        <v>169.30625941260604</v>
      </c>
      <c r="K34" s="4">
        <f t="shared" si="6"/>
        <v>82.849217658072376</v>
      </c>
      <c r="L34" s="4">
        <f t="shared" si="7"/>
        <v>33.987420233637891</v>
      </c>
      <c r="M34" s="4">
        <f t="shared" si="8"/>
        <v>135.58102510672288</v>
      </c>
      <c r="N34" s="4">
        <f t="shared" si="9"/>
        <v>1295.859235057914</v>
      </c>
      <c r="O34" s="4">
        <f t="shared" si="10"/>
        <v>1194.265630184829</v>
      </c>
      <c r="P34" s="4">
        <f t="shared" si="11"/>
        <v>4031.2374668632738</v>
      </c>
      <c r="Q34" s="12">
        <f t="shared" si="12"/>
        <v>4.1998582520702779E-2</v>
      </c>
      <c r="R34" s="12">
        <f t="shared" si="13"/>
        <v>2.0551807810651693E-2</v>
      </c>
      <c r="S34" s="12">
        <f t="shared" si="14"/>
        <v>8.4310141769156736E-3</v>
      </c>
      <c r="T34" s="12">
        <f t="shared" si="15"/>
        <v>3.3632606915667301E-2</v>
      </c>
      <c r="U34" s="12">
        <f t="shared" si="16"/>
        <v>0.32145445305811482</v>
      </c>
      <c r="V34" s="12">
        <f t="shared" si="17"/>
        <v>0.29625286031936321</v>
      </c>
    </row>
    <row r="35" spans="1:22">
      <c r="A35">
        <v>1931</v>
      </c>
      <c r="B35" s="4">
        <f>USA!B35+GB!B35+Australia!B35+France!B35+Germany!B35+Switzerland!B35+Argentina!B35+Brazil!B35+Chile!B35+Colombia!B35+Mexico!B35</f>
        <v>-14217.926369183482</v>
      </c>
      <c r="C35" s="4">
        <f>USA!C35+GB!C35+Australia!C35+France!C35+Germany!C35+Switzerland!C35+Argentina!C35+Brazil!C35+Chile!C35+Colombia!C35+Mexico!C35</f>
        <v>-36812.668651287328</v>
      </c>
      <c r="D35" s="4">
        <f>C35-'CO2'!H35</f>
        <v>-52594.249247168678</v>
      </c>
      <c r="E35" s="4">
        <f>WorldGS!D35-'CO2'!H35</f>
        <v>-14602.080871864637</v>
      </c>
      <c r="F35" s="4">
        <f>WorldGS!E35-'CO2'!H35</f>
        <v>385566.40824898711</v>
      </c>
      <c r="G35" s="4">
        <f t="shared" si="4"/>
        <v>347574.23987368308</v>
      </c>
      <c r="H35" s="4">
        <f>USA!F35+GB!F35+Australia!F35+France!F35+Germany!F35+Switzerland!F35+Argentina!F35+Brazil!F35+Chile!F35+Colombia!F35+Mexico!F35</f>
        <v>1376242.9806799518</v>
      </c>
      <c r="I35" s="4">
        <f>USA!L35+GB!L35+Germany!L35+Australia!L35+France!L35+Switzerland!L35+Argentina!L35+Brazil!L35+Chile!L35+Colombia!L35+Mexico!L35</f>
        <v>368.34317930134398</v>
      </c>
      <c r="J35" s="4">
        <f t="shared" si="5"/>
        <v>-38.599673261634372</v>
      </c>
      <c r="K35" s="4">
        <f t="shared" si="6"/>
        <v>-99.941225248454074</v>
      </c>
      <c r="L35" s="4">
        <f t="shared" si="7"/>
        <v>-142.78600012881188</v>
      </c>
      <c r="M35" s="4">
        <f t="shared" si="8"/>
        <v>-39.642598783995886</v>
      </c>
      <c r="N35" s="4">
        <f t="shared" si="9"/>
        <v>1046.7586476836937</v>
      </c>
      <c r="O35" s="4">
        <f t="shared" si="10"/>
        <v>943.61524633887768</v>
      </c>
      <c r="P35" s="4">
        <f t="shared" si="11"/>
        <v>3736.306406678535</v>
      </c>
      <c r="Q35" s="12">
        <f t="shared" si="12"/>
        <v>-1.0330971034024035E-2</v>
      </c>
      <c r="R35" s="12">
        <f t="shared" si="13"/>
        <v>-2.674866950681886E-2</v>
      </c>
      <c r="S35" s="12">
        <f t="shared" si="14"/>
        <v>-3.8215816527677228E-2</v>
      </c>
      <c r="T35" s="12">
        <f t="shared" si="15"/>
        <v>-1.0610103794789404E-2</v>
      </c>
      <c r="U35" s="12">
        <f t="shared" si="16"/>
        <v>0.28015867376739878</v>
      </c>
      <c r="V35" s="12">
        <f t="shared" si="17"/>
        <v>0.25255296103451097</v>
      </c>
    </row>
    <row r="36" spans="1:22">
      <c r="A36">
        <v>1932</v>
      </c>
      <c r="B36" s="4">
        <f>USA!B36+GB!B36+Australia!B36+France!B36+Germany!B36+Switzerland!B36+Argentina!B36+Brazil!B36+Chile!B36+Colombia!B36+Mexico!B36</f>
        <v>-51355.063566669982</v>
      </c>
      <c r="C36" s="4">
        <f>USA!C36+GB!C36+Australia!C36+France!C36+Germany!C36+Switzerland!C36+Argentina!C36+Brazil!C36+Chile!C36+Colombia!C36+Mexico!C36</f>
        <v>-72867.889035652523</v>
      </c>
      <c r="D36" s="4">
        <f>C36-'CO2'!H36</f>
        <v>-87040.695241118156</v>
      </c>
      <c r="E36" s="4">
        <f>WorldGS!D36-'CO2'!H36</f>
        <v>-46314.564628473949</v>
      </c>
      <c r="F36" s="4">
        <f>WorldGS!E36-'CO2'!H36</f>
        <v>323850.33571601368</v>
      </c>
      <c r="G36" s="4">
        <f t="shared" si="4"/>
        <v>283124.20510336949</v>
      </c>
      <c r="H36" s="4">
        <f>USA!F36+GB!F36+Australia!F36+France!F36+Germany!F36+Switzerland!F36+Argentina!F36+Brazil!F36+Chile!F36+Colombia!F36+Mexico!F36</f>
        <v>1269111.6781170485</v>
      </c>
      <c r="I36" s="4">
        <f>USA!L36+GB!L36+Germany!L36+Australia!L36+France!L36+Switzerland!L36+Argentina!L36+Brazil!L36+Chile!L36+Colombia!L36+Mexico!L36</f>
        <v>371.10958216380328</v>
      </c>
      <c r="J36" s="4">
        <f t="shared" si="5"/>
        <v>-138.38247793882746</v>
      </c>
      <c r="K36" s="4">
        <f t="shared" si="6"/>
        <v>-196.3514081495463</v>
      </c>
      <c r="L36" s="4">
        <f t="shared" si="7"/>
        <v>-234.54176185270109</v>
      </c>
      <c r="M36" s="4">
        <f t="shared" si="8"/>
        <v>-124.80023921352497</v>
      </c>
      <c r="N36" s="4">
        <f t="shared" si="9"/>
        <v>872.65420048644842</v>
      </c>
      <c r="O36" s="4">
        <f t="shared" si="10"/>
        <v>762.91267784727233</v>
      </c>
      <c r="P36" s="4">
        <f t="shared" si="11"/>
        <v>3419.7760960989626</v>
      </c>
      <c r="Q36" s="12">
        <f t="shared" si="12"/>
        <v>-4.0465362073465676E-2</v>
      </c>
      <c r="R36" s="12">
        <f t="shared" si="13"/>
        <v>-5.7416451437721325E-2</v>
      </c>
      <c r="S36" s="12">
        <f t="shared" si="14"/>
        <v>-6.8583952651242175E-2</v>
      </c>
      <c r="T36" s="12">
        <f t="shared" si="15"/>
        <v>-3.6493687220016599E-2</v>
      </c>
      <c r="U36" s="12">
        <f t="shared" si="16"/>
        <v>0.25517875321776484</v>
      </c>
      <c r="V36" s="12">
        <f t="shared" si="17"/>
        <v>0.22308848778653925</v>
      </c>
    </row>
    <row r="37" spans="1:22">
      <c r="A37">
        <v>1933</v>
      </c>
      <c r="B37" s="4">
        <f>USA!B37+GB!B37+Australia!B37+France!B37+Germany!B37+Switzerland!B37+Argentina!B37+Brazil!B37+Chile!B37+Colombia!B37+Mexico!B37</f>
        <v>-27710.76255104665</v>
      </c>
      <c r="C37" s="4">
        <f>USA!C37+GB!C37+Australia!C37+France!C37+Germany!C37+Switzerland!C37+Argentina!C37+Brazil!C37+Chile!C37+Colombia!C37+Mexico!C37</f>
        <v>-50321.055509779675</v>
      </c>
      <c r="D37" s="4">
        <f>C37-'CO2'!H37</f>
        <v>-65517.571945798103</v>
      </c>
      <c r="E37" s="4">
        <f>WorldGS!D37-'CO2'!H37</f>
        <v>-28809.755387391946</v>
      </c>
      <c r="F37" s="4">
        <f>WorldGS!E37-'CO2'!H37</f>
        <v>350612.30386410956</v>
      </c>
      <c r="G37" s="4">
        <f t="shared" si="4"/>
        <v>313904.4873057034</v>
      </c>
      <c r="H37" s="4">
        <f>USA!F37+GB!F37+Australia!F37+France!F37+Germany!F37+Switzerland!F37+Argentina!F37+Brazil!F37+Chile!F37+Colombia!F37+Mexico!F37</f>
        <v>1287119.978724296</v>
      </c>
      <c r="I37" s="4">
        <f>USA!L37+GB!L37+Germany!L37+Australia!L37+France!L37+Switzerland!L37+Argentina!L37+Brazil!L37+Chile!L37+Colombia!L37+Mexico!L37</f>
        <v>373.821544368655</v>
      </c>
      <c r="J37" s="4">
        <f t="shared" ref="J37:J68" si="18">B37/$I37</f>
        <v>-74.128318628203175</v>
      </c>
      <c r="K37" s="4">
        <f t="shared" ref="K37:K68" si="19">C37/$I37</f>
        <v>-134.61250767332473</v>
      </c>
      <c r="L37" s="4">
        <f t="shared" si="7"/>
        <v>-175.26430173105817</v>
      </c>
      <c r="M37" s="4">
        <f t="shared" ref="M37:M68" si="20">E37/$I37</f>
        <v>-77.068204926627686</v>
      </c>
      <c r="N37" s="4">
        <f t="shared" ref="N37:N68" si="21">F37/$I37</f>
        <v>937.9135824187357</v>
      </c>
      <c r="O37" s="4">
        <f t="shared" si="10"/>
        <v>839.71748561430513</v>
      </c>
      <c r="P37" s="4">
        <f t="shared" ref="P37:P68" si="22">H37/$I37</f>
        <v>3443.1401777500687</v>
      </c>
      <c r="Q37" s="12">
        <f t="shared" si="12"/>
        <v>-2.1529276997558248E-2</v>
      </c>
      <c r="R37" s="12">
        <f t="shared" si="13"/>
        <v>-3.909585457577499E-2</v>
      </c>
      <c r="S37" s="12">
        <f t="shared" si="14"/>
        <v>-5.0902459000546761E-2</v>
      </c>
      <c r="T37" s="12">
        <f t="shared" si="15"/>
        <v>-2.238311568743279E-2</v>
      </c>
      <c r="U37" s="12">
        <f t="shared" si="16"/>
        <v>0.27240063837064526</v>
      </c>
      <c r="V37" s="12">
        <f t="shared" si="17"/>
        <v>0.24388129505753126</v>
      </c>
    </row>
    <row r="38" spans="1:22">
      <c r="A38">
        <v>1934</v>
      </c>
      <c r="B38" s="4">
        <f>USA!B38+GB!B38+Australia!B38+France!B38+Germany!B38+Switzerland!B38+Argentina!B38+Brazil!B38+Chile!B38+Colombia!B38+Mexico!B38</f>
        <v>8098.933298100088</v>
      </c>
      <c r="C38" s="4">
        <f>USA!C38+GB!C38+Australia!C38+France!C38+Germany!C38+Switzerland!C38+Argentina!C38+Brazil!C38+Chile!C38+Colombia!C38+Mexico!C38</f>
        <v>-21476.163170612021</v>
      </c>
      <c r="D38" s="4">
        <f>C38-'CO2'!H38</f>
        <v>-38080.791000741745</v>
      </c>
      <c r="E38" s="4">
        <f>WorldGS!D38-'CO2'!H38</f>
        <v>-1175.743155620512</v>
      </c>
      <c r="F38" s="4">
        <f>WorldGS!E38-'CO2'!H38</f>
        <v>414570.4449103644</v>
      </c>
      <c r="G38" s="4">
        <f t="shared" si="4"/>
        <v>377665.39706524316</v>
      </c>
      <c r="H38" s="4">
        <f>USA!F38+GB!F38+Australia!F38+France!F38+Germany!F38+Switzerland!F38+Argentina!F38+Brazil!F38+Chile!F38+Colombia!F38+Mexico!F38</f>
        <v>1386754.2687944861</v>
      </c>
      <c r="I38" s="4">
        <f>USA!L38+GB!L38+Germany!L38+Australia!L38+France!L38+Switzerland!L38+Argentina!L38+Brazil!L38+Chile!L38+Colombia!L38+Mexico!L38</f>
        <v>376.66758486293787</v>
      </c>
      <c r="J38" s="4">
        <f t="shared" si="18"/>
        <v>21.50154041274121</v>
      </c>
      <c r="K38" s="4">
        <f t="shared" si="19"/>
        <v>-57.016223412021994</v>
      </c>
      <c r="L38" s="4">
        <f t="shared" si="7"/>
        <v>-101.09919868628626</v>
      </c>
      <c r="M38" s="4">
        <f t="shared" si="20"/>
        <v>-3.121434396985189</v>
      </c>
      <c r="N38" s="4">
        <f t="shared" si="21"/>
        <v>1100.6268167759076</v>
      </c>
      <c r="O38" s="4">
        <f t="shared" si="10"/>
        <v>1002.6490524866067</v>
      </c>
      <c r="P38" s="4">
        <f t="shared" si="22"/>
        <v>3681.6395265313299</v>
      </c>
      <c r="Q38" s="12">
        <f t="shared" si="12"/>
        <v>5.8402079448008765E-3</v>
      </c>
      <c r="R38" s="12">
        <f t="shared" si="13"/>
        <v>-1.5486639308694091E-2</v>
      </c>
      <c r="S38" s="12">
        <f t="shared" si="14"/>
        <v>-2.7460374096303024E-2</v>
      </c>
      <c r="T38" s="12">
        <f t="shared" si="15"/>
        <v>-8.4783813691995526E-4</v>
      </c>
      <c r="U38" s="12">
        <f t="shared" si="16"/>
        <v>0.29895018478706609</v>
      </c>
      <c r="V38" s="12">
        <f t="shared" si="17"/>
        <v>0.27233764882768308</v>
      </c>
    </row>
    <row r="39" spans="1:22">
      <c r="A39">
        <v>1935</v>
      </c>
      <c r="B39" s="4">
        <f>USA!B39+GB!B39+Australia!B39+France!B39+Germany!B39+Switzerland!B39+Argentina!B39+Brazil!B39+Chile!B39+Colombia!B39+Mexico!B39</f>
        <v>47055.545814544326</v>
      </c>
      <c r="C39" s="4">
        <f>USA!C39+GB!C39+Australia!C39+France!C39+Germany!C39+Switzerland!C39+Argentina!C39+Brazil!C39+Chile!C39+Colombia!C39+Mexico!C39</f>
        <v>17391.899207427359</v>
      </c>
      <c r="D39" s="4">
        <f>C39-'CO2'!H39</f>
        <v>-258.0790395838012</v>
      </c>
      <c r="E39" s="4">
        <f>WorldGS!D39-'CO2'!H39</f>
        <v>38795.362583501876</v>
      </c>
      <c r="F39" s="4">
        <f>WorldGS!E39-'CO2'!H39</f>
        <v>491473.87436809792</v>
      </c>
      <c r="G39" s="4">
        <f t="shared" si="4"/>
        <v>452420.43274501222</v>
      </c>
      <c r="H39" s="4">
        <f>USA!F39+GB!F39+Australia!F39+France!F39+Germany!F39+Switzerland!F39+Argentina!F39+Brazil!F39+Chile!F39+Colombia!F39+Mexico!F39</f>
        <v>1476974.0459512598</v>
      </c>
      <c r="I39" s="4">
        <f>USA!L39+GB!L39+Germany!L39+Australia!L39+France!L39+Switzerland!L39+Argentina!L39+Brazil!L39+Chile!L39+Colombia!L39+Mexico!L39</f>
        <v>379.68056317524724</v>
      </c>
      <c r="J39" s="4">
        <f t="shared" si="18"/>
        <v>123.93456599679857</v>
      </c>
      <c r="K39" s="4">
        <f t="shared" si="19"/>
        <v>45.806661952826559</v>
      </c>
      <c r="L39" s="4">
        <f t="shared" si="7"/>
        <v>-0.67972676142676536</v>
      </c>
      <c r="M39" s="4">
        <f t="shared" si="20"/>
        <v>102.17895343142781</v>
      </c>
      <c r="N39" s="4">
        <f t="shared" si="21"/>
        <v>1294.4404376614107</v>
      </c>
      <c r="O39" s="4">
        <f t="shared" si="10"/>
        <v>1191.5817574685559</v>
      </c>
      <c r="P39" s="4">
        <f t="shared" si="22"/>
        <v>3890.0438663475652</v>
      </c>
      <c r="Q39" s="12">
        <f t="shared" si="12"/>
        <v>3.1859426334223589E-2</v>
      </c>
      <c r="R39" s="12">
        <f t="shared" si="13"/>
        <v>1.1775358717441736E-2</v>
      </c>
      <c r="S39" s="12">
        <f t="shared" si="14"/>
        <v>-1.7473498623165232E-4</v>
      </c>
      <c r="T39" s="12">
        <f t="shared" si="15"/>
        <v>2.6266786941753831E-2</v>
      </c>
      <c r="U39" s="12">
        <f t="shared" si="16"/>
        <v>0.33275728555646983</v>
      </c>
      <c r="V39" s="12">
        <f t="shared" si="17"/>
        <v>0.30631576362848428</v>
      </c>
    </row>
    <row r="40" spans="1:22">
      <c r="A40">
        <v>1936</v>
      </c>
      <c r="B40" s="4">
        <f>USA!B40+GB!B40+Australia!B40+France!B40+Germany!B40+Switzerland!B40+Argentina!B40+Brazil!B40+Chile!B40+Colombia!B40+Mexico!B40</f>
        <v>64650.533386299845</v>
      </c>
      <c r="C40" s="4">
        <f>USA!C40+GB!C40+Australia!C40+France!C40+Germany!C40+Switzerland!C40+Argentina!C40+Brazil!C40+Chile!C40+Colombia!C40+Mexico!C40</f>
        <v>27895.156272000022</v>
      </c>
      <c r="D40" s="4">
        <f>C40-'CO2'!H40</f>
        <v>7861.2565543071469</v>
      </c>
      <c r="E40" s="4">
        <f>WorldGS!D40-'CO2'!H40</f>
        <v>48463.286230634818</v>
      </c>
      <c r="F40" s="4">
        <f>WorldGS!E40-'CO2'!H40</f>
        <v>558307.07373530534</v>
      </c>
      <c r="G40" s="4">
        <f t="shared" si="4"/>
        <v>517705.04405897768</v>
      </c>
      <c r="H40" s="4">
        <f>USA!F40+GB!F40+Australia!F40+France!F40+Germany!F40+Switzerland!F40+Argentina!F40+Brazil!F40+Chile!F40+Colombia!F40+Mexico!F40</f>
        <v>1628355.1356694715</v>
      </c>
      <c r="I40" s="4">
        <f>USA!L40+GB!L40+Germany!L40+Australia!L40+France!L40+Switzerland!L40+Argentina!L40+Brazil!L40+Chile!L40+Colombia!L40+Mexico!L40</f>
        <v>382.66157528834322</v>
      </c>
      <c r="J40" s="4">
        <f t="shared" si="18"/>
        <v>168.94963477214654</v>
      </c>
      <c r="K40" s="4">
        <f t="shared" si="19"/>
        <v>72.897719743563115</v>
      </c>
      <c r="L40" s="4">
        <f t="shared" si="7"/>
        <v>20.543626697777356</v>
      </c>
      <c r="M40" s="4">
        <f t="shared" si="20"/>
        <v>126.64790342253923</v>
      </c>
      <c r="N40" s="4">
        <f t="shared" si="21"/>
        <v>1459.0100229285099</v>
      </c>
      <c r="O40" s="4">
        <f t="shared" si="10"/>
        <v>1352.9057462037481</v>
      </c>
      <c r="P40" s="4">
        <f t="shared" si="22"/>
        <v>4255.3400728632687</v>
      </c>
      <c r="Q40" s="12">
        <f t="shared" si="12"/>
        <v>3.9702968947077893E-2</v>
      </c>
      <c r="R40" s="12">
        <f t="shared" si="13"/>
        <v>1.7130879905096E-2</v>
      </c>
      <c r="S40" s="12">
        <f t="shared" si="14"/>
        <v>4.8277285354432955E-3</v>
      </c>
      <c r="T40" s="12">
        <f t="shared" si="15"/>
        <v>2.9762110960340312E-2</v>
      </c>
      <c r="U40" s="12">
        <f t="shared" si="16"/>
        <v>0.34286566947557573</v>
      </c>
      <c r="V40" s="12">
        <f t="shared" si="17"/>
        <v>0.31793128705067875</v>
      </c>
    </row>
    <row r="41" spans="1:22">
      <c r="A41">
        <v>1937</v>
      </c>
      <c r="B41" s="4">
        <f>USA!B41+GB!B41+Australia!B41+France!B41+Germany!B41+Switzerland!B41+Argentina!B41+Brazil!B41+Chile!B41+Colombia!B41+Mexico!B41</f>
        <v>115662.84858095722</v>
      </c>
      <c r="C41" s="4">
        <f>USA!C41+GB!C41+Australia!C41+France!C41+Germany!C41+Switzerland!C41+Argentina!C41+Brazil!C41+Chile!C41+Colombia!C41+Mexico!C41</f>
        <v>72390.790870570039</v>
      </c>
      <c r="D41" s="4">
        <f>C41-'CO2'!H41</f>
        <v>50675.716896953309</v>
      </c>
      <c r="E41" s="4">
        <f>WorldGS!D41-'CO2'!H41</f>
        <v>92686.988339696283</v>
      </c>
      <c r="F41" s="4">
        <f>WorldGS!E41-'CO2'!H41</f>
        <v>640415.04997734376</v>
      </c>
      <c r="G41" s="4">
        <f t="shared" si="4"/>
        <v>598403.77853460074</v>
      </c>
      <c r="H41" s="4">
        <f>USA!F41+GB!F41+Australia!F41+France!F41+Germany!F41+Switzerland!F41+Argentina!F41+Brazil!F41+Chile!F41+Colombia!F41+Mexico!F41</f>
        <v>1734312.6006511988</v>
      </c>
      <c r="I41" s="4">
        <f>USA!L41+GB!L41+Germany!L41+Australia!L41+France!L41+Switzerland!L41+Argentina!L41+Brazil!L41+Chile!L41+Colombia!L41+Mexico!L41</f>
        <v>385.65338937792313</v>
      </c>
      <c r="J41" s="4">
        <f t="shared" si="18"/>
        <v>299.91399470785615</v>
      </c>
      <c r="K41" s="4">
        <f t="shared" si="19"/>
        <v>187.70946363868279</v>
      </c>
      <c r="L41" s="4">
        <f t="shared" si="7"/>
        <v>131.4022339559769</v>
      </c>
      <c r="M41" s="4">
        <f t="shared" si="20"/>
        <v>240.33754374414991</v>
      </c>
      <c r="N41" s="4">
        <f t="shared" si="21"/>
        <v>1660.5974888756016</v>
      </c>
      <c r="O41" s="4">
        <f t="shared" si="10"/>
        <v>1551.6621790874285</v>
      </c>
      <c r="P41" s="4">
        <f t="shared" si="22"/>
        <v>4497.0759973060931</v>
      </c>
      <c r="Q41" s="12">
        <f t="shared" si="12"/>
        <v>6.6690888676890311E-2</v>
      </c>
      <c r="R41" s="12">
        <f t="shared" si="13"/>
        <v>4.1740336109758289E-2</v>
      </c>
      <c r="S41" s="12">
        <f t="shared" si="14"/>
        <v>2.9219482622640014E-2</v>
      </c>
      <c r="T41" s="12">
        <f t="shared" si="15"/>
        <v>5.3443069204994663E-2</v>
      </c>
      <c r="U41" s="12">
        <f t="shared" si="16"/>
        <v>0.36926160239906064</v>
      </c>
      <c r="V41" s="12">
        <f t="shared" si="17"/>
        <v>0.34503801581670596</v>
      </c>
    </row>
    <row r="42" spans="1:22">
      <c r="A42">
        <v>1938</v>
      </c>
      <c r="B42" s="4">
        <f>USA!B42+GB!B42+Australia!B42+France!B42+Germany!B42+Switzerland!B42+Argentina!B42+Brazil!B42+Chile!B42+Colombia!B42+Mexico!B42</f>
        <v>84225.833909822089</v>
      </c>
      <c r="C42" s="4">
        <f>USA!C42+GB!C42+Australia!C42+France!C42+Germany!C42+Switzerland!C42+Argentina!C42+Brazil!C42+Chile!C42+Colombia!C42+Mexico!C42</f>
        <v>45931.072144207159</v>
      </c>
      <c r="D42" s="4">
        <f>C42-'CO2'!H42</f>
        <v>25723.998811772071</v>
      </c>
      <c r="E42" s="4">
        <f>WorldGS!D42-'CO2'!H42</f>
        <v>69670.535863961748</v>
      </c>
      <c r="F42" s="4">
        <f>WorldGS!E42-'CO2'!H42</f>
        <v>626500.25349601568</v>
      </c>
      <c r="G42" s="4">
        <f t="shared" si="4"/>
        <v>582553.71644382598</v>
      </c>
      <c r="H42" s="4">
        <f>USA!F42+GB!F42+Australia!F42+France!F42+Germany!F42+Switzerland!F42+Argentina!F42+Brazil!F42+Chile!F42+Colombia!F42+Mexico!F42</f>
        <v>1746652.2734326406</v>
      </c>
      <c r="I42" s="4">
        <f>USA!L42+GB!L42+Germany!L42+Australia!L42+France!L42+Switzerland!L42+Argentina!L42+Brazil!L42+Chile!L42+Colombia!L42+Mexico!L42</f>
        <v>389.15275992700413</v>
      </c>
      <c r="J42" s="4">
        <f t="shared" si="18"/>
        <v>216.43385986937588</v>
      </c>
      <c r="K42" s="4">
        <f t="shared" si="19"/>
        <v>118.02838595522937</v>
      </c>
      <c r="L42" s="4">
        <f t="shared" si="7"/>
        <v>66.102573232674203</v>
      </c>
      <c r="M42" s="4">
        <f t="shared" si="20"/>
        <v>179.03132918042337</v>
      </c>
      <c r="N42" s="4">
        <f t="shared" si="21"/>
        <v>1609.9082879780483</v>
      </c>
      <c r="O42" s="4">
        <f t="shared" si="10"/>
        <v>1496.9795320302992</v>
      </c>
      <c r="P42" s="4">
        <f t="shared" si="22"/>
        <v>4488.3461028524407</v>
      </c>
      <c r="Q42" s="12">
        <f t="shared" si="12"/>
        <v>4.8221294639427981E-2</v>
      </c>
      <c r="R42" s="12">
        <f t="shared" si="13"/>
        <v>2.629663204453413E-2</v>
      </c>
      <c r="S42" s="12">
        <f t="shared" si="14"/>
        <v>1.4727601597092656E-2</v>
      </c>
      <c r="T42" s="12">
        <f t="shared" si="15"/>
        <v>3.9888040065948815E-2</v>
      </c>
      <c r="U42" s="12">
        <f t="shared" si="16"/>
        <v>0.35868630695723686</v>
      </c>
      <c r="V42" s="12">
        <f t="shared" si="17"/>
        <v>0.33352586848838073</v>
      </c>
    </row>
    <row r="43" spans="1:22">
      <c r="A43">
        <v>1939</v>
      </c>
      <c r="B43" s="4">
        <f>USA!B43+GB!B43+Australia!B43+France!B43+Germany!B43+Switzerland!B43+Argentina!B43+Brazil!B43+Chile!B43+Colombia!B43+Mexico!B43</f>
        <v>90198.410363063929</v>
      </c>
      <c r="C43" s="4">
        <f>USA!C43+GB!C43+Australia!C43+France!C43+Germany!C43+Switzerland!C43+Argentina!C43+Brazil!C43+Chile!C43+Colombia!C43+Mexico!C43</f>
        <v>43595.61039444113</v>
      </c>
      <c r="D43" s="4">
        <f>C43-'CO2'!H43</f>
        <v>21513.873323004402</v>
      </c>
      <c r="E43" s="4">
        <f>WorldGS!D43-'CO2'!H43</f>
        <v>66013.194518538279</v>
      </c>
      <c r="F43" s="4">
        <f>WorldGS!E43-'CO2'!H43</f>
        <v>651856.65079843905</v>
      </c>
      <c r="G43" s="4">
        <f t="shared" si="4"/>
        <v>607357.3296029052</v>
      </c>
      <c r="H43" s="4">
        <f>USA!F43+GB!F43+Australia!F43+France!F43+Germany!F43+Switzerland!F43+Argentina!F43+Brazil!F43+Chile!F43+Colombia!F43+Mexico!F43</f>
        <v>1829895.6988697553</v>
      </c>
      <c r="I43" s="4">
        <f>USA!L43+GB!L43+Germany!L43+Australia!L43+France!L43+Switzerland!L43+Argentina!L43+Brazil!L43+Chile!L43+Colombia!L43+Mexico!L43</f>
        <v>392.94900559497353</v>
      </c>
      <c r="J43" s="4">
        <f t="shared" si="18"/>
        <v>229.54227922397297</v>
      </c>
      <c r="K43" s="4">
        <f t="shared" si="19"/>
        <v>110.94470217180464</v>
      </c>
      <c r="L43" s="4">
        <f t="shared" si="7"/>
        <v>54.74978436560675</v>
      </c>
      <c r="M43" s="4">
        <f t="shared" si="20"/>
        <v>167.99430353204767</v>
      </c>
      <c r="N43" s="4">
        <f t="shared" si="21"/>
        <v>1658.8835739931374</v>
      </c>
      <c r="O43" s="4">
        <f t="shared" si="10"/>
        <v>1545.6390548266966</v>
      </c>
      <c r="P43" s="4">
        <f t="shared" si="22"/>
        <v>4656.8274071569831</v>
      </c>
      <c r="Q43" s="12">
        <f t="shared" si="12"/>
        <v>4.9291558212184138E-2</v>
      </c>
      <c r="R43" s="12">
        <f t="shared" si="13"/>
        <v>2.3824095778446928E-2</v>
      </c>
      <c r="S43" s="12">
        <f t="shared" si="14"/>
        <v>1.1756885016065427E-2</v>
      </c>
      <c r="T43" s="12">
        <f t="shared" si="15"/>
        <v>3.6074839980940812E-2</v>
      </c>
      <c r="U43" s="12">
        <f t="shared" si="16"/>
        <v>0.3562261232708846</v>
      </c>
      <c r="V43" s="12">
        <f t="shared" si="17"/>
        <v>0.33190816830600922</v>
      </c>
    </row>
    <row r="44" spans="1:22">
      <c r="A44">
        <v>1940</v>
      </c>
      <c r="B44" s="4">
        <f>USA!B44+GB!B44+Australia!B44+France!B44+Germany!B44+Switzerland!B44+Argentina!B44+Brazil!B44+Chile!B44+Colombia!B44+Mexico!B44</f>
        <v>54946.393566118539</v>
      </c>
      <c r="C44" s="4">
        <f>USA!C44+GB!C44+Australia!C44+France!C44+Germany!C44+Switzerland!C44+Argentina!C44+Brazil!C44+Chile!C44+Colombia!C44+Mexico!C44</f>
        <v>9508.9117920618191</v>
      </c>
      <c r="D44" s="4">
        <f>C44-'CO2'!H44</f>
        <v>-14248.410345420951</v>
      </c>
      <c r="E44" s="4">
        <f>WorldGS!D44-'CO2'!H44</f>
        <v>30122.744242654015</v>
      </c>
      <c r="F44" s="4">
        <f>WorldGS!E44-'CO2'!H44</f>
        <v>669619.48707174894</v>
      </c>
      <c r="G44" s="4">
        <f t="shared" si="4"/>
        <v>625248.33248367393</v>
      </c>
      <c r="H44" s="4">
        <f>USA!F44+GB!F44+Australia!F44+France!F44+Germany!F44+Switzerland!F44+Argentina!F44+Brazil!F44+Chile!F44+Colombia!F44+Mexico!F44</f>
        <v>1967458.3329389254</v>
      </c>
      <c r="I44" s="4">
        <f>USA!L44+GB!L44+Germany!L44+Australia!L44+France!L44+Switzerland!L44+Argentina!L44+Brazil!L44+Chile!L44+Colombia!L44+Mexico!L44</f>
        <v>395.52924757585777</v>
      </c>
      <c r="J44" s="4">
        <f t="shared" si="18"/>
        <v>138.9186612693679</v>
      </c>
      <c r="K44" s="4">
        <f t="shared" si="19"/>
        <v>24.040982684189807</v>
      </c>
      <c r="L44" s="4">
        <f t="shared" si="7"/>
        <v>-36.023658004426778</v>
      </c>
      <c r="M44" s="4">
        <f t="shared" si="20"/>
        <v>76.158070300166187</v>
      </c>
      <c r="N44" s="4">
        <f t="shared" si="21"/>
        <v>1692.970851525522</v>
      </c>
      <c r="O44" s="4">
        <f t="shared" si="10"/>
        <v>1580.789123220929</v>
      </c>
      <c r="P44" s="4">
        <f t="shared" si="22"/>
        <v>4974.2423474299212</v>
      </c>
      <c r="Q44" s="12">
        <f t="shared" si="12"/>
        <v>2.7927602148525001E-2</v>
      </c>
      <c r="R44" s="12">
        <f t="shared" si="13"/>
        <v>4.8330943699619383E-3</v>
      </c>
      <c r="S44" s="12">
        <f t="shared" si="14"/>
        <v>-7.2420391867395427E-3</v>
      </c>
      <c r="T44" s="12">
        <f t="shared" si="15"/>
        <v>1.5310486498414246E-2</v>
      </c>
      <c r="U44" s="12">
        <f t="shared" si="16"/>
        <v>0.34034748073749199</v>
      </c>
      <c r="V44" s="12">
        <f t="shared" si="17"/>
        <v>0.31779495505233818</v>
      </c>
    </row>
    <row r="45" spans="1:22">
      <c r="A45">
        <v>1941</v>
      </c>
      <c r="B45" s="4">
        <f>USA!B45+GB!B45+Australia!B45+France!B45+Germany!B45+Switzerland!B45+Argentina!B45+Brazil!B45+Chile!B45+Colombia!B45+Mexico!B45</f>
        <v>77195.466349049268</v>
      </c>
      <c r="C45" s="4">
        <f>USA!C45+GB!C45+Australia!C45+France!C45+Germany!C45+Switzerland!C45+Argentina!C45+Brazil!C45+Chile!C45+Colombia!C45+Mexico!C45</f>
        <v>29481.449807577083</v>
      </c>
      <c r="D45" s="4">
        <f>C45-'CO2'!H45</f>
        <v>4110.3535181583575</v>
      </c>
      <c r="E45" s="4">
        <f>WorldGS!D45-'CO2'!H45</f>
        <v>45490.618964588604</v>
      </c>
      <c r="F45" s="4">
        <f>WorldGS!E45-'CO2'!H45</f>
        <v>766661.87695353362</v>
      </c>
      <c r="G45" s="4">
        <f t="shared" si="4"/>
        <v>725281.61150710331</v>
      </c>
      <c r="H45" s="4">
        <f>USA!F45+GB!F45+Australia!F45+France!F45+Germany!F45+Switzerland!F45+Argentina!F45+Brazil!F45+Chile!F45+Colombia!F45+Mexico!F45</f>
        <v>2188307.9556958438</v>
      </c>
      <c r="I45" s="4">
        <f>USA!L45+GB!L45+Germany!L45+Australia!L45+France!L45+Switzerland!L45+Argentina!L45+Brazil!L45+Chile!L45+Colombia!L45+Mexico!L45</f>
        <v>398.00628582664842</v>
      </c>
      <c r="J45" s="4">
        <f t="shared" si="18"/>
        <v>193.95539492225944</v>
      </c>
      <c r="K45" s="4">
        <f t="shared" si="19"/>
        <v>74.072824619703937</v>
      </c>
      <c r="L45" s="4">
        <f t="shared" si="7"/>
        <v>10.32735829692052</v>
      </c>
      <c r="M45" s="4">
        <f t="shared" si="20"/>
        <v>114.29623245800202</v>
      </c>
      <c r="N45" s="4">
        <f t="shared" si="21"/>
        <v>1926.2557006133643</v>
      </c>
      <c r="O45" s="4">
        <f t="shared" si="10"/>
        <v>1822.2868264522826</v>
      </c>
      <c r="P45" s="4">
        <f t="shared" si="22"/>
        <v>5498.1743596103934</v>
      </c>
      <c r="Q45" s="12">
        <f t="shared" si="12"/>
        <v>3.5276326692557515E-2</v>
      </c>
      <c r="R45" s="12">
        <f t="shared" si="13"/>
        <v>1.3472258203348941E-2</v>
      </c>
      <c r="S45" s="12">
        <f t="shared" si="14"/>
        <v>1.8783249896157036E-3</v>
      </c>
      <c r="T45" s="12">
        <f t="shared" si="15"/>
        <v>2.0788033442086254E-2</v>
      </c>
      <c r="U45" s="12">
        <f t="shared" si="16"/>
        <v>0.35034460070303425</v>
      </c>
      <c r="V45" s="12">
        <f t="shared" si="17"/>
        <v>0.33143489225056366</v>
      </c>
    </row>
    <row r="46" spans="1:22">
      <c r="A46">
        <v>1942</v>
      </c>
      <c r="B46" s="4">
        <f>USA!B46+GB!B46+Australia!B46+France!B46+Germany!B46+Switzerland!B46+Argentina!B46+Brazil!B46+Chile!B46+Colombia!B46+Mexico!B46</f>
        <v>2961.4841396799866</v>
      </c>
      <c r="C46" s="4">
        <f>USA!C46+GB!C46+Australia!C46+France!C46+Germany!C46+Switzerland!C46+Argentina!C46+Brazil!C46+Chile!C46+Colombia!C46+Mexico!C46</f>
        <v>-41014.966532822356</v>
      </c>
      <c r="D46" s="4">
        <f>C46-'CO2'!H46</f>
        <v>-68125.097089296498</v>
      </c>
      <c r="E46" s="4">
        <f>WorldGS!D46-'CO2'!H46</f>
        <v>-27882.794781847031</v>
      </c>
      <c r="F46" s="4">
        <f>WorldGS!E46-'CO2'!H46</f>
        <v>765455.31458198326</v>
      </c>
      <c r="G46" s="4">
        <f t="shared" si="4"/>
        <v>725213.01227453374</v>
      </c>
      <c r="H46" s="4">
        <f>USA!F46+GB!F46+Australia!F46+France!F46+Germany!F46+Switzerland!F46+Argentina!F46+Brazil!F46+Chile!F46+Colombia!F46+Mexico!F46</f>
        <v>2399825.9750233535</v>
      </c>
      <c r="I46" s="4">
        <f>USA!L46+GB!L46+Germany!L46+Australia!L46+France!L46+Switzerland!L46+Argentina!L46+Brazil!L46+Chile!L46+Colombia!L46+Mexico!L46</f>
        <v>402.28005091546231</v>
      </c>
      <c r="J46" s="4">
        <f t="shared" si="18"/>
        <v>7.3617474516585757</v>
      </c>
      <c r="K46" s="4">
        <f t="shared" si="19"/>
        <v>-101.95625271371337</v>
      </c>
      <c r="L46" s="4">
        <f t="shared" si="7"/>
        <v>-169.34744075493006</v>
      </c>
      <c r="M46" s="4">
        <f t="shared" si="20"/>
        <v>-69.31190030028732</v>
      </c>
      <c r="N46" s="4">
        <f t="shared" si="21"/>
        <v>1902.7921291151495</v>
      </c>
      <c r="O46" s="4">
        <f t="shared" si="10"/>
        <v>1802.7565886605066</v>
      </c>
      <c r="P46" s="4">
        <f t="shared" si="22"/>
        <v>5965.5604834545184</v>
      </c>
      <c r="Q46" s="12">
        <f t="shared" si="12"/>
        <v>1.2340412056966619E-3</v>
      </c>
      <c r="R46" s="12">
        <f t="shared" si="13"/>
        <v>-1.7090808650166069E-2</v>
      </c>
      <c r="S46" s="12">
        <f t="shared" si="14"/>
        <v>-2.8387515510841801E-2</v>
      </c>
      <c r="T46" s="12">
        <f t="shared" si="15"/>
        <v>-1.1618673633856177E-2</v>
      </c>
      <c r="U46" s="12">
        <f t="shared" si="16"/>
        <v>0.31896284253466933</v>
      </c>
      <c r="V46" s="12">
        <f t="shared" si="17"/>
        <v>0.3021940006576837</v>
      </c>
    </row>
    <row r="47" spans="1:22">
      <c r="A47">
        <v>1943</v>
      </c>
      <c r="B47" s="4">
        <f>USA!B47+GB!B47+Australia!B47+France!B47+Germany!B47+Switzerland!B47+Argentina!B47+Brazil!B47+Chile!B47+Colombia!B47+Mexico!B47</f>
        <v>-20355.465062756364</v>
      </c>
      <c r="C47" s="4">
        <f>USA!C47+GB!C47+Australia!C47+France!C47+Germany!C47+Switzerland!C47+Argentina!C47+Brazil!C47+Chile!C47+Colombia!C47+Mexico!C47</f>
        <v>-66292.348590886671</v>
      </c>
      <c r="D47" s="4">
        <f>C47-'CO2'!H47</f>
        <v>-94517.983975668278</v>
      </c>
      <c r="E47" s="4">
        <f>WorldGS!D47-'CO2'!H47</f>
        <v>-53983.47826606236</v>
      </c>
      <c r="F47" s="4">
        <f>WorldGS!E47-'CO2'!H47</f>
        <v>819214.85909661197</v>
      </c>
      <c r="G47" s="4">
        <f t="shared" si="4"/>
        <v>778680.35338700609</v>
      </c>
      <c r="H47" s="4">
        <f>USA!F47+GB!F47+Australia!F47+France!F47+Germany!F47+Switzerland!F47+Argentina!F47+Brazil!F47+Chile!F47+Colombia!F47+Mexico!F47</f>
        <v>2636528.517052162</v>
      </c>
      <c r="I47" s="4">
        <f>USA!L47+GB!L47+Germany!L47+Australia!L47+France!L47+Switzerland!L47+Argentina!L47+Brazil!L47+Chile!L47+Colombia!L47+Mexico!L47</f>
        <v>406.03294070685934</v>
      </c>
      <c r="J47" s="4">
        <f t="shared" si="18"/>
        <v>-50.132545963683896</v>
      </c>
      <c r="K47" s="4">
        <f t="shared" si="19"/>
        <v>-163.26840003542293</v>
      </c>
      <c r="L47" s="4">
        <f t="shared" si="7"/>
        <v>-232.78402932314486</v>
      </c>
      <c r="M47" s="4">
        <f t="shared" si="20"/>
        <v>-132.95344503843205</v>
      </c>
      <c r="N47" s="4">
        <f t="shared" si="21"/>
        <v>2017.6068908853742</v>
      </c>
      <c r="O47" s="4">
        <f t="shared" si="10"/>
        <v>1917.7763066006614</v>
      </c>
      <c r="P47" s="4">
        <f t="shared" si="22"/>
        <v>6493.3857643723477</v>
      </c>
      <c r="Q47" s="12">
        <f t="shared" si="12"/>
        <v>-7.7205556211905916E-3</v>
      </c>
      <c r="R47" s="12">
        <f t="shared" si="13"/>
        <v>-2.514380108621261E-2</v>
      </c>
      <c r="S47" s="12">
        <f t="shared" si="14"/>
        <v>-3.5849407038216499E-2</v>
      </c>
      <c r="T47" s="12">
        <f t="shared" si="15"/>
        <v>-2.0475211216914872E-2</v>
      </c>
      <c r="U47" s="12">
        <f t="shared" si="16"/>
        <v>0.31071723814030888</v>
      </c>
      <c r="V47" s="12">
        <f t="shared" si="17"/>
        <v>0.29534304231900721</v>
      </c>
    </row>
    <row r="48" spans="1:22">
      <c r="A48">
        <v>1944</v>
      </c>
      <c r="B48" s="4">
        <f>USA!B48+GB!B48+Australia!B48+France!B48+Germany!B48+Switzerland!B48+Argentina!B48+Brazil!B48+Chile!B48+Colombia!B48+Mexico!B48</f>
        <v>-27517.128930327955</v>
      </c>
      <c r="C48" s="4">
        <f>USA!C48+GB!C48+Australia!C48+France!C48+Germany!C48+Switzerland!C48+Argentina!C48+Brazil!C48+Chile!C48+Colombia!C48+Mexico!C48</f>
        <v>-67404.779502853897</v>
      </c>
      <c r="D48" s="4">
        <f>C48-'CO2'!H48</f>
        <v>-96472.104193633742</v>
      </c>
      <c r="E48" s="4">
        <f>WorldGS!D48-'CO2'!H48</f>
        <v>-55564.92803696022</v>
      </c>
      <c r="F48" s="4">
        <f>WorldGS!E48-'CO2'!H48</f>
        <v>827497.73859939643</v>
      </c>
      <c r="G48" s="4">
        <f t="shared" si="4"/>
        <v>786590.56244272296</v>
      </c>
      <c r="H48" s="4">
        <f>USA!F48+GB!F48+Australia!F48+France!F48+Germany!F48+Switzerland!F48+Argentina!F48+Brazil!F48+Chile!F48+Colombia!F48+Mexico!F48</f>
        <v>2718363.6201213514</v>
      </c>
      <c r="I48" s="4">
        <f>USA!L48+GB!L48+Germany!L48+Australia!L48+France!L48+Switzerland!L48+Argentina!L48+Brazil!L48+Chile!L48+Colombia!L48+Mexico!L48</f>
        <v>409.63764213999161</v>
      </c>
      <c r="J48" s="4">
        <f t="shared" si="18"/>
        <v>-67.174317249204634</v>
      </c>
      <c r="K48" s="4">
        <f t="shared" si="19"/>
        <v>-164.54732809886318</v>
      </c>
      <c r="L48" s="4">
        <f t="shared" si="7"/>
        <v>-235.50595518920812</v>
      </c>
      <c r="M48" s="4">
        <f t="shared" si="20"/>
        <v>-135.64409693084599</v>
      </c>
      <c r="N48" s="4">
        <f t="shared" si="21"/>
        <v>2020.0725067072894</v>
      </c>
      <c r="O48" s="4">
        <f t="shared" si="10"/>
        <v>1920.2106484489275</v>
      </c>
      <c r="P48" s="4">
        <f t="shared" si="22"/>
        <v>6636.020083311495</v>
      </c>
      <c r="Q48" s="12">
        <f t="shared" si="12"/>
        <v>-1.0122681427402105E-2</v>
      </c>
      <c r="R48" s="12">
        <f t="shared" si="13"/>
        <v>-2.4796086514667547E-2</v>
      </c>
      <c r="S48" s="12">
        <f t="shared" si="14"/>
        <v>-3.548903593306884E-2</v>
      </c>
      <c r="T48" s="12">
        <f t="shared" si="15"/>
        <v>-2.0440579628739929E-2</v>
      </c>
      <c r="U48" s="12">
        <f t="shared" si="16"/>
        <v>0.30441024610329936</v>
      </c>
      <c r="V48" s="12">
        <f t="shared" si="17"/>
        <v>0.28936178979897048</v>
      </c>
    </row>
    <row r="49" spans="1:22">
      <c r="A49">
        <v>1945</v>
      </c>
      <c r="B49" s="4">
        <f>USA!B49+GB!B49+Australia!B49+France!B49+Germany!B49+Switzerland!B49+Argentina!B49+Brazil!B49+Chile!B49+Colombia!B49+Mexico!B49</f>
        <v>-203962.38300187112</v>
      </c>
      <c r="C49" s="4">
        <f>USA!C49+GB!C49+Australia!C49+France!C49+Germany!C49+Switzerland!C49+Argentina!C49+Brazil!C49+Chile!C49+Colombia!C49+Mexico!C49</f>
        <v>-238513.78229623521</v>
      </c>
      <c r="D49" s="4">
        <f>C49-'CO2'!H49</f>
        <v>-263533.24968976266</v>
      </c>
      <c r="E49" s="4">
        <f>WorldGS!D49-'CO2'!H49</f>
        <v>-219093.08212991798</v>
      </c>
      <c r="F49" s="4">
        <f>WorldGS!E49-'CO2'!H49</f>
        <v>561824.29511972168</v>
      </c>
      <c r="G49" s="4">
        <f t="shared" si="4"/>
        <v>517384.127559877</v>
      </c>
      <c r="H49" s="4">
        <f>USA!F49+GB!F49+Australia!F49+France!F49+Germany!F49+Switzerland!F49+Argentina!F49+Brazil!F49+Chile!F49+Colombia!F49+Mexico!F49</f>
        <v>2516735.6252141157</v>
      </c>
      <c r="I49" s="4">
        <f>USA!L49+GB!L49+Germany!L49+Australia!L49+France!L49+Switzerland!L49+Argentina!L49+Brazil!L49+Chile!L49+Colombia!L49+Mexico!L49</f>
        <v>411.69725574228096</v>
      </c>
      <c r="J49" s="4">
        <f t="shared" si="18"/>
        <v>-495.41836909777669</v>
      </c>
      <c r="K49" s="4">
        <f t="shared" si="19"/>
        <v>-579.34265766770829</v>
      </c>
      <c r="L49" s="4">
        <f t="shared" si="7"/>
        <v>-640.11417616718893</v>
      </c>
      <c r="M49" s="4">
        <f t="shared" si="20"/>
        <v>-532.17037294770898</v>
      </c>
      <c r="N49" s="4">
        <f t="shared" si="21"/>
        <v>1364.6539715373256</v>
      </c>
      <c r="O49" s="4">
        <f t="shared" si="10"/>
        <v>1256.7101683178455</v>
      </c>
      <c r="P49" s="4">
        <f t="shared" si="22"/>
        <v>6113.0735998628352</v>
      </c>
      <c r="Q49" s="12">
        <f t="shared" si="12"/>
        <v>-8.1042434874151179E-2</v>
      </c>
      <c r="R49" s="12">
        <f t="shared" si="13"/>
        <v>-9.4771091530896592E-2</v>
      </c>
      <c r="S49" s="12">
        <f t="shared" si="14"/>
        <v>-0.10471232935614447</v>
      </c>
      <c r="T49" s="12">
        <f t="shared" si="15"/>
        <v>-8.7054468468962948E-2</v>
      </c>
      <c r="U49" s="12">
        <f t="shared" si="16"/>
        <v>0.22323532495469148</v>
      </c>
      <c r="V49" s="12">
        <f t="shared" si="17"/>
        <v>0.20557746406750993</v>
      </c>
    </row>
    <row r="50" spans="1:22">
      <c r="A50">
        <v>1946</v>
      </c>
      <c r="B50" s="4">
        <f>USA!B50+GB!B50+Australia!B50+France!B50+Germany!B50+Switzerland!B50+Argentina!B50+Brazil!B50+Chile!B50+Colombia!B50+Mexico!B50</f>
        <v>141183.55252518342</v>
      </c>
      <c r="C50" s="4">
        <f>USA!C50+GB!C50+Australia!C50+France!C50+Germany!C50+Switzerland!C50+Argentina!C50+Brazil!C50+Chile!C50+Colombia!C50+Mexico!C50</f>
        <v>100220.4542161352</v>
      </c>
      <c r="D50" s="4">
        <f>C50-'CO2'!H50</f>
        <v>73530.989203635021</v>
      </c>
      <c r="E50" s="4">
        <f>WorldGS!D50-'CO2'!H50</f>
        <v>114814.59439106644</v>
      </c>
      <c r="F50" s="4">
        <f>WorldGS!E50-'CO2'!H50</f>
        <v>755740.47114812233</v>
      </c>
      <c r="G50" s="4">
        <f t="shared" si="4"/>
        <v>714456.86596069089</v>
      </c>
      <c r="H50" s="4">
        <f>USA!F50+GB!F50+Australia!F50+France!F50+Germany!F50+Switzerland!F50+Argentina!F50+Brazil!F50+Chile!F50+Colombia!F50+Mexico!F50</f>
        <v>2229234.0869262982</v>
      </c>
      <c r="I50" s="4">
        <f>USA!L50+GB!L50+Germany!L50+Australia!L50+France!L50+Switzerland!L50+Argentina!L50+Brazil!L50+Chile!L50+Colombia!L50+Mexico!L50</f>
        <v>396.42141149678349</v>
      </c>
      <c r="J50" s="4">
        <f t="shared" si="18"/>
        <v>356.14512342335718</v>
      </c>
      <c r="K50" s="4">
        <f t="shared" si="19"/>
        <v>252.81291905431897</v>
      </c>
      <c r="L50" s="4">
        <f t="shared" si="7"/>
        <v>185.48692646545314</v>
      </c>
      <c r="M50" s="4">
        <f t="shared" si="20"/>
        <v>289.62763125623457</v>
      </c>
      <c r="N50" s="4">
        <f t="shared" si="21"/>
        <v>1906.4067914360228</v>
      </c>
      <c r="O50" s="4">
        <f t="shared" si="10"/>
        <v>1802.2660866452413</v>
      </c>
      <c r="P50" s="4">
        <f t="shared" si="22"/>
        <v>5623.3947568807998</v>
      </c>
      <c r="Q50" s="12">
        <f t="shared" si="12"/>
        <v>6.3332762294088837E-2</v>
      </c>
      <c r="R50" s="12">
        <f t="shared" si="13"/>
        <v>4.4957348716267241E-2</v>
      </c>
      <c r="S50" s="12">
        <f t="shared" si="14"/>
        <v>3.2984866701469051E-2</v>
      </c>
      <c r="T50" s="12">
        <f t="shared" si="15"/>
        <v>5.1504054717454339E-2</v>
      </c>
      <c r="U50" s="12">
        <f t="shared" si="16"/>
        <v>0.33901350942921776</v>
      </c>
      <c r="V50" s="12">
        <f t="shared" si="17"/>
        <v>0.32049432141323247</v>
      </c>
    </row>
    <row r="51" spans="1:22">
      <c r="A51">
        <v>1947</v>
      </c>
      <c r="B51" s="4">
        <f>USA!B51+GB!B51+Australia!B51+France!B51+Germany!B51+Switzerland!B51+Argentina!B51+Brazil!B51+Chile!B51+Colombia!B51+Mexico!B51</f>
        <v>179116.41593639704</v>
      </c>
      <c r="C51" s="4">
        <f>USA!C51+GB!C51+Australia!C51+France!C51+Germany!C51+Switzerland!C51+Argentina!C51+Brazil!C51+Chile!C51+Colombia!C51+Mexico!C51</f>
        <v>131893.1264185023</v>
      </c>
      <c r="D51" s="4">
        <f>C51-'CO2'!H51</f>
        <v>101872.44375213004</v>
      </c>
      <c r="E51" s="4">
        <f>WorldGS!D51-'CO2'!H51</f>
        <v>150411.45085860463</v>
      </c>
      <c r="F51" s="4">
        <f>WorldGS!E51-'CO2'!H51</f>
        <v>795858.61786946037</v>
      </c>
      <c r="G51" s="4">
        <f t="shared" si="4"/>
        <v>747319.61076298577</v>
      </c>
      <c r="H51" s="4">
        <f>USA!F51+GB!F51+Australia!F51+France!F51+Germany!F51+Switzerland!F51+Argentina!F51+Brazil!F51+Chile!F51+Colombia!F51+Mexico!F51</f>
        <v>2251839.0713104783</v>
      </c>
      <c r="I51" s="4">
        <f>USA!L51+GB!L51+Germany!L51+Australia!L51+France!L51+Switzerland!L51+Argentina!L51+Brazil!L51+Chile!L51+Colombia!L51+Mexico!L51</f>
        <v>403.6593396947581</v>
      </c>
      <c r="J51" s="4">
        <f t="shared" si="18"/>
        <v>443.73162794113108</v>
      </c>
      <c r="K51" s="4">
        <f t="shared" si="19"/>
        <v>326.74365101582475</v>
      </c>
      <c r="L51" s="4">
        <f t="shared" si="7"/>
        <v>252.37231926595493</v>
      </c>
      <c r="M51" s="4">
        <f t="shared" si="20"/>
        <v>372.61977134566934</v>
      </c>
      <c r="N51" s="4">
        <f t="shared" si="21"/>
        <v>1971.609571752454</v>
      </c>
      <c r="O51" s="4">
        <f t="shared" si="10"/>
        <v>1851.3621196727395</v>
      </c>
      <c r="P51" s="4">
        <f t="shared" si="22"/>
        <v>5578.563035388428</v>
      </c>
      <c r="Q51" s="12">
        <f t="shared" si="12"/>
        <v>7.9542280893171738E-2</v>
      </c>
      <c r="R51" s="12">
        <f t="shared" si="13"/>
        <v>5.8571293170495475E-2</v>
      </c>
      <c r="S51" s="12">
        <f t="shared" si="14"/>
        <v>4.5239664348147419E-2</v>
      </c>
      <c r="T51" s="12">
        <f t="shared" si="15"/>
        <v>6.6794937868748905E-2</v>
      </c>
      <c r="U51" s="12">
        <f t="shared" si="16"/>
        <v>0.35342606317169156</v>
      </c>
      <c r="V51" s="12">
        <f t="shared" si="17"/>
        <v>0.33187078965109007</v>
      </c>
    </row>
    <row r="52" spans="1:22">
      <c r="A52">
        <v>1948</v>
      </c>
      <c r="B52" s="4">
        <f>USA!B52+GB!B52+Australia!B52+France!B52+Germany!B52+Switzerland!B52+Argentina!B52+Brazil!B52+Chile!B52+Colombia!B52+Mexico!B52</f>
        <v>196261.43412141045</v>
      </c>
      <c r="C52" s="4">
        <f>USA!C52+GB!C52+Australia!C52+France!C52+Germany!C52+Switzerland!C52+Argentina!C52+Brazil!C52+Chile!C52+Colombia!C52+Mexico!C52</f>
        <v>144325.01469231627</v>
      </c>
      <c r="D52" s="4">
        <f>C52-'CO2'!H52</f>
        <v>112087.12999186397</v>
      </c>
      <c r="E52" s="4">
        <f>WorldGS!D52-'CO2'!H52</f>
        <v>161177.26012024342</v>
      </c>
      <c r="F52" s="4">
        <f>WorldGS!E52-'CO2'!H52</f>
        <v>837540.77801843279</v>
      </c>
      <c r="G52" s="4">
        <f t="shared" si="4"/>
        <v>788450.64789005334</v>
      </c>
      <c r="H52" s="4">
        <f>USA!F52+GB!F52+Australia!F52+France!F52+Germany!F52+Switzerland!F52+Argentina!F52+Brazil!F52+Chile!F52+Colombia!F52+Mexico!F52</f>
        <v>2361730.9051736239</v>
      </c>
      <c r="I52" s="4">
        <f>USA!L52+GB!L52+Germany!L52+Australia!L52+France!L52+Switzerland!L52+Argentina!L52+Brazil!L52+Chile!L52+Colombia!L52+Mexico!L52</f>
        <v>410.73640280874429</v>
      </c>
      <c r="J52" s="4">
        <f t="shared" si="18"/>
        <v>477.82819535671354</v>
      </c>
      <c r="K52" s="4">
        <f t="shared" si="19"/>
        <v>351.38111378825101</v>
      </c>
      <c r="L52" s="4">
        <f t="shared" si="7"/>
        <v>272.89309938290603</v>
      </c>
      <c r="M52" s="4">
        <f t="shared" si="20"/>
        <v>392.41045843042588</v>
      </c>
      <c r="N52" s="4">
        <f t="shared" si="21"/>
        <v>2039.1199131390995</v>
      </c>
      <c r="O52" s="4">
        <f t="shared" si="10"/>
        <v>1919.6025540915796</v>
      </c>
      <c r="P52" s="4">
        <f t="shared" si="22"/>
        <v>5749.9916954605624</v>
      </c>
      <c r="Q52" s="12">
        <f t="shared" si="12"/>
        <v>8.3100675733835214E-2</v>
      </c>
      <c r="R52" s="12">
        <f t="shared" si="13"/>
        <v>6.1109847178675986E-2</v>
      </c>
      <c r="S52" s="12">
        <f t="shared" si="14"/>
        <v>4.7459738002464689E-2</v>
      </c>
      <c r="T52" s="12">
        <f t="shared" si="15"/>
        <v>6.8245395682957524E-2</v>
      </c>
      <c r="U52" s="12">
        <f t="shared" si="16"/>
        <v>0.35463006229190219</v>
      </c>
      <c r="V52" s="12">
        <f t="shared" si="17"/>
        <v>0.33384440461140935</v>
      </c>
    </row>
    <row r="53" spans="1:22">
      <c r="A53">
        <v>1949</v>
      </c>
      <c r="B53" s="4">
        <f>USA!B53+GB!B53+Australia!B53+France!B53+Germany!B53+Switzerland!B53+Argentina!B53+Brazil!B53+Chile!B53+Colombia!B53+Mexico!B53</f>
        <v>176781.29187091248</v>
      </c>
      <c r="C53" s="4">
        <f>USA!C53+GB!C53+Australia!C53+France!C53+Germany!C53+Switzerland!C53+Argentina!C53+Brazil!C53+Chile!C53+Colombia!C53+Mexico!C53</f>
        <v>125555.75672043461</v>
      </c>
      <c r="D53" s="4">
        <f>C53-'CO2'!H53</f>
        <v>95544.826695694763</v>
      </c>
      <c r="E53" s="4">
        <f>WorldGS!D53-'CO2'!H53</f>
        <v>154125.05086063038</v>
      </c>
      <c r="F53" s="4">
        <f>WorldGS!E53-'CO2'!H53</f>
        <v>853296.73132114403</v>
      </c>
      <c r="G53" s="4">
        <f t="shared" si="4"/>
        <v>794716.50715620839</v>
      </c>
      <c r="H53" s="4">
        <f>USA!F53+GB!F53+Australia!F53+France!F53+Germany!F53+Switzerland!F53+Argentina!F53+Brazil!F53+Chile!F53+Colombia!F53+Mexico!F53</f>
        <v>2445811.030597548</v>
      </c>
      <c r="I53" s="4">
        <f>USA!L53+GB!L53+Germany!L53+Australia!L53+France!L53+Switzerland!L53+Argentina!L53+Brazil!L53+Chile!L53+Colombia!L53+Mexico!L53</f>
        <v>417.44194883877958</v>
      </c>
      <c r="J53" s="4">
        <f t="shared" si="18"/>
        <v>423.48712764175804</v>
      </c>
      <c r="K53" s="4">
        <f t="shared" si="19"/>
        <v>300.77417248002922</v>
      </c>
      <c r="L53" s="4">
        <f t="shared" si="7"/>
        <v>228.88170908907665</v>
      </c>
      <c r="M53" s="4">
        <f t="shared" si="20"/>
        <v>369.21313559734045</v>
      </c>
      <c r="N53" s="4">
        <f t="shared" si="21"/>
        <v>2044.1087286383288</v>
      </c>
      <c r="O53" s="4">
        <f t="shared" si="10"/>
        <v>1903.777302130065</v>
      </c>
      <c r="P53" s="4">
        <f t="shared" si="22"/>
        <v>5859.0446825030167</v>
      </c>
      <c r="Q53" s="12">
        <f t="shared" si="12"/>
        <v>7.2279211132563331E-2</v>
      </c>
      <c r="R53" s="12">
        <f t="shared" si="13"/>
        <v>5.1335019406531783E-2</v>
      </c>
      <c r="S53" s="12">
        <f t="shared" si="14"/>
        <v>3.9064680590778E-2</v>
      </c>
      <c r="T53" s="12">
        <f t="shared" si="15"/>
        <v>6.3015927613579922E-2</v>
      </c>
      <c r="U53" s="12">
        <f t="shared" si="16"/>
        <v>0.34888089089722968</v>
      </c>
      <c r="V53" s="12">
        <f t="shared" si="17"/>
        <v>0.3249296438744278</v>
      </c>
    </row>
    <row r="54" spans="1:22">
      <c r="A54">
        <v>1950</v>
      </c>
      <c r="B54" s="4">
        <f>USA!B54+GB!B54+Australia!B54+France!B54+Germany!B54+Switzerland!B54+Argentina!B54+Brazil!B54+Chile!B54+Colombia!B54+Mexico!B54</f>
        <v>255707.60286073232</v>
      </c>
      <c r="C54" s="4">
        <f>USA!C54+GB!C54+Australia!C54+France!C54+Germany!C54+Switzerland!C54+Argentina!C54+Brazil!C54+Chile!C54+Colombia!C54+Mexico!C54</f>
        <v>201682.2493600561</v>
      </c>
      <c r="D54" s="4">
        <f>C54-'CO2'!H54</f>
        <v>166633.04657216856</v>
      </c>
      <c r="E54" s="4">
        <f>WorldGS!D54-'CO2'!H54</f>
        <v>229119.01018763141</v>
      </c>
      <c r="F54" s="4">
        <f>WorldGS!E54-'CO2'!H54</f>
        <v>974166.47199900076</v>
      </c>
      <c r="G54" s="4">
        <f t="shared" si="4"/>
        <v>911680.50838353788</v>
      </c>
      <c r="H54" s="4">
        <f>USA!F54+GB!F54+Australia!F54+France!F54+Germany!F54+Switzerland!F54+Argentina!F54+Brazil!F54+Chile!F54+Colombia!F54+Mexico!F54</f>
        <v>2621380.0291399569</v>
      </c>
      <c r="I54" s="4">
        <f>USA!L54+GB!L54+Germany!L54+Australia!L54+France!L54+Switzerland!L54+Argentina!L54+Brazil!L54+Chile!L54+Colombia!L54+Mexico!L54</f>
        <v>423.5391331363237</v>
      </c>
      <c r="J54" s="4">
        <f t="shared" si="18"/>
        <v>603.74020451713068</v>
      </c>
      <c r="K54" s="4">
        <f t="shared" si="19"/>
        <v>476.18326992972578</v>
      </c>
      <c r="L54" s="4">
        <f t="shared" si="7"/>
        <v>393.43010724474124</v>
      </c>
      <c r="M54" s="4">
        <f t="shared" si="20"/>
        <v>540.96302386746709</v>
      </c>
      <c r="N54" s="4">
        <f t="shared" si="21"/>
        <v>2300.0624872258209</v>
      </c>
      <c r="O54" s="4">
        <f t="shared" si="10"/>
        <v>2152.5295706030947</v>
      </c>
      <c r="P54" s="4">
        <f t="shared" si="22"/>
        <v>6189.2274504330599</v>
      </c>
      <c r="Q54" s="12">
        <f t="shared" si="12"/>
        <v>9.7546940931196022E-2</v>
      </c>
      <c r="R54" s="12">
        <f t="shared" si="13"/>
        <v>7.6937432618736173E-2</v>
      </c>
      <c r="S54" s="12">
        <f t="shared" si="14"/>
        <v>6.3566916936816237E-2</v>
      </c>
      <c r="T54" s="12">
        <f t="shared" si="15"/>
        <v>8.7403965712976983E-2</v>
      </c>
      <c r="U54" s="12">
        <f t="shared" si="16"/>
        <v>0.3716235193561816</v>
      </c>
      <c r="V54" s="12">
        <f t="shared" si="17"/>
        <v>0.34778647058002082</v>
      </c>
    </row>
    <row r="55" spans="1:22">
      <c r="A55">
        <v>1951</v>
      </c>
      <c r="B55" s="4">
        <f>USA!B55+GB!B55+Australia!B55+France!B55+Germany!B55+Switzerland!B55+Argentina!B55+Brazil!B55+Chile!B55+Colombia!B55+Mexico!B55</f>
        <v>295912.76580080495</v>
      </c>
      <c r="C55" s="4">
        <f>USA!C55+GB!C55+Australia!C55+France!C55+Germany!C55+Switzerland!C55+Argentina!C55+Brazil!C55+Chile!C55+Colombia!C55+Mexico!C55</f>
        <v>226095.86115618047</v>
      </c>
      <c r="D55" s="4">
        <f>C55-'CO2'!H55</f>
        <v>188211.44778929165</v>
      </c>
      <c r="E55" s="4">
        <f>WorldGS!D55-'CO2'!H55</f>
        <v>256740.0056694579</v>
      </c>
      <c r="F55" s="4">
        <f>WorldGS!E55-'CO2'!H55</f>
        <v>1048551.038027196</v>
      </c>
      <c r="G55" s="4">
        <f t="shared" si="4"/>
        <v>980022.48014702974</v>
      </c>
      <c r="H55" s="4">
        <f>USA!F55+GB!F55+Australia!F55+France!F55+Germany!F55+Switzerland!F55+Argentina!F55+Brazil!F55+Chile!F55+Colombia!F55+Mexico!F55</f>
        <v>2808447.1038055937</v>
      </c>
      <c r="I55" s="4">
        <f>USA!L55+GB!L55+Germany!L55+Australia!L55+France!L55+Switzerland!L55+Argentina!L55+Brazil!L55+Chile!L55+Colombia!L55+Mexico!L55</f>
        <v>430.71611132249501</v>
      </c>
      <c r="J55" s="4">
        <f t="shared" si="18"/>
        <v>687.02506830361585</v>
      </c>
      <c r="K55" s="4">
        <f t="shared" si="19"/>
        <v>524.93012267863162</v>
      </c>
      <c r="L55" s="4">
        <f t="shared" si="7"/>
        <v>436.97331685921063</v>
      </c>
      <c r="M55" s="4">
        <f t="shared" si="20"/>
        <v>596.07708864465019</v>
      </c>
      <c r="N55" s="4">
        <f t="shared" si="21"/>
        <v>2434.4365359532658</v>
      </c>
      <c r="O55" s="4">
        <f t="shared" si="10"/>
        <v>2275.3327641678261</v>
      </c>
      <c r="P55" s="4">
        <f t="shared" si="22"/>
        <v>6520.4133998665138</v>
      </c>
      <c r="Q55" s="12">
        <f t="shared" si="12"/>
        <v>0.10536526231874817</v>
      </c>
      <c r="R55" s="12">
        <f t="shared" si="13"/>
        <v>8.0505650560343006E-2</v>
      </c>
      <c r="S55" s="12">
        <f t="shared" si="14"/>
        <v>6.701619821653583E-2</v>
      </c>
      <c r="T55" s="12">
        <f t="shared" si="15"/>
        <v>9.1417070067498038E-2</v>
      </c>
      <c r="U55" s="12">
        <f t="shared" si="16"/>
        <v>0.37335616419705897</v>
      </c>
      <c r="V55" s="12">
        <f t="shared" si="17"/>
        <v>0.34895529234609679</v>
      </c>
    </row>
    <row r="56" spans="1:22">
      <c r="A56">
        <v>1952</v>
      </c>
      <c r="B56" s="4">
        <f>USA!B56+GB!B56+Australia!B56+France!B56+Germany!B56+Switzerland!B56+Argentina!B56+Brazil!B56+Chile!B56+Colombia!B56+Mexico!B56</f>
        <v>240754.36213871941</v>
      </c>
      <c r="C56" s="4">
        <f>USA!C56+GB!C56+Australia!C56+France!C56+Germany!C56+Switzerland!C56+Argentina!C56+Brazil!C56+Chile!C56+Colombia!C56+Mexico!C56</f>
        <v>174029.05867147548</v>
      </c>
      <c r="D56" s="4">
        <f>C56-'CO2'!H56</f>
        <v>135791.6641884429</v>
      </c>
      <c r="E56" s="4">
        <f>WorldGS!D56-'CO2'!H56</f>
        <v>207076.51590615301</v>
      </c>
      <c r="F56" s="4">
        <f>WorldGS!E56-'CO2'!H56</f>
        <v>1019234.8941318365</v>
      </c>
      <c r="G56" s="4">
        <f t="shared" si="4"/>
        <v>947950.04241412634</v>
      </c>
      <c r="H56" s="4">
        <f>USA!F56+GB!F56+Australia!F56+France!F56+Germany!F56+Switzerland!F56+Argentina!F56+Brazil!F56+Chile!F56+Colombia!F56+Mexico!F56</f>
        <v>2899154.5850774008</v>
      </c>
      <c r="I56" s="4">
        <f>USA!L56+GB!L56+Germany!L56+Australia!L56+France!L56+Switzerland!L56+Argentina!L56+Brazil!L56+Chile!L56+Colombia!L56+Mexico!L56</f>
        <v>437.98652669981681</v>
      </c>
      <c r="J56" s="4">
        <f t="shared" si="18"/>
        <v>549.68440228693476</v>
      </c>
      <c r="K56" s="4">
        <f t="shared" si="19"/>
        <v>397.33884049531486</v>
      </c>
      <c r="L56" s="4">
        <f t="shared" si="7"/>
        <v>310.03616757716054</v>
      </c>
      <c r="M56" s="4">
        <f t="shared" si="20"/>
        <v>472.79197711046766</v>
      </c>
      <c r="N56" s="4">
        <f t="shared" si="21"/>
        <v>2327.0918898160317</v>
      </c>
      <c r="O56" s="4">
        <f t="shared" si="10"/>
        <v>2164.3360802827247</v>
      </c>
      <c r="P56" s="4">
        <f t="shared" si="22"/>
        <v>6619.2780104955073</v>
      </c>
      <c r="Q56" s="12">
        <f t="shared" si="12"/>
        <v>8.3042954445387673E-2</v>
      </c>
      <c r="R56" s="12">
        <f t="shared" si="13"/>
        <v>6.0027519597348165E-2</v>
      </c>
      <c r="S56" s="12">
        <f t="shared" si="14"/>
        <v>4.6838366221447131E-2</v>
      </c>
      <c r="T56" s="12">
        <f t="shared" si="15"/>
        <v>7.1426517568956932E-2</v>
      </c>
      <c r="U56" s="12">
        <f t="shared" si="16"/>
        <v>0.35156279674704732</v>
      </c>
      <c r="V56" s="12">
        <f t="shared" si="17"/>
        <v>0.32697464539953752</v>
      </c>
    </row>
    <row r="57" spans="1:22">
      <c r="A57">
        <v>1953</v>
      </c>
      <c r="B57" s="4">
        <f>USA!B57+GB!B57+Australia!B57+France!B57+Germany!B57+Switzerland!B57+Argentina!B57+Brazil!B57+Chile!B57+Colombia!B57+Mexico!B57</f>
        <v>235279.19375462664</v>
      </c>
      <c r="C57" s="4">
        <f>USA!C57+GB!C57+Australia!C57+France!C57+Germany!C57+Switzerland!C57+Argentina!C57+Brazil!C57+Chile!C57+Colombia!C57+Mexico!C57</f>
        <v>161934.72577464028</v>
      </c>
      <c r="D57" s="4">
        <f>C57-'CO2'!H57</f>
        <v>122252.44578624787</v>
      </c>
      <c r="E57" s="4">
        <f>WorldGS!D57-'CO2'!H57</f>
        <v>202803.42469483663</v>
      </c>
      <c r="F57" s="4">
        <f>WorldGS!E57-'CO2'!H57</f>
        <v>1042878.0254925311</v>
      </c>
      <c r="G57" s="4">
        <f t="shared" si="4"/>
        <v>962327.04658394237</v>
      </c>
      <c r="H57" s="4">
        <f>USA!F57+GB!F57+Australia!F57+France!F57+Germany!F57+Switzerland!F57+Argentina!F57+Brazil!F57+Chile!F57+Colombia!F57+Mexico!F57</f>
        <v>3025105.4186061192</v>
      </c>
      <c r="I57" s="4">
        <f>USA!L57+GB!L57+Germany!L57+Australia!L57+France!L57+Switzerland!L57+Argentina!L57+Brazil!L57+Chile!L57+Colombia!L57+Mexico!L57</f>
        <v>445.31083918074751</v>
      </c>
      <c r="J57" s="4">
        <f t="shared" si="18"/>
        <v>528.34823016542168</v>
      </c>
      <c r="K57" s="4">
        <f t="shared" si="19"/>
        <v>363.64424920030405</v>
      </c>
      <c r="L57" s="4">
        <f t="shared" si="7"/>
        <v>274.53283196779932</v>
      </c>
      <c r="M57" s="4">
        <f t="shared" si="20"/>
        <v>455.41991537403521</v>
      </c>
      <c r="N57" s="4">
        <f t="shared" si="21"/>
        <v>2341.9102652231572</v>
      </c>
      <c r="O57" s="4">
        <f t="shared" si="10"/>
        <v>2161.0231818169214</v>
      </c>
      <c r="P57" s="4">
        <f t="shared" si="22"/>
        <v>6793.2445214482132</v>
      </c>
      <c r="Q57" s="12">
        <f t="shared" si="12"/>
        <v>7.7775535459863904E-2</v>
      </c>
      <c r="R57" s="12">
        <f t="shared" si="13"/>
        <v>5.3530275268640085E-2</v>
      </c>
      <c r="S57" s="12">
        <f t="shared" si="14"/>
        <v>4.0412623320273657E-2</v>
      </c>
      <c r="T57" s="12">
        <f t="shared" si="15"/>
        <v>6.7040118155050135E-2</v>
      </c>
      <c r="U57" s="12">
        <f t="shared" si="16"/>
        <v>0.34474105235415531</v>
      </c>
      <c r="V57" s="12">
        <f t="shared" si="17"/>
        <v>0.31811355751937886</v>
      </c>
    </row>
    <row r="58" spans="1:22">
      <c r="A58">
        <v>1954</v>
      </c>
      <c r="B58" s="4">
        <f>USA!B58+GB!B58+Australia!B58+France!B58+Germany!B58+Switzerland!B58+Argentina!B58+Brazil!B58+Chile!B58+Colombia!B58+Mexico!B58</f>
        <v>236985.33707952723</v>
      </c>
      <c r="C58" s="4">
        <f>USA!C58+GB!C58+Australia!C58+France!C58+Germany!C58+Switzerland!C58+Argentina!C58+Brazil!C58+Chile!C58+Colombia!C58+Mexico!C58</f>
        <v>163473.91420572484</v>
      </c>
      <c r="D58" s="4">
        <f>C58-'CO2'!H58</f>
        <v>123445.99076237244</v>
      </c>
      <c r="E58" s="4">
        <f>WorldGS!D58-'CO2'!H58</f>
        <v>207847.38870092237</v>
      </c>
      <c r="F58" s="4">
        <f>WorldGS!E58-'CO2'!H58</f>
        <v>1063040.9467210718</v>
      </c>
      <c r="G58" s="4">
        <f t="shared" si="4"/>
        <v>978639.54878252186</v>
      </c>
      <c r="H58" s="4">
        <f>USA!F58+GB!F58+Australia!F58+France!F58+Germany!F58+Switzerland!F58+Argentina!F58+Brazil!F58+Chile!F58+Colombia!F58+Mexico!F58</f>
        <v>3098066.0942438375</v>
      </c>
      <c r="I58" s="4">
        <f>USA!L58+GB!L58+Germany!L58+Australia!L58+France!L58+Switzerland!L58+Argentina!L58+Brazil!L58+Chile!L58+Colombia!L58+Mexico!L58</f>
        <v>452.94745282458007</v>
      </c>
      <c r="J58" s="4">
        <f t="shared" si="18"/>
        <v>523.20713054392252</v>
      </c>
      <c r="K58" s="4">
        <f t="shared" si="19"/>
        <v>360.91143285231345</v>
      </c>
      <c r="L58" s="4">
        <f t="shared" si="7"/>
        <v>272.53931994222137</v>
      </c>
      <c r="M58" s="4">
        <f t="shared" si="20"/>
        <v>458.87748657109375</v>
      </c>
      <c r="N58" s="4">
        <f t="shared" si="21"/>
        <v>2346.9409974423061</v>
      </c>
      <c r="O58" s="4">
        <f t="shared" si="10"/>
        <v>2160.6028308134337</v>
      </c>
      <c r="P58" s="4">
        <f t="shared" si="22"/>
        <v>6839.7914038908912</v>
      </c>
      <c r="Q58" s="12">
        <f t="shared" si="12"/>
        <v>7.649460336557784E-2</v>
      </c>
      <c r="R58" s="12">
        <f t="shared" si="13"/>
        <v>5.2766438556445597E-2</v>
      </c>
      <c r="S58" s="12">
        <f t="shared" si="14"/>
        <v>3.9846144984360829E-2</v>
      </c>
      <c r="T58" s="12">
        <f t="shared" si="15"/>
        <v>6.7089397830181807E-2</v>
      </c>
      <c r="U58" s="12">
        <f t="shared" si="16"/>
        <v>0.34313049314738203</v>
      </c>
      <c r="V58" s="12">
        <f t="shared" si="17"/>
        <v>0.31588724030156107</v>
      </c>
    </row>
    <row r="59" spans="1:22">
      <c r="A59">
        <v>1955</v>
      </c>
      <c r="B59" s="4">
        <f>USA!B59+GB!B59+Australia!B59+France!B59+Germany!B59+Switzerland!B59+Argentina!B59+Brazil!B59+Chile!B59+Colombia!B59+Mexico!B59</f>
        <v>308304.77442024124</v>
      </c>
      <c r="C59" s="4">
        <f>USA!C59+GB!C59+Australia!C59+France!C59+Germany!C59+Switzerland!C59+Argentina!C59+Brazil!C59+Chile!C59+Colombia!C59+Mexico!C59</f>
        <v>236193.86020474069</v>
      </c>
      <c r="D59" s="4">
        <f>C59-'CO2'!H59</f>
        <v>191839.88401361764</v>
      </c>
      <c r="E59" s="4">
        <f>WorldGS!D59-'CO2'!H59</f>
        <v>285673.81589771848</v>
      </c>
      <c r="F59" s="4">
        <f>WorldGS!E59-'CO2'!H59</f>
        <v>1193631.8224659988</v>
      </c>
      <c r="G59" s="4">
        <f t="shared" si="4"/>
        <v>1099797.8905818979</v>
      </c>
      <c r="H59" s="4">
        <f>USA!F59+GB!F59+Australia!F59+France!F59+Germany!F59+Switzerland!F59+Argentina!F59+Brazil!F59+Chile!F59+Colombia!F59+Mexico!F59</f>
        <v>3310936.4482491016</v>
      </c>
      <c r="I59" s="4">
        <f>USA!L59+GB!L59+Germany!L59+Australia!L59+France!L59+Switzerland!L59+Argentina!L59+Brazil!L59+Chile!L59+Colombia!L59+Mexico!L59</f>
        <v>460.87669197376505</v>
      </c>
      <c r="J59" s="4">
        <f t="shared" si="18"/>
        <v>668.95284528251034</v>
      </c>
      <c r="K59" s="4">
        <f t="shared" si="19"/>
        <v>512.48818679289127</v>
      </c>
      <c r="L59" s="4">
        <f t="shared" si="7"/>
        <v>416.24991533426896</v>
      </c>
      <c r="M59" s="4">
        <f t="shared" si="20"/>
        <v>619.84869461348285</v>
      </c>
      <c r="N59" s="4">
        <f t="shared" si="21"/>
        <v>2589.9157914758362</v>
      </c>
      <c r="O59" s="4">
        <f t="shared" si="10"/>
        <v>2386.3170121966223</v>
      </c>
      <c r="P59" s="4">
        <f t="shared" si="22"/>
        <v>7183.9962964271008</v>
      </c>
      <c r="Q59" s="12">
        <f t="shared" si="12"/>
        <v>9.3117092169884369E-2</v>
      </c>
      <c r="R59" s="12">
        <f t="shared" si="13"/>
        <v>7.1337479258970785E-2</v>
      </c>
      <c r="S59" s="12">
        <f t="shared" si="14"/>
        <v>5.7941276437083813E-2</v>
      </c>
      <c r="T59" s="12">
        <f t="shared" si="15"/>
        <v>8.6281878363684478E-2</v>
      </c>
      <c r="U59" s="12">
        <f t="shared" si="16"/>
        <v>0.36051184947908571</v>
      </c>
      <c r="V59" s="12">
        <f t="shared" si="17"/>
        <v>0.33217124755248506</v>
      </c>
    </row>
    <row r="60" spans="1:22">
      <c r="A60">
        <v>1956</v>
      </c>
      <c r="B60" s="4">
        <f>USA!B60+GB!B60+Australia!B60+France!B60+Germany!B60+Switzerland!B60+Argentina!B60+Brazil!B60+Chile!B60+Colombia!B60+Mexico!B60</f>
        <v>328047.54163917917</v>
      </c>
      <c r="C60" s="4">
        <f>USA!C60+GB!C60+Australia!C60+France!C60+Germany!C60+Switzerland!C60+Argentina!C60+Brazil!C60+Chile!C60+Colombia!C60+Mexico!C60</f>
        <v>256325.438394419</v>
      </c>
      <c r="D60" s="4">
        <f>C60-'CO2'!H60</f>
        <v>208891.49064766563</v>
      </c>
      <c r="E60" s="4">
        <f>WorldGS!D60-'CO2'!H60</f>
        <v>307190.60291500046</v>
      </c>
      <c r="F60" s="4">
        <f>WorldGS!E60-'CO2'!H60</f>
        <v>1230786.3127408391</v>
      </c>
      <c r="G60" s="4">
        <f t="shared" si="4"/>
        <v>1132487.2004735041</v>
      </c>
      <c r="H60" s="4">
        <f>USA!F60+GB!F60+Australia!F60+France!F60+Germany!F60+Switzerland!F60+Argentina!F60+Brazil!F60+Chile!F60+Colombia!F60+Mexico!F60</f>
        <v>3408233.7682427741</v>
      </c>
      <c r="I60" s="4">
        <f>USA!L60+GB!L60+Germany!L60+Australia!L60+France!L60+Switzerland!L60+Argentina!L60+Brazil!L60+Chile!L60+Colombia!L60+Mexico!L60</f>
        <v>469.13102665164092</v>
      </c>
      <c r="J60" s="4">
        <f t="shared" si="18"/>
        <v>699.26635204790011</v>
      </c>
      <c r="K60" s="4">
        <f t="shared" si="19"/>
        <v>546.3834703577528</v>
      </c>
      <c r="L60" s="4">
        <f t="shared" si="7"/>
        <v>445.273236644782</v>
      </c>
      <c r="M60" s="4">
        <f t="shared" si="20"/>
        <v>654.8076879662633</v>
      </c>
      <c r="N60" s="4">
        <f t="shared" si="21"/>
        <v>2623.5449007186958</v>
      </c>
      <c r="O60" s="4">
        <f t="shared" si="10"/>
        <v>2414.010449397214</v>
      </c>
      <c r="P60" s="4">
        <f t="shared" si="22"/>
        <v>7264.9933059609812</v>
      </c>
      <c r="Q60" s="12">
        <f t="shared" si="12"/>
        <v>9.6251479196016176E-2</v>
      </c>
      <c r="R60" s="12">
        <f t="shared" si="13"/>
        <v>7.5207704583766244E-2</v>
      </c>
      <c r="S60" s="12">
        <f t="shared" si="14"/>
        <v>6.1290247339860861E-2</v>
      </c>
      <c r="T60" s="12">
        <f t="shared" si="15"/>
        <v>9.0131905204783702E-2</v>
      </c>
      <c r="U60" s="12">
        <f t="shared" si="16"/>
        <v>0.36112144777422678</v>
      </c>
      <c r="V60" s="12">
        <f t="shared" si="17"/>
        <v>0.3322797899093039</v>
      </c>
    </row>
    <row r="61" spans="1:22">
      <c r="A61">
        <v>1957</v>
      </c>
      <c r="B61" s="4">
        <f>USA!B61+GB!B61+Australia!B61+France!B61+Germany!B61+Switzerland!B61+Argentina!B61+Brazil!B61+Chile!B61+Colombia!B61+Mexico!B61</f>
        <v>326157.3032359365</v>
      </c>
      <c r="C61" s="4">
        <f>USA!C61+GB!C61+Australia!C61+France!C61+Germany!C61+Switzerland!C61+Argentina!C61+Brazil!C61+Chile!C61+Colombia!C61+Mexico!C61</f>
        <v>261501.52426043036</v>
      </c>
      <c r="D61" s="4">
        <f>C61-'CO2'!H61</f>
        <v>213060.16278707201</v>
      </c>
      <c r="E61" s="4">
        <f>WorldGS!D61-'CO2'!H61</f>
        <v>324734.5712177328</v>
      </c>
      <c r="F61" s="4">
        <f>WorldGS!E61-'CO2'!H61</f>
        <v>1268609.7812332702</v>
      </c>
      <c r="G61" s="4">
        <f t="shared" si="4"/>
        <v>1156935.3728026093</v>
      </c>
      <c r="H61" s="4">
        <f>USA!F61+GB!F61+Australia!F61+France!F61+Germany!F61+Switzerland!F61+Argentina!F61+Brazil!F61+Chile!F61+Colombia!F61+Mexico!F61</f>
        <v>3527302.8708048062</v>
      </c>
      <c r="I61" s="4">
        <f>USA!L61+GB!L61+Germany!L61+Australia!L61+France!L61+Switzerland!L61+Argentina!L61+Brazil!L61+Chile!L61+Colombia!L61+Mexico!L61</f>
        <v>477.65221384736327</v>
      </c>
      <c r="J61" s="4">
        <f t="shared" si="18"/>
        <v>682.83427519120028</v>
      </c>
      <c r="K61" s="4">
        <f t="shared" si="19"/>
        <v>547.47265202458539</v>
      </c>
      <c r="L61" s="4">
        <f t="shared" si="7"/>
        <v>446.05710307700303</v>
      </c>
      <c r="M61" s="4">
        <f t="shared" si="20"/>
        <v>679.85568119130244</v>
      </c>
      <c r="N61" s="4">
        <f t="shared" si="21"/>
        <v>2655.9277743422381</v>
      </c>
      <c r="O61" s="4">
        <f t="shared" si="10"/>
        <v>2422.1291962279383</v>
      </c>
      <c r="P61" s="4">
        <f t="shared" si="22"/>
        <v>7384.6676903123862</v>
      </c>
      <c r="Q61" s="12">
        <f t="shared" si="12"/>
        <v>9.246648648618E-2</v>
      </c>
      <c r="R61" s="12">
        <f t="shared" si="13"/>
        <v>7.4136396515552108E-2</v>
      </c>
      <c r="S61" s="12">
        <f t="shared" si="14"/>
        <v>6.0403138202436014E-2</v>
      </c>
      <c r="T61" s="12">
        <f t="shared" si="15"/>
        <v>9.2063138072302778E-2</v>
      </c>
      <c r="U61" s="12">
        <f t="shared" si="16"/>
        <v>0.35965433865445706</v>
      </c>
      <c r="V61" s="12">
        <f t="shared" si="17"/>
        <v>0.32799433878459022</v>
      </c>
    </row>
    <row r="62" spans="1:22">
      <c r="A62">
        <v>1958</v>
      </c>
      <c r="B62" s="4">
        <f>USA!B62+GB!B62+Australia!B62+France!B62+Germany!B62+Switzerland!B62+Argentina!B62+Brazil!B62+Chile!B62+Colombia!B62+Mexico!B62</f>
        <v>277964.14738271403</v>
      </c>
      <c r="C62" s="4">
        <f>USA!C62+GB!C62+Australia!C62+France!C62+Germany!C62+Switzerland!C62+Argentina!C62+Brazil!C62+Chile!C62+Colombia!C62+Mexico!C62</f>
        <v>210443.75282717182</v>
      </c>
      <c r="D62" s="4">
        <f>C62-'CO2'!H62</f>
        <v>162376.5442979536</v>
      </c>
      <c r="E62" s="4">
        <f>WorldGS!D62-'CO2'!H62</f>
        <v>279870.53125422553</v>
      </c>
      <c r="F62" s="4">
        <f>WorldGS!E62-'CO2'!H62</f>
        <v>1223552.5479612662</v>
      </c>
      <c r="G62" s="4">
        <f t="shared" si="4"/>
        <v>1106058.5610049944</v>
      </c>
      <c r="H62" s="4">
        <f>USA!F62+GB!F62+Australia!F62+France!F62+Germany!F62+Switzerland!F62+Argentina!F62+Brazil!F62+Chile!F62+Colombia!F62+Mexico!F62</f>
        <v>3552693.5583512201</v>
      </c>
      <c r="I62" s="4">
        <f>USA!L62+GB!L62+Germany!L62+Australia!L62+France!L62+Switzerland!L62+Argentina!L62+Brazil!L62+Chile!L62+Colombia!L62+Mexico!L62</f>
        <v>486.11390443043433</v>
      </c>
      <c r="J62" s="4">
        <f t="shared" si="18"/>
        <v>571.80867457061652</v>
      </c>
      <c r="K62" s="4">
        <f t="shared" si="19"/>
        <v>432.91037534452488</v>
      </c>
      <c r="L62" s="4">
        <f t="shared" si="7"/>
        <v>334.02982884886933</v>
      </c>
      <c r="M62" s="4">
        <f t="shared" si="20"/>
        <v>575.73035599987986</v>
      </c>
      <c r="N62" s="4">
        <f t="shared" si="21"/>
        <v>2517.007921003345</v>
      </c>
      <c r="O62" s="4">
        <f t="shared" si="10"/>
        <v>2275.3073938523348</v>
      </c>
      <c r="P62" s="4">
        <f t="shared" si="22"/>
        <v>7308.3561814875648</v>
      </c>
      <c r="Q62" s="12">
        <f t="shared" si="12"/>
        <v>7.8240395017834072E-2</v>
      </c>
      <c r="R62" s="12">
        <f t="shared" si="13"/>
        <v>5.9234985897527646E-2</v>
      </c>
      <c r="S62" s="12">
        <f t="shared" si="14"/>
        <v>4.5705192871549387E-2</v>
      </c>
      <c r="T62" s="12">
        <f t="shared" si="15"/>
        <v>7.8776997412664959E-2</v>
      </c>
      <c r="U62" s="12">
        <f t="shared" si="16"/>
        <v>0.34440137542544152</v>
      </c>
      <c r="V62" s="12">
        <f t="shared" si="17"/>
        <v>0.311329570884326</v>
      </c>
    </row>
    <row r="63" spans="1:22">
      <c r="A63">
        <v>1959</v>
      </c>
      <c r="B63" s="4">
        <f>USA!B63+GB!B63+Australia!B63+France!B63+Germany!B63+Switzerland!B63+Argentina!B63+Brazil!B63+Chile!B63+Colombia!B63+Mexico!B63</f>
        <v>326837.92184747331</v>
      </c>
      <c r="C63" s="4">
        <f>USA!C63+GB!C63+Australia!C63+France!C63+Germany!C63+Switzerland!C63+Argentina!C63+Brazil!C63+Chile!C63+Colombia!C63+Mexico!C63</f>
        <v>254630.18645130537</v>
      </c>
      <c r="D63" s="4">
        <f>C63-'CO2'!H63</f>
        <v>204678.03292996853</v>
      </c>
      <c r="E63" s="4">
        <f>WorldGS!D63-'CO2'!H63</f>
        <v>331818.40804761444</v>
      </c>
      <c r="F63" s="4">
        <f>WorldGS!E63-'CO2'!H63</f>
        <v>1321317.9201551136</v>
      </c>
      <c r="G63" s="4">
        <f t="shared" si="4"/>
        <v>1194177.5450374677</v>
      </c>
      <c r="H63" s="4">
        <f>USA!F63+GB!F63+Australia!F63+France!F63+Germany!F63+Switzerland!F63+Argentina!F63+Brazil!F63+Chile!F63+Colombia!F63+Mexico!F63</f>
        <v>3747510.5594280954</v>
      </c>
      <c r="I63" s="4">
        <f>USA!L63+GB!L63+Germany!L63+Australia!L63+France!L63+Switzerland!L63+Argentina!L63+Brazil!L63+Chile!L63+Colombia!L63+Mexico!L63</f>
        <v>494.85351224804043</v>
      </c>
      <c r="J63" s="4">
        <f t="shared" si="18"/>
        <v>660.47408729646247</v>
      </c>
      <c r="K63" s="4">
        <f t="shared" si="19"/>
        <v>514.55669233216338</v>
      </c>
      <c r="L63" s="4">
        <f t="shared" si="7"/>
        <v>413.61337823015327</v>
      </c>
      <c r="M63" s="4">
        <f t="shared" si="20"/>
        <v>670.53865403564873</v>
      </c>
      <c r="N63" s="4">
        <f t="shared" si="21"/>
        <v>2670.1193129913891</v>
      </c>
      <c r="O63" s="4">
        <f t="shared" si="10"/>
        <v>2413.1940371858936</v>
      </c>
      <c r="P63" s="4">
        <f t="shared" si="22"/>
        <v>7572.9695084990981</v>
      </c>
      <c r="Q63" s="12">
        <f t="shared" si="12"/>
        <v>8.7214676693893503E-2</v>
      </c>
      <c r="R63" s="12">
        <f t="shared" si="13"/>
        <v>6.7946489386320585E-2</v>
      </c>
      <c r="S63" s="12">
        <f t="shared" si="14"/>
        <v>5.461706636557264E-2</v>
      </c>
      <c r="T63" s="12">
        <f t="shared" si="15"/>
        <v>8.8543688612915616E-2</v>
      </c>
      <c r="U63" s="12">
        <f t="shared" si="16"/>
        <v>0.35258550955404355</v>
      </c>
      <c r="V63" s="12">
        <f t="shared" si="17"/>
        <v>0.31865888730670056</v>
      </c>
    </row>
    <row r="64" spans="1:22">
      <c r="A64">
        <v>1960</v>
      </c>
      <c r="B64" s="4">
        <f>USA!B64+GB!B64+Australia!B64+France!B64+Germany!B64+Switzerland!B64+Argentina!B64+Brazil!B64+Chile!B64+Colombia!B64+Mexico!B64</f>
        <v>345653.61976766743</v>
      </c>
      <c r="C64" s="4">
        <f>USA!C64+GB!C64+Australia!C64+France!C64+Germany!C64+Switzerland!C64+Argentina!C64+Brazil!C64+Chile!C64+Colombia!C64+Mexico!C64</f>
        <v>245127.66184436754</v>
      </c>
      <c r="D64" s="4">
        <f>C64-'CO2'!H64</f>
        <v>192100.08595716491</v>
      </c>
      <c r="E64" s="4">
        <f>WorldGS!D64-'CO2'!H64</f>
        <v>327653.79369051399</v>
      </c>
      <c r="F64" s="4">
        <f>WorldGS!E64-'CO2'!H64</f>
        <v>1351132.8217723458</v>
      </c>
      <c r="G64" s="4">
        <f t="shared" si="4"/>
        <v>1215579.1140389966</v>
      </c>
      <c r="H64" s="4">
        <f>USA!F64+GB!F64+Australia!F64+France!F64+Germany!F64+Switzerland!F64+Argentina!F64+Brazil!F64+Chile!F64+Colombia!F64+Mexico!F64</f>
        <v>3924940.7992520821</v>
      </c>
      <c r="I64" s="4">
        <f>USA!L64+GB!L64+Germany!L64+Australia!L64+France!L64+Switzerland!L64+Argentina!L64+Brazil!L64+Chile!L64+Colombia!L64+Mexico!L64</f>
        <v>503.70053101172164</v>
      </c>
      <c r="J64" s="4">
        <f t="shared" si="18"/>
        <v>686.22842043345736</v>
      </c>
      <c r="K64" s="4">
        <f t="shared" si="19"/>
        <v>486.65357043005213</v>
      </c>
      <c r="L64" s="4">
        <f t="shared" si="7"/>
        <v>381.37757284336578</v>
      </c>
      <c r="M64" s="4">
        <f t="shared" si="20"/>
        <v>650.4932465177194</v>
      </c>
      <c r="N64" s="4">
        <f t="shared" si="21"/>
        <v>2682.4129390105877</v>
      </c>
      <c r="O64" s="4">
        <f t="shared" si="10"/>
        <v>2413.297265336234</v>
      </c>
      <c r="P64" s="4">
        <f t="shared" si="22"/>
        <v>7792.2109618755685</v>
      </c>
      <c r="Q64" s="12">
        <f t="shared" si="12"/>
        <v>8.8065944799354312E-2</v>
      </c>
      <c r="R64" s="12">
        <f t="shared" si="13"/>
        <v>6.2453849467252576E-2</v>
      </c>
      <c r="S64" s="12">
        <f t="shared" si="14"/>
        <v>4.8943435272646801E-2</v>
      </c>
      <c r="T64" s="12">
        <f t="shared" si="15"/>
        <v>8.3479932678971913E-2</v>
      </c>
      <c r="U64" s="12">
        <f t="shared" si="16"/>
        <v>0.34424285381063868</v>
      </c>
      <c r="V64" s="12">
        <f t="shared" si="17"/>
        <v>0.3097063564043136</v>
      </c>
    </row>
    <row r="65" spans="1:22">
      <c r="A65">
        <v>1961</v>
      </c>
      <c r="B65" s="4">
        <f>USA!B65+GB!B65+Australia!B65+France!B65+Germany!B65+Switzerland!B65+Argentina!B65+Brazil!B65+Chile!B65+Colombia!B65+Mexico!B65</f>
        <v>364303.69184888317</v>
      </c>
      <c r="C65" s="4">
        <f>USA!C65+GB!C65+Australia!C65+France!C65+Germany!C65+Switzerland!C65+Argentina!C65+Brazil!C65+Chile!C65+Colombia!C65+Mexico!C65</f>
        <v>265050.48450954648</v>
      </c>
      <c r="D65" s="4">
        <f>C65-'CO2'!H65</f>
        <v>210536.43193533667</v>
      </c>
      <c r="E65" s="4">
        <f>WorldGS!D65-'CO2'!H65</f>
        <v>360601.63078199583</v>
      </c>
      <c r="F65" s="4">
        <f>WorldGS!E65-'CO2'!H65</f>
        <v>1411642.5593763723</v>
      </c>
      <c r="G65" s="4">
        <f t="shared" si="4"/>
        <v>1261577.3605297131</v>
      </c>
      <c r="H65" s="4">
        <f>USA!F65+GB!F65+Australia!F65+France!F65+Germany!F65+Switzerland!F65+Argentina!F65+Brazil!F65+Chile!F65+Colombia!F65+Mexico!F65</f>
        <v>4073309.4911141791</v>
      </c>
      <c r="I65" s="4">
        <f>USA!L65+GB!L65+Germany!L65+Australia!L65+France!L65+Switzerland!L65+Argentina!L65+Brazil!L65+Chile!L65+Colombia!L65+Mexico!L65</f>
        <v>513.18173290877928</v>
      </c>
      <c r="J65" s="4">
        <f t="shared" si="18"/>
        <v>709.89216584924714</v>
      </c>
      <c r="K65" s="4">
        <f t="shared" si="19"/>
        <v>516.48464376782601</v>
      </c>
      <c r="L65" s="4">
        <f t="shared" si="7"/>
        <v>410.25706574158323</v>
      </c>
      <c r="M65" s="4">
        <f t="shared" si="20"/>
        <v>702.67822811630481</v>
      </c>
      <c r="N65" s="4">
        <f t="shared" si="21"/>
        <v>2750.7654089224939</v>
      </c>
      <c r="O65" s="4">
        <f t="shared" si="10"/>
        <v>2458.3442465477724</v>
      </c>
      <c r="P65" s="4">
        <f t="shared" si="22"/>
        <v>7937.3625947793253</v>
      </c>
      <c r="Q65" s="12">
        <f t="shared" si="12"/>
        <v>8.9436781723461575E-2</v>
      </c>
      <c r="R65" s="12">
        <f t="shared" si="13"/>
        <v>6.5070057919180316E-2</v>
      </c>
      <c r="S65" s="12">
        <f t="shared" si="14"/>
        <v>5.1686824287380209E-2</v>
      </c>
      <c r="T65" s="12">
        <f t="shared" si="15"/>
        <v>8.8527923441280146E-2</v>
      </c>
      <c r="U65" s="12">
        <f t="shared" si="16"/>
        <v>0.34655912163213587</v>
      </c>
      <c r="V65" s="12">
        <f t="shared" si="17"/>
        <v>0.30971802247823599</v>
      </c>
    </row>
    <row r="66" spans="1:22">
      <c r="A66">
        <v>1962</v>
      </c>
      <c r="B66" s="4">
        <f>USA!B66+GB!B66+Australia!B66+France!B66+Germany!B66+Switzerland!B66+Argentina!B66+Brazil!B66+Chile!B66+Colombia!B66+Mexico!B66</f>
        <v>399289.94763456815</v>
      </c>
      <c r="C66" s="4">
        <f>USA!C66+GB!C66+Australia!C66+France!C66+Germany!C66+Switzerland!C66+Argentina!C66+Brazil!C66+Chile!C66+Colombia!C66+Mexico!C66</f>
        <v>297110.46590712637</v>
      </c>
      <c r="D66" s="4">
        <f>C66-'CO2'!H66</f>
        <v>239301.88561943997</v>
      </c>
      <c r="E66" s="4">
        <f>WorldGS!D66-'CO2'!H66</f>
        <v>400864.18632792542</v>
      </c>
      <c r="F66" s="4">
        <f>WorldGS!E66-'CO2'!H66</f>
        <v>1491055.673521338</v>
      </c>
      <c r="G66" s="4">
        <f t="shared" si="4"/>
        <v>1329493.3728128525</v>
      </c>
      <c r="H66" s="4">
        <f>USA!F66+GB!F66+Australia!F66+France!F66+Germany!F66+Switzerland!F66+Argentina!F66+Brazil!F66+Chile!F66+Colombia!F66+Mexico!F66</f>
        <v>4275254.494580335</v>
      </c>
      <c r="I66" s="4">
        <f>USA!L66+GB!L66+Germany!L66+Australia!L66+France!L66+Switzerland!L66+Argentina!L66+Brazil!L66+Chile!L66+Colombia!L66+Mexico!L66</f>
        <v>522.96039171910013</v>
      </c>
      <c r="J66" s="4">
        <f t="shared" si="18"/>
        <v>763.51852636870524</v>
      </c>
      <c r="K66" s="4">
        <f t="shared" si="19"/>
        <v>568.13187119286567</v>
      </c>
      <c r="L66" s="4">
        <f t="shared" si="7"/>
        <v>457.59084131170141</v>
      </c>
      <c r="M66" s="4">
        <f t="shared" si="20"/>
        <v>766.52877096520774</v>
      </c>
      <c r="N66" s="4">
        <f t="shared" si="21"/>
        <v>2851.1827991788618</v>
      </c>
      <c r="O66" s="4">
        <f t="shared" si="10"/>
        <v>2542.2448695253556</v>
      </c>
      <c r="P66" s="4">
        <f t="shared" si="22"/>
        <v>8175.1019049961242</v>
      </c>
      <c r="Q66" s="12">
        <f t="shared" si="12"/>
        <v>9.3395597417824147E-2</v>
      </c>
      <c r="R66" s="12">
        <f t="shared" si="13"/>
        <v>6.9495387066142639E-2</v>
      </c>
      <c r="S66" s="12">
        <f t="shared" si="14"/>
        <v>5.5973717102174567E-2</v>
      </c>
      <c r="T66" s="12">
        <f t="shared" si="15"/>
        <v>9.3763818466501572E-2</v>
      </c>
      <c r="U66" s="12">
        <f t="shared" si="16"/>
        <v>0.34876419062573305</v>
      </c>
      <c r="V66" s="12">
        <f t="shared" si="17"/>
        <v>0.31097408926140607</v>
      </c>
    </row>
    <row r="67" spans="1:22">
      <c r="A67">
        <v>1963</v>
      </c>
      <c r="B67" s="4">
        <f>USA!B67+GB!B67+Australia!B67+France!B67+Germany!B67+Switzerland!B67+Argentina!B67+Brazil!B67+Chile!B67+Colombia!B67+Mexico!B67</f>
        <v>369437.24177421088</v>
      </c>
      <c r="C67" s="4">
        <f>USA!C67+GB!C67+Australia!C67+France!C67+Germany!C67+Switzerland!C67+Argentina!C67+Brazil!C67+Chile!C67+Colombia!C67+Mexico!C67</f>
        <v>267156.76427051669</v>
      </c>
      <c r="D67" s="4">
        <f>C67-'CO2'!H67</f>
        <v>205242.97823986414</v>
      </c>
      <c r="E67" s="4">
        <f>WorldGS!D67-'CO2'!H67</f>
        <v>383998.75785845297</v>
      </c>
      <c r="F67" s="4">
        <f>WorldGS!E67-'CO2'!H67</f>
        <v>1502972.9234397607</v>
      </c>
      <c r="G67" s="4">
        <f t="shared" si="4"/>
        <v>1324217.143821172</v>
      </c>
      <c r="H67" s="4">
        <f>USA!F67+GB!F67+Australia!F67+France!F67+Germany!F67+Switzerland!F67+Argentina!F67+Brazil!F67+Chile!F67+Colombia!F67+Mexico!F67</f>
        <v>4454790.8220734037</v>
      </c>
      <c r="I67" s="4">
        <f>USA!L67+GB!L67+Germany!L67+Australia!L67+France!L67+Switzerland!L67+Argentina!L67+Brazil!L67+Chile!L67+Colombia!L67+Mexico!L67</f>
        <v>532.59164776638545</v>
      </c>
      <c r="J67" s="4">
        <f t="shared" si="18"/>
        <v>693.65947311336697</v>
      </c>
      <c r="K67" s="4">
        <f t="shared" si="19"/>
        <v>501.61651124446774</v>
      </c>
      <c r="L67" s="4">
        <f t="shared" si="7"/>
        <v>385.36649814285363</v>
      </c>
      <c r="M67" s="4">
        <f t="shared" si="20"/>
        <v>721.00033762994565</v>
      </c>
      <c r="N67" s="4">
        <f t="shared" si="21"/>
        <v>2821.9986733607598</v>
      </c>
      <c r="O67" s="4">
        <f t="shared" si="10"/>
        <v>2486.364833873668</v>
      </c>
      <c r="P67" s="4">
        <f t="shared" si="22"/>
        <v>8364.3647825799944</v>
      </c>
      <c r="Q67" s="12">
        <f t="shared" si="12"/>
        <v>8.2930323000500128E-2</v>
      </c>
      <c r="R67" s="12">
        <f t="shared" si="13"/>
        <v>5.9970664154815084E-2</v>
      </c>
      <c r="S67" s="12">
        <f t="shared" si="14"/>
        <v>4.6072416514573271E-2</v>
      </c>
      <c r="T67" s="12">
        <f t="shared" si="15"/>
        <v>8.6199054724577964E-2</v>
      </c>
      <c r="U67" s="12">
        <f t="shared" si="16"/>
        <v>0.33738350092501729</v>
      </c>
      <c r="V67" s="12">
        <f t="shared" si="17"/>
        <v>0.29725686271501262</v>
      </c>
    </row>
    <row r="68" spans="1:22">
      <c r="A68">
        <v>1964</v>
      </c>
      <c r="B68" s="4">
        <f>USA!B68+GB!B68+Australia!B68+France!B68+Germany!B68+Switzerland!B68+Argentina!B68+Brazil!B68+Chile!B68+Colombia!B68+Mexico!B68</f>
        <v>431902.56933105009</v>
      </c>
      <c r="C68" s="4">
        <f>USA!C68+GB!C68+Australia!C68+France!C68+Germany!C68+Switzerland!C68+Argentina!C68+Brazil!C68+Chile!C68+Colombia!C68+Mexico!C68</f>
        <v>334536.56678801961</v>
      </c>
      <c r="D68" s="4">
        <f>C68-'CO2'!H68</f>
        <v>269040.68179765955</v>
      </c>
      <c r="E68" s="4">
        <f>WorldGS!D68-'CO2'!H68</f>
        <v>461595.54896454472</v>
      </c>
      <c r="F68" s="4">
        <f>WorldGS!E68-'CO2'!H68</f>
        <v>1634266.7647157086</v>
      </c>
      <c r="G68" s="4">
        <f t="shared" si="4"/>
        <v>1441711.8975488234</v>
      </c>
      <c r="H68" s="4">
        <f>USA!F68+GB!F68+Australia!F68+France!F68+Germany!F68+Switzerland!F68+Argentina!F68+Brazil!F68+Chile!F68+Colombia!F68+Mexico!F68</f>
        <v>4727028.0454469081</v>
      </c>
      <c r="I68" s="4">
        <f>USA!L68+GB!L68+Germany!L68+Australia!L68+France!L68+Switzerland!L68+Argentina!L68+Brazil!L68+Chile!L68+Colombia!L68+Mexico!L68</f>
        <v>541.84135266966143</v>
      </c>
      <c r="J68" s="4">
        <f t="shared" si="18"/>
        <v>797.10152649490283</v>
      </c>
      <c r="K68" s="4">
        <f t="shared" si="19"/>
        <v>617.40685744960649</v>
      </c>
      <c r="L68" s="4">
        <f t="shared" si="7"/>
        <v>496.53035980382742</v>
      </c>
      <c r="M68" s="4">
        <f t="shared" si="20"/>
        <v>851.90166215674697</v>
      </c>
      <c r="N68" s="4">
        <f t="shared" si="21"/>
        <v>3016.1351780620816</v>
      </c>
      <c r="O68" s="4">
        <f t="shared" si="10"/>
        <v>2660.7638757091622</v>
      </c>
      <c r="P68" s="4">
        <f t="shared" si="22"/>
        <v>8724.0075386582466</v>
      </c>
      <c r="Q68" s="12">
        <f t="shared" si="12"/>
        <v>9.1368734261490239E-2</v>
      </c>
      <c r="R68" s="12">
        <f t="shared" si="13"/>
        <v>7.0771013747262732E-2</v>
      </c>
      <c r="S68" s="12">
        <f t="shared" si="14"/>
        <v>5.6915397837929177E-2</v>
      </c>
      <c r="T68" s="12">
        <f t="shared" si="15"/>
        <v>9.765026662136167E-2</v>
      </c>
      <c r="U68" s="12">
        <f t="shared" si="16"/>
        <v>0.34572817190916405</v>
      </c>
      <c r="V68" s="12">
        <f t="shared" si="17"/>
        <v>0.30499330312573159</v>
      </c>
    </row>
    <row r="69" spans="1:22">
      <c r="A69">
        <v>1965</v>
      </c>
      <c r="B69" s="4">
        <f>USA!B69+GB!B69+Australia!B69+France!B69+Germany!B69+Switzerland!B69+Argentina!B69+Brazil!B69+Chile!B69+Colombia!B69+Mexico!B69</f>
        <v>470732.9514339848</v>
      </c>
      <c r="C69" s="4">
        <f>USA!C69+GB!C69+Australia!C69+France!C69+Germany!C69+Switzerland!C69+Argentina!C69+Brazil!C69+Chile!C69+Colombia!C69+Mexico!C69</f>
        <v>367796.66878385143</v>
      </c>
      <c r="D69" s="4">
        <f>C69-'CO2'!H69</f>
        <v>298986.41753996821</v>
      </c>
      <c r="E69" s="4">
        <f>WorldGS!D69-'CO2'!H69</f>
        <v>517377.88853193918</v>
      </c>
      <c r="F69" s="4">
        <f>WorldGS!E69-'CO2'!H69</f>
        <v>1746063.2422753612</v>
      </c>
      <c r="G69" s="4">
        <f t="shared" ref="G69:G104" si="23">F69-(E69-D69)</f>
        <v>1527671.7712833902</v>
      </c>
      <c r="H69" s="4">
        <f>USA!F69+GB!F69+Australia!F69+France!F69+Germany!F69+Switzerland!F69+Argentina!F69+Brazil!F69+Chile!F69+Colombia!F69+Mexico!F69</f>
        <v>4998008.5326462602</v>
      </c>
      <c r="I69" s="4">
        <f>USA!L69+GB!L69+Germany!L69+Australia!L69+France!L69+Switzerland!L69+Argentina!L69+Brazil!L69+Chile!L69+Colombia!L69+Mexico!L69</f>
        <v>550.8866991429428</v>
      </c>
      <c r="J69" s="4">
        <f t="shared" ref="J69:J104" si="24">B69/$I69</f>
        <v>854.5004847028265</v>
      </c>
      <c r="K69" s="4">
        <f t="shared" ref="K69:K104" si="25">C69/$I69</f>
        <v>667.64485211943088</v>
      </c>
      <c r="L69" s="4">
        <f t="shared" ref="L69:L104" si="26">D69/$I69</f>
        <v>542.73667889445255</v>
      </c>
      <c r="M69" s="4">
        <f t="shared" ref="M69:M94" si="27">E69/$I69</f>
        <v>939.17295396106704</v>
      </c>
      <c r="N69" s="4">
        <f t="shared" ref="N69:N94" si="28">F69/$I69</f>
        <v>3169.550553665295</v>
      </c>
      <c r="O69" s="4">
        <f t="shared" ref="O69:O104" si="29">G69/$I69</f>
        <v>2773.1142785986808</v>
      </c>
      <c r="P69" s="4">
        <f t="shared" ref="P69:P94" si="30">H69/$I69</f>
        <v>9072.661475439596</v>
      </c>
      <c r="Q69" s="12">
        <f t="shared" ref="Q69:Q104" si="31">J69/P69</f>
        <v>9.4184103200149832E-2</v>
      </c>
      <c r="R69" s="12">
        <f t="shared" ref="R69:R104" si="32">K69/$P69</f>
        <v>7.3588643633050538E-2</v>
      </c>
      <c r="S69" s="12">
        <f t="shared" ref="S69:S104" si="33">L69/$P69</f>
        <v>5.982110986546596E-2</v>
      </c>
      <c r="T69" s="12">
        <f t="shared" ref="T69:T104" si="34">M69/$P69</f>
        <v>0.10351680777503731</v>
      </c>
      <c r="U69" s="12">
        <f t="shared" ref="U69:U94" si="35">N69/$P69</f>
        <v>0.3493517929932155</v>
      </c>
      <c r="V69" s="12">
        <f t="shared" ref="V69:V104" si="36">O69/$P69</f>
        <v>0.30565609508364422</v>
      </c>
    </row>
    <row r="70" spans="1:22">
      <c r="A70">
        <v>1966</v>
      </c>
      <c r="B70" s="4">
        <f>USA!B70+GB!B70+Australia!B70+France!B70+Germany!B70+Switzerland!B70+Argentina!B70+Brazil!B70+Chile!B70+Colombia!B70+Mexico!B70</f>
        <v>500399.93938115216</v>
      </c>
      <c r="C70" s="4">
        <f>USA!C70+GB!C70+Australia!C70+France!C70+Germany!C70+Switzerland!C70+Argentina!C70+Brazil!C70+Chile!C70+Colombia!C70+Mexico!C70</f>
        <v>399110.99379108276</v>
      </c>
      <c r="D70" s="4">
        <f>C70-'CO2'!H70</f>
        <v>326789.9251155107</v>
      </c>
      <c r="E70" s="4">
        <f>WorldGS!D70-'CO2'!H70</f>
        <v>558174.07567278494</v>
      </c>
      <c r="F70" s="4">
        <f>WorldGS!E70-'CO2'!H70</f>
        <v>1839000.1596939904</v>
      </c>
      <c r="G70" s="4">
        <f t="shared" si="23"/>
        <v>1607616.0091367161</v>
      </c>
      <c r="H70" s="4">
        <f>USA!F70+GB!F70+Australia!F70+France!F70+Germany!F70+Switzerland!F70+Argentina!F70+Brazil!F70+Chile!F70+Colombia!F70+Mexico!F70</f>
        <v>5262096.6579489997</v>
      </c>
      <c r="I70" s="4">
        <f>USA!L70+GB!L70+Germany!L70+Australia!L70+France!L70+Switzerland!L70+Argentina!L70+Brazil!L70+Chile!L70+Colombia!L70+Mexico!L70</f>
        <v>559.57277244924057</v>
      </c>
      <c r="J70" s="4">
        <f t="shared" si="24"/>
        <v>894.25355202847004</v>
      </c>
      <c r="K70" s="4">
        <f t="shared" si="25"/>
        <v>713.24234030219282</v>
      </c>
      <c r="L70" s="4">
        <f t="shared" si="26"/>
        <v>583.99897422663491</v>
      </c>
      <c r="M70" s="4">
        <f t="shared" si="27"/>
        <v>997.5004202396525</v>
      </c>
      <c r="N70" s="4">
        <f t="shared" si="28"/>
        <v>3286.4360995348607</v>
      </c>
      <c r="O70" s="4">
        <f t="shared" si="29"/>
        <v>2872.9346535218433</v>
      </c>
      <c r="P70" s="4">
        <f t="shared" si="30"/>
        <v>9403.7753747683109</v>
      </c>
      <c r="Q70" s="12">
        <f t="shared" si="31"/>
        <v>9.5095162994628904E-2</v>
      </c>
      <c r="R70" s="12">
        <f t="shared" si="32"/>
        <v>7.5846382104779439E-2</v>
      </c>
      <c r="S70" s="12">
        <f t="shared" si="33"/>
        <v>6.2102607830636682E-2</v>
      </c>
      <c r="T70" s="12">
        <f t="shared" si="34"/>
        <v>0.10607446270102222</v>
      </c>
      <c r="U70" s="12">
        <f t="shared" si="35"/>
        <v>0.34948049783843665</v>
      </c>
      <c r="V70" s="12">
        <f t="shared" si="36"/>
        <v>0.30550864296805114</v>
      </c>
    </row>
    <row r="71" spans="1:22">
      <c r="A71">
        <v>1967</v>
      </c>
      <c r="B71" s="4">
        <f>USA!B71+GB!B71+Australia!B71+France!B71+Germany!B71+Switzerland!B71+Argentina!B71+Brazil!B71+Chile!B71+Colombia!B71+Mexico!B71</f>
        <v>474576.46071886964</v>
      </c>
      <c r="C71" s="4">
        <f>USA!C71+GB!C71+Australia!C71+France!C71+Germany!C71+Switzerland!C71+Argentina!C71+Brazil!C71+Chile!C71+Colombia!C71+Mexico!C71</f>
        <v>374597.88681971817</v>
      </c>
      <c r="D71" s="4">
        <f>C71-'CO2'!H71</f>
        <v>299044.00357890106</v>
      </c>
      <c r="E71" s="4">
        <f>WorldGS!D71-'CO2'!H71</f>
        <v>557457.53969228605</v>
      </c>
      <c r="F71" s="4">
        <f>WorldGS!E71-'CO2'!H71</f>
        <v>1855694.546403541</v>
      </c>
      <c r="G71" s="4">
        <f t="shared" si="23"/>
        <v>1597281.0102901561</v>
      </c>
      <c r="H71" s="4">
        <f>USA!F71+GB!F71+Australia!F71+France!F71+Germany!F71+Switzerland!F71+Argentina!F71+Brazil!F71+Chile!F71+Colombia!F71+Mexico!F71</f>
        <v>5406797.2423034506</v>
      </c>
      <c r="I71" s="4">
        <f>USA!L71+GB!L71+Germany!L71+Australia!L71+France!L71+Switzerland!L71+Argentina!L71+Brazil!L71+Chile!L71+Colombia!L71+Mexico!L71</f>
        <v>567.91584243627585</v>
      </c>
      <c r="J71" s="4">
        <f t="shared" si="24"/>
        <v>835.64575110813269</v>
      </c>
      <c r="K71" s="4">
        <f t="shared" si="25"/>
        <v>659.6010514740143</v>
      </c>
      <c r="L71" s="4">
        <f t="shared" si="26"/>
        <v>526.56393999513386</v>
      </c>
      <c r="M71" s="4">
        <f t="shared" si="27"/>
        <v>981.58476668105402</v>
      </c>
      <c r="N71" s="4">
        <f t="shared" si="28"/>
        <v>3267.5519993294834</v>
      </c>
      <c r="O71" s="4">
        <f t="shared" si="29"/>
        <v>2812.5311726435634</v>
      </c>
      <c r="P71" s="4">
        <f t="shared" si="30"/>
        <v>9520.4198197906953</v>
      </c>
      <c r="Q71" s="12">
        <f t="shared" si="31"/>
        <v>8.7774044309582161E-2</v>
      </c>
      <c r="R71" s="12">
        <f t="shared" si="32"/>
        <v>6.9282769453386933E-2</v>
      </c>
      <c r="S71" s="12">
        <f t="shared" si="33"/>
        <v>5.5308899183262095E-2</v>
      </c>
      <c r="T71" s="12">
        <f t="shared" si="34"/>
        <v>0.10310309684459208</v>
      </c>
      <c r="U71" s="12">
        <f t="shared" si="35"/>
        <v>0.34321511668393212</v>
      </c>
      <c r="V71" s="12">
        <f t="shared" si="36"/>
        <v>0.29542091902260215</v>
      </c>
    </row>
    <row r="72" spans="1:22">
      <c r="A72">
        <v>1968</v>
      </c>
      <c r="B72" s="4">
        <f>USA!B72+GB!B72+Australia!B72+France!B72+Germany!B72+Switzerland!B72+Argentina!B72+Brazil!B72+Chile!B72+Colombia!B72+Mexico!B72</f>
        <v>478557.54273915797</v>
      </c>
      <c r="C72" s="4">
        <f>USA!C72+GB!C72+Australia!C72+France!C72+Germany!C72+Switzerland!C72+Argentina!C72+Brazil!C72+Chile!C72+Colombia!C72+Mexico!C72</f>
        <v>380866.14248337853</v>
      </c>
      <c r="D72" s="4">
        <f>C72-'CO2'!H72</f>
        <v>300697.36571254791</v>
      </c>
      <c r="E72" s="4">
        <f>WorldGS!D72-'CO2'!H72</f>
        <v>570947.44187150151</v>
      </c>
      <c r="F72" s="4">
        <f>WorldGS!E72-'CO2'!H72</f>
        <v>1921537.0992446633</v>
      </c>
      <c r="G72" s="4">
        <f t="shared" si="23"/>
        <v>1651287.0230857097</v>
      </c>
      <c r="H72" s="4">
        <f>USA!F72+GB!F72+Australia!F72+France!F72+Germany!F72+Switzerland!F72+Argentina!F72+Brazil!F72+Chile!F72+Colombia!F72+Mexico!F72</f>
        <v>5662301.1189884031</v>
      </c>
      <c r="I72" s="4">
        <f>USA!L72+GB!L72+Germany!L72+Australia!L72+France!L72+Switzerland!L72+Argentina!L72+Brazil!L72+Chile!L72+Colombia!L72+Mexico!L72</f>
        <v>576.11943248587011</v>
      </c>
      <c r="J72" s="4">
        <f t="shared" si="24"/>
        <v>830.65683216803325</v>
      </c>
      <c r="K72" s="4">
        <f t="shared" si="25"/>
        <v>661.08886631370422</v>
      </c>
      <c r="L72" s="4">
        <f t="shared" si="26"/>
        <v>521.93581531364646</v>
      </c>
      <c r="M72" s="4">
        <f t="shared" si="27"/>
        <v>991.0227110513315</v>
      </c>
      <c r="N72" s="4">
        <f t="shared" si="28"/>
        <v>3335.31033826357</v>
      </c>
      <c r="O72" s="4">
        <f t="shared" si="29"/>
        <v>2866.2234425258848</v>
      </c>
      <c r="P72" s="4">
        <f t="shared" si="30"/>
        <v>9828.3459986003454</v>
      </c>
      <c r="Q72" s="12">
        <f t="shared" si="31"/>
        <v>8.4516441757985228E-2</v>
      </c>
      <c r="R72" s="12">
        <f t="shared" si="32"/>
        <v>6.7263491375644469E-2</v>
      </c>
      <c r="S72" s="12">
        <f t="shared" si="33"/>
        <v>5.3105152727424873E-2</v>
      </c>
      <c r="T72" s="12">
        <f t="shared" si="34"/>
        <v>0.10083311181682686</v>
      </c>
      <c r="U72" s="12">
        <f t="shared" si="35"/>
        <v>0.33935621911749458</v>
      </c>
      <c r="V72" s="12">
        <f t="shared" si="36"/>
        <v>0.29162826002809261</v>
      </c>
    </row>
    <row r="73" spans="1:22">
      <c r="A73">
        <v>1969</v>
      </c>
      <c r="B73" s="4">
        <f>USA!B73+GB!B73+Australia!B73+France!B73+Germany!B73+Switzerland!B73+Argentina!B73+Brazil!B73+Chile!B73+Colombia!B73+Mexico!B73</f>
        <v>552088.51388222305</v>
      </c>
      <c r="C73" s="4">
        <f>USA!C73+GB!C73+Australia!C73+France!C73+Germany!C73+Switzerland!C73+Argentina!C73+Brazil!C73+Chile!C73+Colombia!C73+Mexico!C73</f>
        <v>447616.44891101256</v>
      </c>
      <c r="D73" s="4">
        <f>C73-'CO2'!H73</f>
        <v>361315.81828193995</v>
      </c>
      <c r="E73" s="4">
        <f>WorldGS!D73-'CO2'!H73</f>
        <v>657683.15494541556</v>
      </c>
      <c r="F73" s="4">
        <f>WorldGS!E73-'CO2'!H73</f>
        <v>2067529.043720566</v>
      </c>
      <c r="G73" s="4">
        <f t="shared" si="23"/>
        <v>1771161.7070570905</v>
      </c>
      <c r="H73" s="4">
        <f>USA!F73+GB!F73+Australia!F73+France!F73+Germany!F73+Switzerland!F73+Argentina!F73+Brazil!F73+Chile!F73+Colombia!F73+Mexico!F73</f>
        <v>5936868.592275043</v>
      </c>
      <c r="I73" s="4">
        <f>USA!L73+GB!L73+Germany!L73+Australia!L73+France!L73+Switzerland!L73+Argentina!L73+Brazil!L73+Chile!L73+Colombia!L73+Mexico!L73</f>
        <v>584.72151996727621</v>
      </c>
      <c r="J73" s="4">
        <f t="shared" si="24"/>
        <v>944.190516389957</v>
      </c>
      <c r="K73" s="4">
        <f t="shared" si="25"/>
        <v>765.52073701009556</v>
      </c>
      <c r="L73" s="4">
        <f t="shared" si="26"/>
        <v>617.92803230871493</v>
      </c>
      <c r="M73" s="4">
        <f t="shared" si="27"/>
        <v>1124.7801431734933</v>
      </c>
      <c r="N73" s="4">
        <f t="shared" si="28"/>
        <v>3535.9209010064733</v>
      </c>
      <c r="O73" s="4">
        <f t="shared" si="29"/>
        <v>3029.0687901416954</v>
      </c>
      <c r="P73" s="4">
        <f t="shared" si="30"/>
        <v>10153.326651304536</v>
      </c>
      <c r="Q73" s="12">
        <f t="shared" si="31"/>
        <v>9.2993217771501907E-2</v>
      </c>
      <c r="R73" s="12">
        <f t="shared" si="32"/>
        <v>7.5396051294354713E-2</v>
      </c>
      <c r="S73" s="12">
        <f t="shared" si="33"/>
        <v>6.0859662407228995E-2</v>
      </c>
      <c r="T73" s="12">
        <f t="shared" si="34"/>
        <v>0.11077946980352273</v>
      </c>
      <c r="U73" s="12">
        <f t="shared" si="35"/>
        <v>0.34825245187518566</v>
      </c>
      <c r="V73" s="12">
        <f t="shared" si="36"/>
        <v>0.29833264447889202</v>
      </c>
    </row>
    <row r="74" spans="1:22">
      <c r="A74">
        <v>1970</v>
      </c>
      <c r="B74" s="4">
        <f>USA!B74+GB!B74+Australia!B74+France!B74+Germany!B74+Switzerland!B74+Argentina!B74+Brazil!B74+Chile!B74+Colombia!B74+Mexico!B74</f>
        <v>521964.94775950827</v>
      </c>
      <c r="C74" s="4">
        <f>USA!C74+GB!C74+Australia!C74+France!C74+Germany!C74+Switzerland!C74+Argentina!C74+Brazil!C74+Chile!C74+Colombia!C74+Mexico!C74</f>
        <v>427224.43945523794</v>
      </c>
      <c r="D74" s="4">
        <f>C74-'CO2'!H74</f>
        <v>334343.29424299859</v>
      </c>
      <c r="E74" s="4">
        <f>WorldGS!D74-'CO2'!H74</f>
        <v>648006.58124109788</v>
      </c>
      <c r="F74" s="4">
        <f>WorldGS!E74-'CO2'!H74</f>
        <v>2060807.9984902556</v>
      </c>
      <c r="G74" s="4">
        <f t="shared" si="23"/>
        <v>1747144.7114921561</v>
      </c>
      <c r="H74" s="4">
        <f>USA!F74+GB!F74+Australia!F74+France!F74+Germany!F74+Switzerland!F74+Argentina!F74+Brazil!F74+Chile!F74+Colombia!F74+Mexico!F74</f>
        <v>6056450.4454763066</v>
      </c>
      <c r="I74" s="4">
        <f>USA!L74+GB!L74+Germany!L74+Australia!L74+France!L74+Switzerland!L74+Argentina!L74+Brazil!L74+Chile!L74+Colombia!L74+Mexico!L74</f>
        <v>593.75450400756256</v>
      </c>
      <c r="J74" s="4">
        <f t="shared" si="24"/>
        <v>879.09219085748623</v>
      </c>
      <c r="K74" s="4">
        <f t="shared" si="25"/>
        <v>719.53043989001299</v>
      </c>
      <c r="L74" s="4">
        <f t="shared" si="26"/>
        <v>563.10022405950474</v>
      </c>
      <c r="M74" s="4">
        <f t="shared" si="27"/>
        <v>1091.3712264367839</v>
      </c>
      <c r="N74" s="4">
        <f t="shared" si="28"/>
        <v>3470.8081952739299</v>
      </c>
      <c r="O74" s="4">
        <f t="shared" si="29"/>
        <v>2942.5371928966506</v>
      </c>
      <c r="P74" s="4">
        <f t="shared" si="30"/>
        <v>10200.260216298362</v>
      </c>
      <c r="Q74" s="12">
        <f t="shared" si="31"/>
        <v>8.6183310250540421E-2</v>
      </c>
      <c r="R74" s="12">
        <f t="shared" si="32"/>
        <v>7.0540400404719081E-2</v>
      </c>
      <c r="S74" s="12">
        <f t="shared" si="33"/>
        <v>5.5204495975481278E-2</v>
      </c>
      <c r="T74" s="12">
        <f t="shared" si="34"/>
        <v>0.10699444948403862</v>
      </c>
      <c r="U74" s="12">
        <f t="shared" si="35"/>
        <v>0.34026663258336692</v>
      </c>
      <c r="V74" s="12">
        <f t="shared" si="36"/>
        <v>0.28847667907480962</v>
      </c>
    </row>
    <row r="75" spans="1:22">
      <c r="A75">
        <v>1971</v>
      </c>
      <c r="B75" s="4">
        <f>USA!B75+GB!B75+Australia!B75+France!B75+Germany!B75+Switzerland!B75+Argentina!B75+Brazil!B75+Chile!B75+Colombia!B75+Mexico!B75</f>
        <v>560441.4975842213</v>
      </c>
      <c r="C75" s="4">
        <f>USA!C75+GB!C75+Australia!C75+France!C75+Germany!C75+Switzerland!C75+Argentina!C75+Brazil!C75+Chile!C75+Colombia!C75+Mexico!C75</f>
        <v>422121.57800015813</v>
      </c>
      <c r="D75" s="4">
        <f>C75-'CO2'!H75</f>
        <v>325902.70795354457</v>
      </c>
      <c r="E75" s="4">
        <f>WorldGS!D75-'CO2'!H75</f>
        <v>655197.66424886044</v>
      </c>
      <c r="F75" s="4">
        <f>WorldGS!E75-'CO2'!H75</f>
        <v>2114512.8274857919</v>
      </c>
      <c r="G75" s="4">
        <f t="shared" si="23"/>
        <v>1785217.871190476</v>
      </c>
      <c r="H75" s="4">
        <f>USA!F75+GB!F75+Australia!F75+France!F75+Germany!F75+Switzerland!F75+Argentina!F75+Brazil!F75+Chile!F75+Colombia!F75+Mexico!F75</f>
        <v>6300073.3492195401</v>
      </c>
      <c r="I75" s="4">
        <f>USA!L75+GB!L75+Germany!L75+Australia!L75+France!L75+Switzerland!L75+Argentina!L75+Brazil!L75+Chile!L75+Colombia!L75+Mexico!L75</f>
        <v>603.51054042956503</v>
      </c>
      <c r="J75" s="4">
        <f t="shared" si="24"/>
        <v>928.63580673390038</v>
      </c>
      <c r="K75" s="4">
        <f t="shared" si="25"/>
        <v>699.44358834180696</v>
      </c>
      <c r="L75" s="4">
        <f t="shared" si="26"/>
        <v>540.01162551622451</v>
      </c>
      <c r="M75" s="4">
        <f t="shared" si="27"/>
        <v>1085.6441111741076</v>
      </c>
      <c r="N75" s="4">
        <f t="shared" si="28"/>
        <v>3503.6883133486449</v>
      </c>
      <c r="O75" s="4">
        <f t="shared" si="29"/>
        <v>2958.0558276907618</v>
      </c>
      <c r="P75" s="4">
        <f t="shared" si="30"/>
        <v>10439.044436134109</v>
      </c>
      <c r="Q75" s="12">
        <f t="shared" si="31"/>
        <v>8.8957932157035832E-2</v>
      </c>
      <c r="R75" s="12">
        <f t="shared" si="32"/>
        <v>6.7002644985466875E-2</v>
      </c>
      <c r="S75" s="12">
        <f t="shared" si="33"/>
        <v>5.1729986285622809E-2</v>
      </c>
      <c r="T75" s="12">
        <f t="shared" si="34"/>
        <v>0.10399841842000571</v>
      </c>
      <c r="U75" s="12">
        <f t="shared" si="35"/>
        <v>0.33563304905771296</v>
      </c>
      <c r="V75" s="12">
        <f t="shared" si="36"/>
        <v>0.28336461692333004</v>
      </c>
    </row>
    <row r="76" spans="1:22">
      <c r="A76">
        <v>1972</v>
      </c>
      <c r="B76" s="4">
        <f>USA!B76+GB!B76+Australia!B76+France!B76+Germany!B76+Switzerland!B76+Argentina!B76+Brazil!B76+Chile!B76+Colombia!B76+Mexico!B76</f>
        <v>583948.77289189748</v>
      </c>
      <c r="C76" s="4">
        <f>USA!C76+GB!C76+Australia!C76+France!C76+Germany!C76+Switzerland!C76+Argentina!C76+Brazil!C76+Chile!C76+Colombia!C76+Mexico!C76</f>
        <v>462381.78227372235</v>
      </c>
      <c r="D76" s="4">
        <f>C76-'CO2'!H76</f>
        <v>360837.33465556544</v>
      </c>
      <c r="E76" s="4">
        <f>WorldGS!D76-'CO2'!H76</f>
        <v>703968.94644786697</v>
      </c>
      <c r="F76" s="4">
        <f>WorldGS!E76-'CO2'!H76</f>
        <v>2229625.1511746179</v>
      </c>
      <c r="G76" s="4">
        <f t="shared" si="23"/>
        <v>1886493.5393823164</v>
      </c>
      <c r="H76" s="4">
        <f>USA!F76+GB!F76+Australia!F76+France!F76+Germany!F76+Switzerland!F76+Argentina!F76+Brazil!F76+Chile!F76+Colombia!F76+Mexico!F76</f>
        <v>6618167.53221846</v>
      </c>
      <c r="I76" s="4">
        <f>USA!L76+GB!L76+Germany!L76+Australia!L76+France!L76+Switzerland!L76+Argentina!L76+Brazil!L76+Chile!L76+Colombia!L76+Mexico!L76</f>
        <v>612.35081265760903</v>
      </c>
      <c r="J76" s="4">
        <f t="shared" si="24"/>
        <v>953.61802551964229</v>
      </c>
      <c r="K76" s="4">
        <f t="shared" si="25"/>
        <v>755.09295115814496</v>
      </c>
      <c r="L76" s="4">
        <f t="shared" si="26"/>
        <v>589.26570716796732</v>
      </c>
      <c r="M76" s="4">
        <f t="shared" si="27"/>
        <v>1149.6170690010752</v>
      </c>
      <c r="N76" s="4">
        <f t="shared" si="28"/>
        <v>3641.0911932949366</v>
      </c>
      <c r="O76" s="4">
        <f t="shared" si="29"/>
        <v>3080.739831461829</v>
      </c>
      <c r="P76" s="4">
        <f t="shared" si="30"/>
        <v>10807.8039506399</v>
      </c>
      <c r="Q76" s="12">
        <f t="shared" si="31"/>
        <v>8.823420834379414E-2</v>
      </c>
      <c r="R76" s="12">
        <f t="shared" si="32"/>
        <v>6.9865530000980267E-2</v>
      </c>
      <c r="S76" s="12">
        <f t="shared" si="33"/>
        <v>5.4522242433263098E-2</v>
      </c>
      <c r="T76" s="12">
        <f t="shared" si="34"/>
        <v>0.10636916382379508</v>
      </c>
      <c r="U76" s="12">
        <f t="shared" si="35"/>
        <v>0.33689463742348486</v>
      </c>
      <c r="V76" s="12">
        <f t="shared" si="36"/>
        <v>0.28504771603295292</v>
      </c>
    </row>
    <row r="77" spans="1:22">
      <c r="A77">
        <v>1973</v>
      </c>
      <c r="B77" s="4">
        <f>USA!B77+GB!B77+Australia!B77+France!B77+Germany!B77+Switzerland!B77+Argentina!B77+Brazil!B77+Chile!B77+Colombia!B77+Mexico!B77</f>
        <v>722453.90137723531</v>
      </c>
      <c r="C77" s="4">
        <f>USA!C77+GB!C77+Australia!C77+France!C77+Germany!C77+Switzerland!C77+Argentina!C77+Brazil!C77+Chile!C77+Colombia!C77+Mexico!C77</f>
        <v>602064.30697757611</v>
      </c>
      <c r="D77" s="4">
        <f>C77-'CO2'!H77</f>
        <v>493553.64273424516</v>
      </c>
      <c r="E77" s="4">
        <f>WorldGS!D77-'CO2'!H77</f>
        <v>862933.0414691919</v>
      </c>
      <c r="F77" s="4">
        <f>WorldGS!E77-'CO2'!H77</f>
        <v>2522844.2082741801</v>
      </c>
      <c r="G77" s="4">
        <f t="shared" si="23"/>
        <v>2153464.8095392333</v>
      </c>
      <c r="H77" s="4">
        <f>USA!F77+GB!F77+Australia!F77+France!F77+Germany!F77+Switzerland!F77+Argentina!F77+Brazil!F77+Chile!F77+Colombia!F77+Mexico!F77</f>
        <v>7141511.0909400778</v>
      </c>
      <c r="I77" s="4">
        <f>USA!L77+GB!L77+Germany!L77+Australia!L77+France!L77+Switzerland!L77+Argentina!L77+Brazil!L77+Chile!L77+Colombia!L77+Mexico!L77</f>
        <v>620.49482154512714</v>
      </c>
      <c r="J77" s="4">
        <f t="shared" si="24"/>
        <v>1164.3189858993737</v>
      </c>
      <c r="K77" s="4">
        <f t="shared" si="25"/>
        <v>970.29706948777391</v>
      </c>
      <c r="L77" s="4">
        <f t="shared" si="26"/>
        <v>795.41943880405154</v>
      </c>
      <c r="M77" s="4">
        <f t="shared" si="27"/>
        <v>1390.7175555798458</v>
      </c>
      <c r="N77" s="4">
        <f t="shared" si="28"/>
        <v>4065.8586029645044</v>
      </c>
      <c r="O77" s="4">
        <f t="shared" si="29"/>
        <v>3470.56048618871</v>
      </c>
      <c r="P77" s="4">
        <f t="shared" si="30"/>
        <v>11509.380647459106</v>
      </c>
      <c r="Q77" s="12">
        <f t="shared" si="31"/>
        <v>0.1011626100103325</v>
      </c>
      <c r="R77" s="12">
        <f t="shared" si="32"/>
        <v>8.4304890003093588E-2</v>
      </c>
      <c r="S77" s="12">
        <f t="shared" si="33"/>
        <v>6.9110533674082111E-2</v>
      </c>
      <c r="T77" s="12">
        <f t="shared" si="34"/>
        <v>0.12083339652919296</v>
      </c>
      <c r="U77" s="12">
        <f t="shared" si="35"/>
        <v>0.35326476093760206</v>
      </c>
      <c r="V77" s="12">
        <f t="shared" si="36"/>
        <v>0.30154189808249116</v>
      </c>
    </row>
    <row r="78" spans="1:22">
      <c r="A78">
        <v>1974</v>
      </c>
      <c r="B78" s="4">
        <f>USA!B78+GB!B78+Australia!B78+France!B78+Germany!B78+Switzerland!B78+Argentina!B78+Brazil!B78+Chile!B78+Colombia!B78+Mexico!B78</f>
        <v>650719.10047856113</v>
      </c>
      <c r="C78" s="4">
        <f>USA!C78+GB!C78+Australia!C78+France!C78+Germany!C78+Switzerland!C78+Argentina!C78+Brazil!C78+Chile!C78+Colombia!C78+Mexico!C78</f>
        <v>485829.03971750353</v>
      </c>
      <c r="D78" s="4">
        <f>C78-'CO2'!H78</f>
        <v>378514.36192248907</v>
      </c>
      <c r="E78" s="4">
        <f>WorldGS!D78-'CO2'!H78</f>
        <v>767205.20800912578</v>
      </c>
      <c r="F78" s="4">
        <f>WorldGS!E78-'CO2'!H78</f>
        <v>2435885.8213026565</v>
      </c>
      <c r="G78" s="4">
        <f t="shared" si="23"/>
        <v>2047194.9752160199</v>
      </c>
      <c r="H78" s="4">
        <f>USA!F78+GB!F78+Australia!F78+France!F78+Germany!F78+Switzerland!F78+Argentina!F78+Brazil!F78+Chile!F78+Colombia!F78+Mexico!F78</f>
        <v>7226614.6288195774</v>
      </c>
      <c r="I78" s="4">
        <f>USA!L78+GB!L78+Germany!L78+Australia!L78+France!L78+Switzerland!L78+Argentina!L78+Brazil!L78+Chile!L78+Colombia!L78+Mexico!L78</f>
        <v>628.53642649568746</v>
      </c>
      <c r="J78" s="4">
        <f t="shared" si="24"/>
        <v>1035.2925829717617</v>
      </c>
      <c r="K78" s="4">
        <f t="shared" si="25"/>
        <v>772.95287788835401</v>
      </c>
      <c r="L78" s="4">
        <f t="shared" si="26"/>
        <v>602.21547386336908</v>
      </c>
      <c r="M78" s="4">
        <f t="shared" si="27"/>
        <v>1220.621710481548</v>
      </c>
      <c r="N78" s="4">
        <f t="shared" si="28"/>
        <v>3875.4887045824539</v>
      </c>
      <c r="O78" s="4">
        <f t="shared" si="29"/>
        <v>3257.0824679642751</v>
      </c>
      <c r="P78" s="4">
        <f t="shared" si="30"/>
        <v>11497.527150670496</v>
      </c>
      <c r="Q78" s="12">
        <f t="shared" si="31"/>
        <v>9.0044804365727205E-2</v>
      </c>
      <c r="R78" s="12">
        <f t="shared" si="32"/>
        <v>6.7227749737758011E-2</v>
      </c>
      <c r="S78" s="12">
        <f t="shared" si="33"/>
        <v>5.2377825768234867E-2</v>
      </c>
      <c r="T78" s="12">
        <f t="shared" si="34"/>
        <v>0.10616384675467938</v>
      </c>
      <c r="U78" s="12">
        <f t="shared" si="35"/>
        <v>0.33707149840098</v>
      </c>
      <c r="V78" s="12">
        <f t="shared" si="36"/>
        <v>0.28328547741453547</v>
      </c>
    </row>
    <row r="79" spans="1:22">
      <c r="A79">
        <v>1975</v>
      </c>
      <c r="B79" s="4">
        <f>USA!B79+GB!B79+Australia!B79+France!B79+Germany!B79+Switzerland!B79+Argentina!B79+Brazil!B79+Chile!B79+Colombia!B79+Mexico!B79</f>
        <v>508391.36246466526</v>
      </c>
      <c r="C79" s="4">
        <f>USA!C79+GB!C79+Australia!C79+France!C79+Germany!C79+Switzerland!C79+Argentina!C79+Brazil!C79+Chile!C79+Colombia!C79+Mexico!C79</f>
        <v>297849.7964606717</v>
      </c>
      <c r="D79" s="4">
        <f>C79-'CO2'!H79</f>
        <v>192859.71178412583</v>
      </c>
      <c r="E79" s="4">
        <f>WorldGS!D79-'CO2'!H79</f>
        <v>591815.17949353415</v>
      </c>
      <c r="F79" s="4">
        <f>WorldGS!E79-'CO2'!H79</f>
        <v>2255798.2751243892</v>
      </c>
      <c r="G79" s="4">
        <f t="shared" si="23"/>
        <v>1856842.8074149808</v>
      </c>
      <c r="H79" s="4">
        <f>USA!F79+GB!F79+Australia!F79+France!F79+Germany!F79+Switzerland!F79+Argentina!F79+Brazil!F79+Chile!F79+Colombia!F79+Mexico!F79</f>
        <v>7251348.5705868304</v>
      </c>
      <c r="I79" s="4">
        <f>USA!L79+GB!L79+Germany!L79+Australia!L79+France!L79+Switzerland!L79+Argentina!L79+Brazil!L79+Chile!L79+Colombia!L79+Mexico!L79</f>
        <v>636.2434434435329</v>
      </c>
      <c r="J79" s="4">
        <f t="shared" si="24"/>
        <v>799.05163299303274</v>
      </c>
      <c r="K79" s="4">
        <f t="shared" si="25"/>
        <v>468.13809954350609</v>
      </c>
      <c r="L79" s="4">
        <f t="shared" si="26"/>
        <v>303.12251351513106</v>
      </c>
      <c r="M79" s="4">
        <f t="shared" si="27"/>
        <v>930.17096772024843</v>
      </c>
      <c r="N79" s="4">
        <f t="shared" si="28"/>
        <v>3545.4955149169928</v>
      </c>
      <c r="O79" s="4">
        <f t="shared" si="29"/>
        <v>2918.4470607118751</v>
      </c>
      <c r="P79" s="4">
        <f t="shared" si="30"/>
        <v>11397.128953251671</v>
      </c>
      <c r="Q79" s="12">
        <f t="shared" si="31"/>
        <v>7.0109905421843838E-2</v>
      </c>
      <c r="R79" s="12">
        <f t="shared" si="32"/>
        <v>4.1075090179614346E-2</v>
      </c>
      <c r="S79" s="12">
        <f t="shared" si="33"/>
        <v>2.6596392368505081E-2</v>
      </c>
      <c r="T79" s="12">
        <f t="shared" si="34"/>
        <v>8.1614498838750521E-2</v>
      </c>
      <c r="U79" s="12">
        <f t="shared" si="35"/>
        <v>0.31108672451279418</v>
      </c>
      <c r="V79" s="12">
        <f t="shared" si="36"/>
        <v>0.25606861804254871</v>
      </c>
    </row>
    <row r="80" spans="1:22">
      <c r="A80">
        <v>1976</v>
      </c>
      <c r="B80" s="4">
        <f>USA!B80+GB!B80+Australia!B80+France!B80+Germany!B80+Switzerland!B80+Argentina!B80+Brazil!B80+Chile!B80+Colombia!B80+Mexico!B80</f>
        <v>607708.8341779958</v>
      </c>
      <c r="C80" s="4">
        <f>USA!C80+GB!C80+Australia!C80+France!C80+Germany!C80+Switzerland!C80+Argentina!C80+Brazil!C80+Chile!C80+Colombia!C80+Mexico!C80</f>
        <v>387014.46362569573</v>
      </c>
      <c r="D80" s="4">
        <f>C80-'CO2'!H80</f>
        <v>274214.66199350578</v>
      </c>
      <c r="E80" s="4">
        <f>WorldGS!D80-'CO2'!H80</f>
        <v>683320.43974483002</v>
      </c>
      <c r="F80" s="4">
        <f>WorldGS!E80-'CO2'!H80</f>
        <v>2434721.6108431965</v>
      </c>
      <c r="G80" s="4">
        <f t="shared" si="23"/>
        <v>2025615.8330918723</v>
      </c>
      <c r="H80" s="4">
        <f>USA!F80+GB!F80+Australia!F80+France!F80+Germany!F80+Switzerland!F80+Argentina!F80+Brazil!F80+Chile!F80+Colombia!F80+Mexico!F80</f>
        <v>7609164.0707658678</v>
      </c>
      <c r="I80" s="4">
        <f>USA!L80+GB!L80+Germany!L80+Australia!L80+France!L80+Switzerland!L80+Argentina!L80+Brazil!L80+Chile!L80+Colombia!L80+Mexico!L80</f>
        <v>643.93685436030773</v>
      </c>
      <c r="J80" s="4">
        <f t="shared" si="24"/>
        <v>943.73979383692654</v>
      </c>
      <c r="K80" s="4">
        <f t="shared" si="25"/>
        <v>601.01306673953172</v>
      </c>
      <c r="L80" s="4">
        <f t="shared" si="26"/>
        <v>425.84091924030798</v>
      </c>
      <c r="M80" s="4">
        <f t="shared" si="27"/>
        <v>1061.1606326270085</v>
      </c>
      <c r="N80" s="4">
        <f t="shared" si="28"/>
        <v>3780.9943542707606</v>
      </c>
      <c r="O80" s="4">
        <f t="shared" si="29"/>
        <v>3145.67464088406</v>
      </c>
      <c r="P80" s="4">
        <f t="shared" si="30"/>
        <v>11816.630806641553</v>
      </c>
      <c r="Q80" s="12">
        <f t="shared" si="31"/>
        <v>7.9865387120878512E-2</v>
      </c>
      <c r="R80" s="12">
        <f t="shared" si="32"/>
        <v>5.0861626852362313E-2</v>
      </c>
      <c r="S80" s="12">
        <f t="shared" si="33"/>
        <v>3.6037422697590207E-2</v>
      </c>
      <c r="T80" s="12">
        <f t="shared" si="34"/>
        <v>8.9802300671912486E-2</v>
      </c>
      <c r="U80" s="12">
        <f t="shared" si="35"/>
        <v>0.31997228449801846</v>
      </c>
      <c r="V80" s="12">
        <f t="shared" si="36"/>
        <v>0.26620740652369618</v>
      </c>
    </row>
    <row r="81" spans="1:22">
      <c r="A81">
        <v>1977</v>
      </c>
      <c r="B81" s="4">
        <f>USA!B81+GB!B81+Australia!B81+France!B81+Germany!B81+Switzerland!B81+Argentina!B81+Brazil!B81+Chile!B81+Colombia!B81+Mexico!B81</f>
        <v>651174.20518209622</v>
      </c>
      <c r="C81" s="4">
        <f>USA!C81+GB!C81+Australia!C81+France!C81+Germany!C81+Switzerland!C81+Argentina!C81+Brazil!C81+Chile!C81+Colombia!C81+Mexico!C81</f>
        <v>420307.34993151843</v>
      </c>
      <c r="D81" s="4">
        <f>C81-'CO2'!H81</f>
        <v>303659.99822468392</v>
      </c>
      <c r="E81" s="4">
        <f>WorldGS!D81-'CO2'!H81</f>
        <v>715576.29062709259</v>
      </c>
      <c r="F81" s="4">
        <f>WorldGS!E81-'CO2'!H81</f>
        <v>2527479.2801083685</v>
      </c>
      <c r="G81" s="4">
        <f t="shared" si="23"/>
        <v>2115562.9877059599</v>
      </c>
      <c r="H81" s="4">
        <f>USA!F81+GB!F81+Australia!F81+France!F81+Germany!F81+Switzerland!F81+Argentina!F81+Brazil!F81+Chile!F81+Colombia!F81+Mexico!F81</f>
        <v>7914505.5624374468</v>
      </c>
      <c r="I81" s="4">
        <f>USA!L81+GB!L81+Germany!L81+Australia!L81+France!L81+Switzerland!L81+Argentina!L81+Brazil!L81+Chile!L81+Colombia!L81+Mexico!L81</f>
        <v>652.06659983525105</v>
      </c>
      <c r="J81" s="4">
        <f t="shared" si="24"/>
        <v>998.63143633889501</v>
      </c>
      <c r="K81" s="4">
        <f t="shared" si="25"/>
        <v>644.57733310939693</v>
      </c>
      <c r="L81" s="4">
        <f t="shared" si="26"/>
        <v>465.68862490642158</v>
      </c>
      <c r="M81" s="4">
        <f t="shared" si="27"/>
        <v>1097.397552348008</v>
      </c>
      <c r="N81" s="4">
        <f t="shared" si="28"/>
        <v>3876.1060308056767</v>
      </c>
      <c r="O81" s="4">
        <f t="shared" si="29"/>
        <v>3244.3971033640905</v>
      </c>
      <c r="P81" s="4">
        <f t="shared" si="30"/>
        <v>12137.57239588272</v>
      </c>
      <c r="Q81" s="12">
        <f t="shared" si="31"/>
        <v>8.227604365743256E-2</v>
      </c>
      <c r="R81" s="12">
        <f t="shared" si="32"/>
        <v>5.3105951675151204E-2</v>
      </c>
      <c r="S81" s="12">
        <f t="shared" si="33"/>
        <v>3.836752603546912E-2</v>
      </c>
      <c r="T81" s="12">
        <f t="shared" si="34"/>
        <v>9.0413265235827947E-2</v>
      </c>
      <c r="U81" s="12">
        <f t="shared" si="35"/>
        <v>0.31934771669172662</v>
      </c>
      <c r="V81" s="12">
        <f t="shared" si="36"/>
        <v>0.26730197749136786</v>
      </c>
    </row>
    <row r="82" spans="1:22">
      <c r="A82">
        <v>1978</v>
      </c>
      <c r="B82" s="4">
        <f>USA!B82+GB!B82+Australia!B82+France!B82+Germany!B82+Switzerland!B82+Argentina!B82+Brazil!B82+Chile!B82+Colombia!B82+Mexico!B82</f>
        <v>722655.56530790287</v>
      </c>
      <c r="C82" s="4">
        <f>USA!C82+GB!C82+Australia!C82+France!C82+Germany!C82+Switzerland!C82+Argentina!C82+Brazil!C82+Chile!C82+Colombia!C82+Mexico!C82</f>
        <v>482905.16851077753</v>
      </c>
      <c r="D82" s="4">
        <f>C82-'CO2'!H82</f>
        <v>359810.34634519491</v>
      </c>
      <c r="E82" s="4">
        <f>WorldGS!D82-'CO2'!H82</f>
        <v>775995.52326809405</v>
      </c>
      <c r="F82" s="4">
        <f>WorldGS!E82-'CO2'!H82</f>
        <v>2665175.5783520998</v>
      </c>
      <c r="G82" s="4">
        <f t="shared" si="23"/>
        <v>2248990.4014292005</v>
      </c>
      <c r="H82" s="4">
        <f>USA!F82+GB!F82+Australia!F82+France!F82+Germany!F82+Switzerland!F82+Argentina!F82+Brazil!F82+Chile!F82+Colombia!F82+Mexico!F82</f>
        <v>8277373.1367649836</v>
      </c>
      <c r="I82" s="4">
        <f>USA!L82+GB!L82+Germany!L82+Australia!L82+France!L82+Switzerland!L82+Argentina!L82+Brazil!L82+Chile!L82+Colombia!L82+Mexico!L82</f>
        <v>660.41532321141062</v>
      </c>
      <c r="J82" s="4">
        <f t="shared" si="24"/>
        <v>1094.2440914208892</v>
      </c>
      <c r="K82" s="4">
        <f t="shared" si="25"/>
        <v>731.21436093055502</v>
      </c>
      <c r="L82" s="4">
        <f t="shared" si="26"/>
        <v>544.82434567923144</v>
      </c>
      <c r="M82" s="4">
        <f t="shared" si="27"/>
        <v>1175.0113844946086</v>
      </c>
      <c r="N82" s="4">
        <f t="shared" si="28"/>
        <v>4035.6052996955218</v>
      </c>
      <c r="O82" s="4">
        <f t="shared" si="29"/>
        <v>3405.4182608801448</v>
      </c>
      <c r="P82" s="4">
        <f t="shared" si="30"/>
        <v>12533.587343967865</v>
      </c>
      <c r="Q82" s="12">
        <f t="shared" si="31"/>
        <v>8.730494002960168E-2</v>
      </c>
      <c r="R82" s="12">
        <f t="shared" si="32"/>
        <v>5.8340388977499893E-2</v>
      </c>
      <c r="S82" s="12">
        <f t="shared" si="33"/>
        <v>4.3469146600030928E-2</v>
      </c>
      <c r="T82" s="12">
        <f t="shared" si="34"/>
        <v>9.3749008344375981E-2</v>
      </c>
      <c r="U82" s="12">
        <f t="shared" si="35"/>
        <v>0.32198325897794683</v>
      </c>
      <c r="V82" s="12">
        <f t="shared" si="36"/>
        <v>0.27170339723360176</v>
      </c>
    </row>
    <row r="83" spans="1:22">
      <c r="A83">
        <v>1979</v>
      </c>
      <c r="B83" s="4">
        <f>USA!B83+GB!B83+Australia!B83+France!B83+Germany!B83+Switzerland!B83+Argentina!B83+Brazil!B83+Chile!B83+Colombia!B83+Mexico!B83</f>
        <v>796894.64378462336</v>
      </c>
      <c r="C83" s="4">
        <f>USA!C83+GB!C83+Australia!C83+France!C83+Germany!C83+Switzerland!C83+Argentina!C83+Brazil!C83+Chile!C83+Colombia!C83+Mexico!C83</f>
        <v>418709.26438306994</v>
      </c>
      <c r="D83" s="4">
        <f>C83-'CO2'!H83</f>
        <v>290668.32914334402</v>
      </c>
      <c r="E83" s="4">
        <f>WorldGS!D83-'CO2'!H83</f>
        <v>717712.07140357036</v>
      </c>
      <c r="F83" s="4">
        <f>WorldGS!E83-'CO2'!H83</f>
        <v>2682468.5657940255</v>
      </c>
      <c r="G83" s="4">
        <f t="shared" si="23"/>
        <v>2255424.823533799</v>
      </c>
      <c r="H83" s="4">
        <f>USA!F83+GB!F83+Australia!F83+France!F83+Germany!F83+Switzerland!F83+Argentina!F83+Brazil!F83+Chile!F83+Colombia!F83+Mexico!F83</f>
        <v>8593524.731932953</v>
      </c>
      <c r="I83" s="4">
        <f>USA!L83+GB!L83+Germany!L83+Australia!L83+France!L83+Switzerland!L83+Argentina!L83+Brazil!L83+Chile!L83+Colombia!L83+Mexico!L83</f>
        <v>669.11666345390199</v>
      </c>
      <c r="J83" s="4">
        <f t="shared" si="24"/>
        <v>1190.9651744004495</v>
      </c>
      <c r="K83" s="4">
        <f t="shared" si="25"/>
        <v>625.76421609610145</v>
      </c>
      <c r="L83" s="4">
        <f t="shared" si="26"/>
        <v>434.4060535616436</v>
      </c>
      <c r="M83" s="4">
        <f t="shared" si="27"/>
        <v>1072.6262109492604</v>
      </c>
      <c r="N83" s="4">
        <f t="shared" si="28"/>
        <v>4008.9699036150682</v>
      </c>
      <c r="O83" s="4">
        <f t="shared" si="29"/>
        <v>3370.7497462274514</v>
      </c>
      <c r="P83" s="4">
        <f t="shared" si="30"/>
        <v>12843.088808421215</v>
      </c>
      <c r="Q83" s="12">
        <f t="shared" si="31"/>
        <v>9.2731989334180545E-2</v>
      </c>
      <c r="R83" s="12">
        <f t="shared" si="32"/>
        <v>4.8723809780540313E-2</v>
      </c>
      <c r="S83" s="12">
        <f t="shared" si="33"/>
        <v>3.3824110386654296E-2</v>
      </c>
      <c r="T83" s="12">
        <f t="shared" si="34"/>
        <v>8.351777574300813E-2</v>
      </c>
      <c r="U83" s="12">
        <f t="shared" si="35"/>
        <v>0.3121499791379147</v>
      </c>
      <c r="V83" s="12">
        <f t="shared" si="36"/>
        <v>0.26245631378156092</v>
      </c>
    </row>
    <row r="84" spans="1:22">
      <c r="A84">
        <v>1980</v>
      </c>
      <c r="B84" s="4">
        <f>USA!B84+GB!B84+Australia!B84+France!B84+Germany!B84+Switzerland!B84+Argentina!B84+Brazil!B84+Chile!B84+Colombia!B84+Mexico!B84</f>
        <v>720119.8407241063</v>
      </c>
      <c r="C84" s="4">
        <f>USA!C84+GB!C84+Australia!C84+France!C84+Germany!C84+Switzerland!C84+Argentina!C84+Brazil!C84+Chile!C84+Colombia!C84+Mexico!C84</f>
        <v>267285.80024616944</v>
      </c>
      <c r="D84" s="4">
        <f>C84-'CO2'!H84</f>
        <v>140653.80663208826</v>
      </c>
      <c r="E84" s="4">
        <f>WorldGS!D84-'CO2'!H84</f>
        <v>573108.50861199899</v>
      </c>
      <c r="F84" s="4">
        <f>WorldGS!E84-'CO2'!H84</f>
        <v>2580998.7987894099</v>
      </c>
      <c r="G84" s="4">
        <f t="shared" si="23"/>
        <v>2148544.096809499</v>
      </c>
      <c r="H84" s="4">
        <f>USA!F84+GB!F84+Australia!F84+France!F84+Germany!F84+Switzerland!F84+Argentina!F84+Brazil!F84+Chile!F84+Colombia!F84+Mexico!F84</f>
        <v>8697063.0024119057</v>
      </c>
      <c r="I84" s="4">
        <f>USA!L84+GB!L84+Germany!L84+Australia!L84+France!L84+Switzerland!L84+Argentina!L84+Brazil!L84+Chile!L84+Colombia!L84+Mexico!L84</f>
        <v>678.66850445798605</v>
      </c>
      <c r="J84" s="4">
        <f t="shared" si="24"/>
        <v>1061.0774420705218</v>
      </c>
      <c r="K84" s="4">
        <f t="shared" si="25"/>
        <v>393.83852129639553</v>
      </c>
      <c r="L84" s="4">
        <f t="shared" si="26"/>
        <v>207.24964501545634</v>
      </c>
      <c r="M84" s="4">
        <f t="shared" si="27"/>
        <v>844.46015226492375</v>
      </c>
      <c r="N84" s="4">
        <f t="shared" si="28"/>
        <v>3803.0331182831401</v>
      </c>
      <c r="O84" s="4">
        <f t="shared" si="29"/>
        <v>3165.8226110336723</v>
      </c>
      <c r="P84" s="4">
        <f t="shared" si="30"/>
        <v>12814.891136517019</v>
      </c>
      <c r="Q84" s="12">
        <f t="shared" si="31"/>
        <v>8.2800347717890466E-2</v>
      </c>
      <c r="R84" s="12">
        <f t="shared" si="32"/>
        <v>3.0732880763545647E-2</v>
      </c>
      <c r="S84" s="12">
        <f t="shared" si="33"/>
        <v>1.6172563840584062E-2</v>
      </c>
      <c r="T84" s="12">
        <f t="shared" si="34"/>
        <v>6.5896787047887553E-2</v>
      </c>
      <c r="U84" s="12">
        <f t="shared" si="35"/>
        <v>0.29676671286313971</v>
      </c>
      <c r="V84" s="12">
        <f t="shared" si="36"/>
        <v>0.24704248965583617</v>
      </c>
    </row>
    <row r="85" spans="1:22">
      <c r="A85">
        <v>1981</v>
      </c>
      <c r="B85" s="4">
        <f>USA!B85+GB!B85+Australia!B85+France!B85+Germany!B85+Switzerland!B85+Argentina!B85+Brazil!B85+Chile!B85+Colombia!B85+Mexico!B85</f>
        <v>725374.46070666087</v>
      </c>
      <c r="C85" s="4">
        <f>USA!C85+GB!C85+Australia!C85+France!C85+Germany!C85+Switzerland!C85+Argentina!C85+Brazil!C85+Chile!C85+Colombia!C85+Mexico!C85</f>
        <v>299947.9594319443</v>
      </c>
      <c r="D85" s="4">
        <f>C85-'CO2'!H85</f>
        <v>175857.28461473022</v>
      </c>
      <c r="E85" s="4">
        <f>WorldGS!D85-'CO2'!H85</f>
        <v>614633.99216141703</v>
      </c>
      <c r="F85" s="4">
        <f>WorldGS!E85-'CO2'!H85</f>
        <v>2614448.1973460829</v>
      </c>
      <c r="G85" s="4">
        <f t="shared" si="23"/>
        <v>2175671.4897993961</v>
      </c>
      <c r="H85" s="4">
        <f>USA!F85+GB!F85+Australia!F85+France!F85+Germany!F85+Switzerland!F85+Argentina!F85+Brazil!F85+Chile!F85+Colombia!F85+Mexico!F85</f>
        <v>8810571.9235942252</v>
      </c>
      <c r="I85" s="4">
        <f>USA!L85+GB!L85+Germany!L85+Australia!L85+France!L85+Switzerland!L85+Argentina!L85+Brazil!L85+Chile!L85+Colombia!L85+Mexico!L85</f>
        <v>686.9666534563811</v>
      </c>
      <c r="J85" s="4">
        <f t="shared" si="24"/>
        <v>1055.9092745725518</v>
      </c>
      <c r="K85" s="4">
        <f t="shared" si="25"/>
        <v>436.62666582547513</v>
      </c>
      <c r="L85" s="4">
        <f t="shared" si="26"/>
        <v>255.99100586604567</v>
      </c>
      <c r="M85" s="4">
        <f t="shared" si="27"/>
        <v>894.70717256648209</v>
      </c>
      <c r="N85" s="4">
        <f t="shared" si="28"/>
        <v>3805.7861821848783</v>
      </c>
      <c r="O85" s="4">
        <f t="shared" si="29"/>
        <v>3167.0700154844421</v>
      </c>
      <c r="P85" s="4">
        <f t="shared" si="30"/>
        <v>12825.326934378849</v>
      </c>
      <c r="Q85" s="12">
        <f t="shared" si="31"/>
        <v>8.2330008425917076E-2</v>
      </c>
      <c r="R85" s="12">
        <f t="shared" si="32"/>
        <v>3.4044096346197483E-2</v>
      </c>
      <c r="S85" s="12">
        <f t="shared" si="33"/>
        <v>1.9959803533729076E-2</v>
      </c>
      <c r="T85" s="12">
        <f t="shared" si="34"/>
        <v>6.9760964156646996E-2</v>
      </c>
      <c r="U85" s="12">
        <f t="shared" si="35"/>
        <v>0.29673989611783713</v>
      </c>
      <c r="V85" s="12">
        <f t="shared" si="36"/>
        <v>0.24693873549491926</v>
      </c>
    </row>
    <row r="86" spans="1:22">
      <c r="A86">
        <v>1982</v>
      </c>
      <c r="B86" s="4">
        <f>USA!B86+GB!B86+Australia!B86+France!B86+Germany!B86+Switzerland!B86+Argentina!B86+Brazil!B86+Chile!B86+Colombia!B86+Mexico!B86</f>
        <v>517920.6435097389</v>
      </c>
      <c r="C86" s="4">
        <f>USA!C86+GB!C86+Australia!C86+France!C86+Germany!C86+Switzerland!C86+Argentina!C86+Brazil!C86+Chile!C86+Colombia!C86+Mexico!C86</f>
        <v>115491.82726390302</v>
      </c>
      <c r="D86" s="4">
        <f>C86-'CO2'!H86</f>
        <v>-6510.6179213316937</v>
      </c>
      <c r="E86" s="4">
        <f>WorldGS!D86-'CO2'!H86</f>
        <v>440148.03364694834</v>
      </c>
      <c r="F86" s="4">
        <f>WorldGS!E86-'CO2'!H86</f>
        <v>2419438.8177222018</v>
      </c>
      <c r="G86" s="4">
        <f t="shared" si="23"/>
        <v>1972780.1661539217</v>
      </c>
      <c r="H86" s="4">
        <f>USA!F86+GB!F86+Australia!F86+France!F86+Germany!F86+Switzerland!F86+Argentina!F86+Brazil!F86+Chile!F86+Colombia!F86+Mexico!F86</f>
        <v>8773637.8463731334</v>
      </c>
      <c r="I86" s="4">
        <f>USA!L86+GB!L86+Germany!L86+Australia!L86+France!L86+Switzerland!L86+Argentina!L86+Brazil!L86+Chile!L86+Colombia!L86+Mexico!L86</f>
        <v>695.41218431621883</v>
      </c>
      <c r="J86" s="4">
        <f t="shared" si="24"/>
        <v>744.76785881886315</v>
      </c>
      <c r="K86" s="4">
        <f t="shared" si="25"/>
        <v>166.07679570277188</v>
      </c>
      <c r="L86" s="4">
        <f t="shared" si="26"/>
        <v>-9.3622430957740832</v>
      </c>
      <c r="M86" s="4">
        <f t="shared" si="27"/>
        <v>632.93115014907994</v>
      </c>
      <c r="N86" s="4">
        <f t="shared" si="28"/>
        <v>3479.1435529723635</v>
      </c>
      <c r="O86" s="4">
        <f t="shared" si="29"/>
        <v>2836.8501597275094</v>
      </c>
      <c r="P86" s="4">
        <f t="shared" si="30"/>
        <v>12616.456893115885</v>
      </c>
      <c r="Q86" s="12">
        <f t="shared" si="31"/>
        <v>5.9031459079865956E-2</v>
      </c>
      <c r="R86" s="12">
        <f t="shared" si="32"/>
        <v>1.3163505182932219E-2</v>
      </c>
      <c r="S86" s="12">
        <f t="shared" si="33"/>
        <v>-7.4206595204098476E-4</v>
      </c>
      <c r="T86" s="12">
        <f t="shared" si="34"/>
        <v>5.0167107573159953E-2</v>
      </c>
      <c r="U86" s="12">
        <f t="shared" si="35"/>
        <v>0.27576233029978037</v>
      </c>
      <c r="V86" s="12">
        <f t="shared" si="36"/>
        <v>0.22485315677457943</v>
      </c>
    </row>
    <row r="87" spans="1:22">
      <c r="A87">
        <v>1983</v>
      </c>
      <c r="B87" s="4">
        <f>USA!B87+GB!B87+Australia!B87+France!B87+Germany!B87+Switzerland!B87+Argentina!B87+Brazil!B87+Chile!B87+Colombia!B87+Mexico!B87</f>
        <v>452847.60206543654</v>
      </c>
      <c r="C87" s="4">
        <f>USA!C87+GB!C87+Australia!C87+France!C87+Germany!C87+Switzerland!C87+Argentina!C87+Brazil!C87+Chile!C87+Colombia!C87+Mexico!C87</f>
        <v>72574.765991944063</v>
      </c>
      <c r="D87" s="4">
        <f>C87-'CO2'!H87</f>
        <v>-51559.103045582713</v>
      </c>
      <c r="E87" s="4">
        <f>WorldGS!D87-'CO2'!H87</f>
        <v>399455.24161792197</v>
      </c>
      <c r="F87" s="4">
        <f>WorldGS!E87-'CO2'!H87</f>
        <v>2413896.8933995883</v>
      </c>
      <c r="G87" s="4">
        <f t="shared" si="23"/>
        <v>1962882.5487360836</v>
      </c>
      <c r="H87" s="4">
        <f>USA!F87+GB!F87+Australia!F87+France!F87+Germany!F87+Switzerland!F87+Argentina!F87+Brazil!F87+Chile!F87+Colombia!F87+Mexico!F87</f>
        <v>9006965.5688545313</v>
      </c>
      <c r="I87" s="4">
        <f>USA!L87+GB!L87+Germany!L87+Australia!L87+France!L87+Switzerland!L87+Argentina!L87+Brazil!L87+Chile!L87+Colombia!L87+Mexico!L87</f>
        <v>703.63213130977124</v>
      </c>
      <c r="J87" s="4">
        <f t="shared" si="24"/>
        <v>643.58573452648682</v>
      </c>
      <c r="K87" s="4">
        <f t="shared" si="25"/>
        <v>103.14305268699179</v>
      </c>
      <c r="L87" s="4">
        <f t="shared" si="26"/>
        <v>-73.275651794934902</v>
      </c>
      <c r="M87" s="4">
        <f t="shared" si="27"/>
        <v>567.704662483731</v>
      </c>
      <c r="N87" s="4">
        <f t="shared" si="28"/>
        <v>3430.623455052083</v>
      </c>
      <c r="O87" s="4">
        <f t="shared" si="29"/>
        <v>2789.6431407734171</v>
      </c>
      <c r="P87" s="4">
        <f t="shared" si="30"/>
        <v>12800.674056894724</v>
      </c>
      <c r="Q87" s="12">
        <f t="shared" si="31"/>
        <v>5.0277487862433107E-2</v>
      </c>
      <c r="R87" s="12">
        <f t="shared" si="32"/>
        <v>8.057626670951494E-3</v>
      </c>
      <c r="S87" s="12">
        <f t="shared" si="33"/>
        <v>-5.7243588477645067E-3</v>
      </c>
      <c r="T87" s="12">
        <f t="shared" si="34"/>
        <v>4.4349591276246332E-2</v>
      </c>
      <c r="U87" s="12">
        <f t="shared" si="35"/>
        <v>0.26800334418360366</v>
      </c>
      <c r="V87" s="12">
        <f t="shared" si="36"/>
        <v>0.21792939405959283</v>
      </c>
    </row>
    <row r="88" spans="1:22">
      <c r="A88">
        <v>1984</v>
      </c>
      <c r="B88" s="4">
        <f>USA!B88+GB!B88+Australia!B88+France!B88+Germany!B88+Switzerland!B88+Argentina!B88+Brazil!B88+Chile!B88+Colombia!B88+Mexico!B88</f>
        <v>587351.83378320304</v>
      </c>
      <c r="C88" s="4">
        <f>USA!C88+GB!C88+Australia!C88+France!C88+Germany!C88+Switzerland!C88+Argentina!C88+Brazil!C88+Chile!C88+Colombia!C88+Mexico!C88</f>
        <v>204966.02929426328</v>
      </c>
      <c r="D88" s="4">
        <f>C88-'CO2'!H88</f>
        <v>75967.993353675061</v>
      </c>
      <c r="E88" s="4">
        <f>WorldGS!D88-'CO2'!H88</f>
        <v>538088.74447423243</v>
      </c>
      <c r="F88" s="4">
        <f>WorldGS!E88-'CO2'!H88</f>
        <v>2668032.9405791704</v>
      </c>
      <c r="G88" s="4">
        <f t="shared" si="23"/>
        <v>2205912.1894586128</v>
      </c>
      <c r="H88" s="4">
        <f>USA!F88+GB!F88+Australia!F88+France!F88+Germany!F88+Switzerland!F88+Argentina!F88+Brazil!F88+Chile!F88+Colombia!F88+Mexico!F88</f>
        <v>9461046.7993539032</v>
      </c>
      <c r="I88" s="4">
        <f>USA!L88+GB!L88+Germany!L88+Australia!L88+France!L88+Switzerland!L88+Argentina!L88+Brazil!L88+Chile!L88+Colombia!L88+Mexico!L88</f>
        <v>711.77385428739876</v>
      </c>
      <c r="J88" s="4">
        <f t="shared" si="24"/>
        <v>825.19444939606217</v>
      </c>
      <c r="K88" s="4">
        <f t="shared" si="25"/>
        <v>287.96510023463503</v>
      </c>
      <c r="L88" s="4">
        <f t="shared" si="26"/>
        <v>106.73051966727742</v>
      </c>
      <c r="M88" s="4">
        <f t="shared" si="27"/>
        <v>755.98273416905238</v>
      </c>
      <c r="N88" s="4">
        <f t="shared" si="28"/>
        <v>3748.4278531842178</v>
      </c>
      <c r="O88" s="4">
        <f t="shared" si="29"/>
        <v>3099.1756386824427</v>
      </c>
      <c r="P88" s="4">
        <f t="shared" si="30"/>
        <v>13292.20895424144</v>
      </c>
      <c r="Q88" s="12">
        <f t="shared" si="31"/>
        <v>6.2081062089589641E-2</v>
      </c>
      <c r="R88" s="12">
        <f t="shared" si="32"/>
        <v>2.1664202031878806E-2</v>
      </c>
      <c r="S88" s="12">
        <f t="shared" si="33"/>
        <v>8.0295547590846852E-3</v>
      </c>
      <c r="T88" s="12">
        <f t="shared" si="34"/>
        <v>5.6874123538949051E-2</v>
      </c>
      <c r="U88" s="12">
        <f t="shared" si="35"/>
        <v>0.28200187539093147</v>
      </c>
      <c r="V88" s="12">
        <f t="shared" si="36"/>
        <v>0.23315730661106709</v>
      </c>
    </row>
    <row r="89" spans="1:22">
      <c r="A89">
        <v>1985</v>
      </c>
      <c r="B89" s="4">
        <f>USA!B89+GB!B89+Australia!B89+France!B89+Germany!B89+Switzerland!B89+Argentina!B89+Brazil!B89+Chile!B89+Colombia!B89+Mexico!B89</f>
        <v>518406.61036644899</v>
      </c>
      <c r="C89" s="4">
        <f>USA!C89+GB!C89+Australia!C89+France!C89+Germany!C89+Switzerland!C89+Argentina!C89+Brazil!C89+Chile!C89+Colombia!C89+Mexico!C89</f>
        <v>159321.52495218947</v>
      </c>
      <c r="D89" s="4">
        <f>C89-'CO2'!H89</f>
        <v>26388.683154010796</v>
      </c>
      <c r="E89" s="4">
        <f>WorldGS!D89-'CO2'!H89</f>
        <v>509084.58613078162</v>
      </c>
      <c r="F89" s="4">
        <f>WorldGS!E89-'CO2'!H89</f>
        <v>2742253.532616125</v>
      </c>
      <c r="G89" s="4">
        <f t="shared" si="23"/>
        <v>2259557.6296393541</v>
      </c>
      <c r="H89" s="4">
        <f>USA!F89+GB!F89+Australia!F89+France!F89+Germany!F89+Switzerland!F89+Argentina!F89+Brazil!F89+Chile!F89+Colombia!F89+Mexico!F89</f>
        <v>9808317.8087227754</v>
      </c>
      <c r="I89" s="4">
        <f>USA!L89+GB!L89+Germany!L89+Australia!L89+France!L89+Switzerland!L89+Argentina!L89+Brazil!L89+Chile!L89+Colombia!L89+Mexico!L89</f>
        <v>720.07022806532859</v>
      </c>
      <c r="J89" s="4">
        <f t="shared" si="24"/>
        <v>719.93895895306537</v>
      </c>
      <c r="K89" s="4">
        <f t="shared" si="25"/>
        <v>221.2583144567046</v>
      </c>
      <c r="L89" s="4">
        <f t="shared" si="26"/>
        <v>36.647374277522104</v>
      </c>
      <c r="M89" s="4">
        <f t="shared" si="27"/>
        <v>706.99296580915541</v>
      </c>
      <c r="N89" s="4">
        <f t="shared" si="28"/>
        <v>3808.3140029049127</v>
      </c>
      <c r="O89" s="4">
        <f t="shared" si="29"/>
        <v>3137.9684113732792</v>
      </c>
      <c r="P89" s="4">
        <f t="shared" si="30"/>
        <v>13621.335012107893</v>
      </c>
      <c r="Q89" s="12">
        <f t="shared" si="31"/>
        <v>5.2853773753682554E-2</v>
      </c>
      <c r="R89" s="12">
        <f t="shared" si="32"/>
        <v>1.6243511686632031E-2</v>
      </c>
      <c r="S89" s="12">
        <f t="shared" si="33"/>
        <v>2.69043924438732E-3</v>
      </c>
      <c r="T89" s="12">
        <f t="shared" si="34"/>
        <v>5.1903353465773738E-2</v>
      </c>
      <c r="U89" s="12">
        <f t="shared" si="35"/>
        <v>0.27958449003124392</v>
      </c>
      <c r="V89" s="12">
        <f t="shared" si="36"/>
        <v>0.23037157580985745</v>
      </c>
    </row>
    <row r="90" spans="1:22">
      <c r="A90">
        <v>1986</v>
      </c>
      <c r="B90" s="4">
        <f>USA!B90+GB!B90+Australia!B90+France!B90+Germany!B90+Switzerland!B90+Argentina!B90+Brazil!B90+Chile!B90+Colombia!B90+Mexico!B90</f>
        <v>488961.33401518135</v>
      </c>
      <c r="C90" s="4">
        <f>USA!C90+GB!C90+Australia!C90+France!C90+Germany!C90+Switzerland!C90+Argentina!C90+Brazil!C90+Chile!C90+Colombia!C90+Mexico!C90</f>
        <v>263373.92874373478</v>
      </c>
      <c r="D90" s="4">
        <f>C90-'CO2'!H90</f>
        <v>127231.56921436256</v>
      </c>
      <c r="E90" s="4">
        <f>WorldGS!D90-'CO2'!H90</f>
        <v>633791.13272715267</v>
      </c>
      <c r="F90" s="4">
        <f>WorldGS!E90-'CO2'!H90</f>
        <v>2970364.0507216812</v>
      </c>
      <c r="G90" s="4">
        <f t="shared" si="23"/>
        <v>2463804.4872088912</v>
      </c>
      <c r="H90" s="4">
        <f>USA!F90+GB!F90+Australia!F90+France!F90+Germany!F90+Switzerland!F90+Argentina!F90+Brazil!F90+Chile!F90+Colombia!F90+Mexico!F90</f>
        <v>10180479.271399273</v>
      </c>
      <c r="I90" s="4">
        <f>USA!L90+GB!L90+Germany!L90+Australia!L90+France!L90+Switzerland!L90+Argentina!L90+Brazil!L90+Chile!L90+Colombia!L90+Mexico!L90</f>
        <v>728.52607177387767</v>
      </c>
      <c r="J90" s="4">
        <f t="shared" si="24"/>
        <v>671.16518263322598</v>
      </c>
      <c r="K90" s="4">
        <f t="shared" si="25"/>
        <v>361.51613366759733</v>
      </c>
      <c r="L90" s="4">
        <f t="shared" si="26"/>
        <v>174.6424378534158</v>
      </c>
      <c r="M90" s="4">
        <f t="shared" si="27"/>
        <v>869.96355694442582</v>
      </c>
      <c r="N90" s="4">
        <f t="shared" si="28"/>
        <v>4077.2240909500802</v>
      </c>
      <c r="O90" s="4">
        <f t="shared" si="29"/>
        <v>3381.90297185907</v>
      </c>
      <c r="P90" s="4">
        <f t="shared" si="30"/>
        <v>13974.076791254663</v>
      </c>
      <c r="Q90" s="12">
        <f t="shared" si="31"/>
        <v>4.8029304021948584E-2</v>
      </c>
      <c r="R90" s="12">
        <f t="shared" si="32"/>
        <v>2.5870484259385453E-2</v>
      </c>
      <c r="S90" s="12">
        <f t="shared" si="33"/>
        <v>1.2497601126874551E-2</v>
      </c>
      <c r="T90" s="12">
        <f t="shared" si="34"/>
        <v>6.2255530003160663E-2</v>
      </c>
      <c r="U90" s="12">
        <f t="shared" si="35"/>
        <v>0.29177055141858899</v>
      </c>
      <c r="V90" s="12">
        <f t="shared" si="36"/>
        <v>0.24201262254230288</v>
      </c>
    </row>
    <row r="91" spans="1:22">
      <c r="A91">
        <v>1987</v>
      </c>
      <c r="B91" s="4">
        <f>USA!B91+GB!B91+Australia!B91+France!B91+Germany!B91+Switzerland!B91+Argentina!B91+Brazil!B91+Chile!B91+Colombia!B91+Mexico!B91</f>
        <v>476723.82911553473</v>
      </c>
      <c r="C91" s="4">
        <f>USA!C91+GB!C91+Australia!C91+France!C91+Germany!C91+Switzerland!C91+Argentina!C91+Brazil!C91+Chile!C91+Colombia!C91+Mexico!C91</f>
        <v>238312.68591640797</v>
      </c>
      <c r="D91" s="4">
        <f>C91-'CO2'!H91</f>
        <v>95328.952941908967</v>
      </c>
      <c r="E91" s="4">
        <f>WorldGS!D91-'CO2'!H91</f>
        <v>618329.63664050924</v>
      </c>
      <c r="F91" s="4">
        <f>WorldGS!E91-'CO2'!H91</f>
        <v>3035650.3416478271</v>
      </c>
      <c r="G91" s="4">
        <f t="shared" si="23"/>
        <v>2512649.6579492269</v>
      </c>
      <c r="H91" s="4">
        <f>USA!F91+GB!F91+Australia!F91+France!F91+Germany!F91+Switzerland!F91+Argentina!F91+Brazil!F91+Chile!F91+Colombia!F91+Mexico!F91</f>
        <v>10507518.292153491</v>
      </c>
      <c r="I91" s="4">
        <f>USA!L91+GB!L91+Germany!L91+Australia!L91+France!L91+Switzerland!L91+Argentina!L91+Brazil!L91+Chile!L91+Colombia!L91+Mexico!L91</f>
        <v>736.92324602902477</v>
      </c>
      <c r="J91" s="4">
        <f t="shared" si="24"/>
        <v>646.91110191516236</v>
      </c>
      <c r="K91" s="4">
        <f t="shared" si="25"/>
        <v>323.38874801490749</v>
      </c>
      <c r="L91" s="4">
        <f t="shared" si="26"/>
        <v>129.36076240720774</v>
      </c>
      <c r="M91" s="4">
        <f t="shared" si="27"/>
        <v>839.06925174695255</v>
      </c>
      <c r="N91" s="4">
        <f t="shared" si="28"/>
        <v>4119.3575558997409</v>
      </c>
      <c r="O91" s="4">
        <f t="shared" si="29"/>
        <v>3409.6490665599963</v>
      </c>
      <c r="P91" s="4">
        <f t="shared" si="30"/>
        <v>14258.63324135067</v>
      </c>
      <c r="Q91" s="12">
        <f t="shared" si="31"/>
        <v>4.5369783412276252E-2</v>
      </c>
      <c r="R91" s="12">
        <f t="shared" si="32"/>
        <v>2.2680206618756821E-2</v>
      </c>
      <c r="S91" s="12">
        <f t="shared" si="33"/>
        <v>9.072451771327969E-3</v>
      </c>
      <c r="T91" s="12">
        <f t="shared" si="34"/>
        <v>5.8846401162322801E-2</v>
      </c>
      <c r="U91" s="12">
        <f t="shared" si="35"/>
        <v>0.2889026939800528</v>
      </c>
      <c r="V91" s="12">
        <f t="shared" si="36"/>
        <v>0.23912874458905797</v>
      </c>
    </row>
    <row r="92" spans="1:22">
      <c r="A92">
        <v>1988</v>
      </c>
      <c r="B92" s="4">
        <f>USA!B92+GB!B92+Australia!B92+France!B92+Germany!B92+Switzerland!B92+Argentina!B92+Brazil!B92+Chile!B92+Colombia!B92+Mexico!B92</f>
        <v>622790.40791590465</v>
      </c>
      <c r="C92" s="4">
        <f>USA!C92+GB!C92+Australia!C92+France!C92+Germany!C92+Switzerland!C92+Argentina!C92+Brazil!C92+Chile!C92+Colombia!C92+Mexico!C92</f>
        <v>409529.91089758225</v>
      </c>
      <c r="D92" s="4">
        <f>C92-'CO2'!H92</f>
        <v>259617.61196726648</v>
      </c>
      <c r="E92" s="4">
        <f>WorldGS!D92-'CO2'!H92</f>
        <v>812928.17416432209</v>
      </c>
      <c r="F92" s="4">
        <f>WorldGS!E92-'CO2'!H92</f>
        <v>3307921.7336881515</v>
      </c>
      <c r="G92" s="4">
        <f t="shared" si="23"/>
        <v>2754611.1714910958</v>
      </c>
      <c r="H92" s="4">
        <f>USA!F92+GB!F92+Australia!F92+France!F92+Germany!F92+Switzerland!F92+Argentina!F92+Brazil!F92+Chile!F92+Colombia!F92+Mexico!F92</f>
        <v>10897186.733514512</v>
      </c>
      <c r="I92" s="4">
        <f>USA!L92+GB!L92+Germany!L92+Australia!L92+France!L92+Switzerland!L92+Argentina!L92+Brazil!L92+Chile!L92+Colombia!L92+Mexico!L92</f>
        <v>745.86186193058336</v>
      </c>
      <c r="J92" s="4">
        <f t="shared" si="24"/>
        <v>834.9943061894578</v>
      </c>
      <c r="K92" s="4">
        <f t="shared" si="25"/>
        <v>549.06938107487895</v>
      </c>
      <c r="L92" s="4">
        <f t="shared" si="26"/>
        <v>348.07733873840147</v>
      </c>
      <c r="M92" s="4">
        <f t="shared" si="27"/>
        <v>1089.9178730765839</v>
      </c>
      <c r="N92" s="4">
        <f t="shared" si="28"/>
        <v>4435.0326816898123</v>
      </c>
      <c r="O92" s="4">
        <f t="shared" si="29"/>
        <v>3693.1921473516295</v>
      </c>
      <c r="P92" s="4">
        <f t="shared" si="30"/>
        <v>14610.194313070673</v>
      </c>
      <c r="Q92" s="12">
        <f t="shared" si="31"/>
        <v>5.7151485346259183E-2</v>
      </c>
      <c r="R92" s="12">
        <f t="shared" si="32"/>
        <v>3.7581251098328425E-2</v>
      </c>
      <c r="S92" s="12">
        <f t="shared" si="33"/>
        <v>2.3824278533174752E-2</v>
      </c>
      <c r="T92" s="12">
        <f t="shared" si="34"/>
        <v>7.4599820489828397E-2</v>
      </c>
      <c r="U92" s="12">
        <f t="shared" si="35"/>
        <v>0.30355740564806266</v>
      </c>
      <c r="V92" s="12">
        <f t="shared" si="36"/>
        <v>0.25278186369140898</v>
      </c>
    </row>
    <row r="93" spans="1:22">
      <c r="A93">
        <v>1989</v>
      </c>
      <c r="B93" s="4">
        <f>USA!B93+GB!B93+Australia!B93+France!B93+Germany!B93+Switzerland!B93+Argentina!B93+Brazil!B93+Chile!B93+Colombia!B93+Mexico!B93</f>
        <v>714618.73332671309</v>
      </c>
      <c r="C93" s="4">
        <f>USA!C93+GB!C93+Australia!C93+France!C93+Germany!C93+Switzerland!C93+Argentina!C93+Brazil!C93+Chile!C93+Colombia!C93+Mexico!C93</f>
        <v>487601.65814621135</v>
      </c>
      <c r="D93" s="4">
        <f>C93-'CO2'!H93</f>
        <v>331724.00494068954</v>
      </c>
      <c r="E93" s="4">
        <f>WorldGS!D93-'CO2'!H93</f>
        <v>910030.62144518248</v>
      </c>
      <c r="F93" s="4">
        <f>WorldGS!E93-'CO2'!H93</f>
        <v>3495318.8008912173</v>
      </c>
      <c r="G93" s="4">
        <f t="shared" si="23"/>
        <v>2917012.1843867246</v>
      </c>
      <c r="H93" s="4">
        <f>USA!F93+GB!F93+Australia!F93+France!F93+Germany!F93+Switzerland!F93+Argentina!F93+Brazil!F93+Chile!F93+Colombia!F93+Mexico!F93</f>
        <v>11262733.766783727</v>
      </c>
      <c r="I93" s="4">
        <f>USA!L93+GB!L93+Germany!L93+Australia!L93+France!L93+Switzerland!L93+Argentina!L93+Brazil!L93+Chile!L93+Colombia!L93+Mexico!L93</f>
        <v>754.97069495235678</v>
      </c>
      <c r="J93" s="4">
        <f t="shared" si="24"/>
        <v>946.55161863178</v>
      </c>
      <c r="K93" s="4">
        <f t="shared" si="25"/>
        <v>645.85507941733022</v>
      </c>
      <c r="L93" s="4">
        <f t="shared" si="26"/>
        <v>439.38659759717342</v>
      </c>
      <c r="M93" s="4">
        <f t="shared" si="27"/>
        <v>1205.3853580404348</v>
      </c>
      <c r="N93" s="4">
        <f t="shared" si="28"/>
        <v>4629.7410273809273</v>
      </c>
      <c r="O93" s="4">
        <f t="shared" si="29"/>
        <v>3863.7422669376665</v>
      </c>
      <c r="P93" s="4">
        <f t="shared" si="30"/>
        <v>14918.107208776461</v>
      </c>
      <c r="Q93" s="12">
        <f t="shared" si="31"/>
        <v>6.3449846913213953E-2</v>
      </c>
      <c r="R93" s="12">
        <f t="shared" si="32"/>
        <v>4.3293366268166225E-2</v>
      </c>
      <c r="S93" s="12">
        <f t="shared" si="33"/>
        <v>2.945324037748423E-2</v>
      </c>
      <c r="T93" s="12">
        <f t="shared" si="34"/>
        <v>8.0800153878187397E-2</v>
      </c>
      <c r="U93" s="12">
        <f t="shared" si="35"/>
        <v>0.31034372944157473</v>
      </c>
      <c r="V93" s="12">
        <f t="shared" si="36"/>
        <v>0.25899681594087159</v>
      </c>
    </row>
    <row r="94" spans="1:22">
      <c r="A94">
        <v>1990</v>
      </c>
      <c r="B94" s="4">
        <f>USA!B94+GB!B94+Australia!B94+France!B94+Germany!B94+Switzerland!B94+Argentina!B94+Brazil!B94+Chile!B94+Colombia!B94+Mexico!B94</f>
        <v>605303.07694651303</v>
      </c>
      <c r="C94" s="4">
        <f>USA!C94+GB!C94+Australia!C94+France!C94+Germany!C94+Switzerland!C94+Argentina!C94+Brazil!C94+Chile!C94+Colombia!C94+Mexico!C94</f>
        <v>359044.26149818156</v>
      </c>
      <c r="D94" s="4">
        <f>C94-'CO2'!H94</f>
        <v>204772.87618792892</v>
      </c>
      <c r="E94" s="4">
        <f>WorldGS!D94-'CO2'!H94</f>
        <v>802143.21846983593</v>
      </c>
      <c r="F94" s="4">
        <f>WorldGS!E94-'CO2'!H94</f>
        <v>3407481.1636564974</v>
      </c>
      <c r="G94" s="4">
        <f t="shared" si="23"/>
        <v>2810110.8213745905</v>
      </c>
      <c r="H94" s="4">
        <f>USA!F94+GB!F94+Australia!F94+France!F94+Germany!F94+Switzerland!F94+Argentina!F94+Brazil!F94+Chile!F94+Colombia!F94+Mexico!F94</f>
        <v>11489133.904733671</v>
      </c>
      <c r="I94" s="4">
        <f>USA!L94+GB!L94+Germany!L94+Australia!L94+France!L94+Switzerland!L94+Argentina!L94+Brazil!L94+Chile!L94+Colombia!L94+Mexico!L94</f>
        <v>764.04009106233877</v>
      </c>
      <c r="J94" s="4">
        <f t="shared" si="24"/>
        <v>792.23994136863394</v>
      </c>
      <c r="K94" s="4">
        <f t="shared" si="25"/>
        <v>469.92856225510133</v>
      </c>
      <c r="L94" s="4">
        <f t="shared" si="26"/>
        <v>268.01326080050075</v>
      </c>
      <c r="M94" s="4">
        <f t="shared" si="27"/>
        <v>1049.8705864433341</v>
      </c>
      <c r="N94" s="4">
        <f t="shared" si="28"/>
        <v>4459.8198491373114</v>
      </c>
      <c r="O94" s="4">
        <f t="shared" si="29"/>
        <v>3677.9625234944783</v>
      </c>
      <c r="P94" s="4">
        <f t="shared" si="30"/>
        <v>15037.344295322144</v>
      </c>
      <c r="Q94" s="12">
        <f t="shared" si="31"/>
        <v>5.2684830898969706E-2</v>
      </c>
      <c r="R94" s="12">
        <f t="shared" si="32"/>
        <v>3.1250768289004853E-2</v>
      </c>
      <c r="S94" s="12">
        <f t="shared" si="33"/>
        <v>1.7823177785712799E-2</v>
      </c>
      <c r="T94" s="12">
        <f t="shared" si="34"/>
        <v>6.9817553274345828E-2</v>
      </c>
      <c r="U94" s="12">
        <f t="shared" si="35"/>
        <v>0.29658294453793171</v>
      </c>
      <c r="V94" s="12">
        <f t="shared" si="36"/>
        <v>0.24458856904929871</v>
      </c>
    </row>
    <row r="95" spans="1:22">
      <c r="A95">
        <v>1991</v>
      </c>
      <c r="B95" s="4">
        <f>USA!B95+GB!B95+Australia!B95+France!B95+Germany!B95+Switzerland!B95+Argentina!B95+Brazil!B95+Chile!B95+Colombia!B95+Mexico!B95</f>
        <v>493124.6517310674</v>
      </c>
      <c r="C95" s="4">
        <f>USA!C95+GB!C95+Australia!C95+France!C95+Germany!C95+Switzerland!C95+Argentina!C95+Brazil!C95+Chile!C95+Colombia!C95+Mexico!C95</f>
        <v>262530.24137672462</v>
      </c>
      <c r="D95" s="4">
        <f>C95-'CO2'!H95</f>
        <v>105908.46925900358</v>
      </c>
      <c r="E95" s="4">
        <f>WorldGS!D95-'CO2'!H95</f>
        <v>722619.94428653968</v>
      </c>
      <c r="F95" s="4">
        <f>WorldGS!E95-'CO2'!H95</f>
        <v>1262749.1664677877</v>
      </c>
      <c r="G95" s="4">
        <f t="shared" si="23"/>
        <v>646037.69144025166</v>
      </c>
      <c r="H95" s="4">
        <f>USA!F95+GB!F95+Australia!F95+France!F95+Germany!F95+Switzerland!F95+Argentina!F95+Brazil!F95+Chile!F95+Colombia!F95+Mexico!F95</f>
        <v>11740432.196176572</v>
      </c>
      <c r="I95" s="4">
        <f>USA!L95+GB!L95+Germany!L95+Australia!L95+France!L95+Switzerland!L95+Argentina!L95+Brazil!L95+Chile!L95+Colombia!L95+Mexico!L95</f>
        <v>790.31091100000003</v>
      </c>
      <c r="J95" s="4">
        <f t="shared" si="24"/>
        <v>623.9628541976025</v>
      </c>
      <c r="K95" s="4">
        <f t="shared" si="25"/>
        <v>332.1860266923793</v>
      </c>
      <c r="L95" s="4">
        <f t="shared" si="26"/>
        <v>134.00861330004284</v>
      </c>
      <c r="M95" s="4">
        <f t="shared" ref="M95:M104" si="37">E95/$I95</f>
        <v>914.34894068739447</v>
      </c>
      <c r="N95" s="4"/>
      <c r="O95" s="4">
        <f t="shared" si="29"/>
        <v>817.44751647526175</v>
      </c>
      <c r="P95" s="4">
        <f t="shared" ref="P95:P104" si="38">H95/$I95</f>
        <v>14855.460088892245</v>
      </c>
      <c r="Q95" s="12">
        <f t="shared" si="31"/>
        <v>4.2002257113810518E-2</v>
      </c>
      <c r="R95" s="12">
        <f t="shared" si="32"/>
        <v>2.2361207576516738E-2</v>
      </c>
      <c r="S95" s="12">
        <f t="shared" si="33"/>
        <v>9.0208322393356254E-3</v>
      </c>
      <c r="T95" s="12">
        <f t="shared" si="34"/>
        <v>6.1549688479259783E-2</v>
      </c>
      <c r="U95" s="12"/>
      <c r="V95" s="12">
        <f t="shared" si="36"/>
        <v>5.5026738423704917E-2</v>
      </c>
    </row>
    <row r="96" spans="1:22">
      <c r="A96">
        <v>1992</v>
      </c>
      <c r="B96" s="4">
        <f>USA!B96+GB!B96+Australia!B96+France!B96+Germany!B96+Switzerland!B96+Argentina!B96+Brazil!B96+Chile!B96+Colombia!B96+Mexico!B96</f>
        <v>479423.85679720284</v>
      </c>
      <c r="C96" s="4">
        <f>USA!C96+GB!C96+Australia!C96+France!C96+Germany!C96+Switzerland!C96+Argentina!C96+Brazil!C96+Chile!C96+Colombia!C96+Mexico!C96</f>
        <v>256445.19744319594</v>
      </c>
      <c r="D96" s="4">
        <f>C96-'CO2'!H96</f>
        <v>95946.830867861776</v>
      </c>
      <c r="E96" s="4">
        <f>WorldGS!D96-'CO2'!H96</f>
        <v>737853.75024628034</v>
      </c>
      <c r="F96" s="4">
        <f>WorldGS!E96-'CO2'!H96</f>
        <v>1236703.8798774271</v>
      </c>
      <c r="G96" s="4">
        <f t="shared" si="23"/>
        <v>594796.96049900854</v>
      </c>
      <c r="H96" s="4">
        <f>USA!F96+GB!F96+Australia!F96+France!F96+Germany!F96+Switzerland!F96+Argentina!F96+Brazil!F96+Chile!F96+Colombia!F96+Mexico!F96</f>
        <v>12045100.258435404</v>
      </c>
      <c r="I96" s="4">
        <f>USA!L96+GB!L96+Germany!L96+Australia!L96+France!L96+Switzerland!L96+Argentina!L96+Brazil!L96+Chile!L96+Colombia!L96+Mexico!L96</f>
        <v>800.36856551111168</v>
      </c>
      <c r="J96" s="4">
        <f t="shared" si="24"/>
        <v>599.00385579366798</v>
      </c>
      <c r="K96" s="4">
        <f t="shared" si="25"/>
        <v>320.4088822246926</v>
      </c>
      <c r="L96" s="4">
        <f t="shared" si="26"/>
        <v>119.87830982166393</v>
      </c>
      <c r="M96" s="4">
        <f t="shared" si="37"/>
        <v>921.89246559813398</v>
      </c>
      <c r="N96" s="4"/>
      <c r="O96" s="4">
        <f t="shared" si="29"/>
        <v>743.15382453729171</v>
      </c>
      <c r="P96" s="4">
        <f t="shared" si="38"/>
        <v>15049.441941467876</v>
      </c>
      <c r="Q96" s="12">
        <f t="shared" si="31"/>
        <v>3.9802396535591603E-2</v>
      </c>
      <c r="R96" s="12">
        <f t="shared" si="32"/>
        <v>2.1290416180936536E-2</v>
      </c>
      <c r="S96" s="12">
        <f t="shared" si="33"/>
        <v>7.9656315687923352E-3</v>
      </c>
      <c r="T96" s="12">
        <f t="shared" si="34"/>
        <v>6.125758477847023E-2</v>
      </c>
      <c r="U96" s="12"/>
      <c r="V96" s="12">
        <f t="shared" si="36"/>
        <v>4.9380822719384293E-2</v>
      </c>
    </row>
    <row r="97" spans="1:22">
      <c r="A97">
        <v>1993</v>
      </c>
      <c r="B97" s="4">
        <f>USA!B97+GB!B97+Australia!B97+France!B97+Germany!B97+Switzerland!B97+Argentina!B97+Brazil!B97+Chile!B97+Colombia!B97+Mexico!B97</f>
        <v>459410.61425380007</v>
      </c>
      <c r="C97" s="4">
        <f>USA!C97+GB!C97+Australia!C97+France!C97+Germany!C97+Switzerland!C97+Argentina!C97+Brazil!C97+Chile!C97+Colombia!C97+Mexico!C97</f>
        <v>256096.80944011992</v>
      </c>
      <c r="D97" s="4">
        <f>C97-'CO2'!H97</f>
        <v>90050.557854282408</v>
      </c>
      <c r="E97" s="4">
        <f>WorldGS!D97-'CO2'!H97</f>
        <v>739985.78585307579</v>
      </c>
      <c r="F97" s="4">
        <f>WorldGS!E97-'CO2'!H97</f>
        <v>1243509.0810844572</v>
      </c>
      <c r="G97" s="4">
        <f t="shared" si="23"/>
        <v>593573.85308566387</v>
      </c>
      <c r="H97" s="4">
        <f>USA!F97+GB!F97+Australia!F97+France!F97+Germany!F97+Switzerland!F97+Argentina!F97+Brazil!F97+Chile!F97+Colombia!F97+Mexico!F97</f>
        <v>12302461.776375335</v>
      </c>
      <c r="I97" s="4">
        <f>USA!L97+GB!L97+Germany!L97+Australia!L97+France!L97+Switzerland!L97+Argentina!L97+Brazil!L97+Chile!L97+Colombia!L97+Mexico!L97</f>
        <v>810.2339861356354</v>
      </c>
      <c r="J97" s="4">
        <f t="shared" si="24"/>
        <v>567.00980471694686</v>
      </c>
      <c r="K97" s="4">
        <f t="shared" si="25"/>
        <v>316.07759464837926</v>
      </c>
      <c r="L97" s="4">
        <f t="shared" si="26"/>
        <v>111.14142259543245</v>
      </c>
      <c r="M97" s="4">
        <f t="shared" si="37"/>
        <v>913.29887232007582</v>
      </c>
      <c r="N97" s="4"/>
      <c r="O97" s="4">
        <f t="shared" si="29"/>
        <v>732.59559984231271</v>
      </c>
      <c r="P97" s="4">
        <f t="shared" si="38"/>
        <v>15183.838233016146</v>
      </c>
      <c r="Q97" s="12">
        <f t="shared" si="31"/>
        <v>3.7342982453805754E-2</v>
      </c>
      <c r="R97" s="12">
        <f t="shared" si="32"/>
        <v>2.0816712467411017E-2</v>
      </c>
      <c r="S97" s="12">
        <f t="shared" si="33"/>
        <v>7.3197185645565918E-3</v>
      </c>
      <c r="T97" s="12">
        <f t="shared" si="34"/>
        <v>6.0149407436004831E-2</v>
      </c>
      <c r="U97" s="12"/>
      <c r="V97" s="12">
        <f t="shared" si="36"/>
        <v>4.8248380192126732E-2</v>
      </c>
    </row>
    <row r="98" spans="1:22">
      <c r="A98">
        <v>1994</v>
      </c>
      <c r="B98" s="4">
        <f>USA!B98+GB!B98+Australia!B98+France!B98+Germany!B98+Switzerland!B98+Argentina!B98+Brazil!B98+Chile!B98+Colombia!B98+Mexico!B98</f>
        <v>538639.98231028498</v>
      </c>
      <c r="C98" s="4">
        <f>USA!C98+GB!C98+Australia!C98+France!C98+Germany!C98+Switzerland!C98+Argentina!C98+Brazil!C98+Chile!C98+Colombia!C98+Mexico!C98</f>
        <v>335812.97024185915</v>
      </c>
      <c r="D98" s="4">
        <f>C98-'CO2'!H98</f>
        <v>164843.03262814885</v>
      </c>
      <c r="E98" s="4">
        <f>WorldGS!D98-'CO2'!H98</f>
        <v>833114.42573559983</v>
      </c>
      <c r="F98" s="4">
        <f>WorldGS!E98-'CO2'!H98</f>
        <v>1309085.0998856076</v>
      </c>
      <c r="G98" s="4">
        <f t="shared" si="23"/>
        <v>640813.70677815657</v>
      </c>
      <c r="H98" s="4">
        <f>USA!F98+GB!F98+Australia!F98+France!F98+Germany!F98+Switzerland!F98+Argentina!F98+Brazil!F98+Chile!F98+Colombia!F98+Mexico!F98</f>
        <v>12777214.300696453</v>
      </c>
      <c r="I98" s="4">
        <f>USA!L98+GB!L98+Germany!L98+Australia!L98+France!L98+Switzerland!L98+Argentina!L98+Brazil!L98+Chile!L98+Colombia!L98+Mexico!L98</f>
        <v>819.63261448539333</v>
      </c>
      <c r="J98" s="4">
        <f t="shared" si="24"/>
        <v>657.17246091832294</v>
      </c>
      <c r="K98" s="4">
        <f t="shared" si="25"/>
        <v>409.71157602445999</v>
      </c>
      <c r="L98" s="4">
        <f t="shared" si="26"/>
        <v>201.11819578049077</v>
      </c>
      <c r="M98" s="4">
        <f t="shared" si="37"/>
        <v>1016.4486027177811</v>
      </c>
      <c r="N98" s="4"/>
      <c r="O98" s="4">
        <f t="shared" si="29"/>
        <v>781.83041456993715</v>
      </c>
      <c r="P98" s="4">
        <f t="shared" si="38"/>
        <v>15588.952995383954</v>
      </c>
      <c r="Q98" s="12">
        <f t="shared" si="31"/>
        <v>4.2156292415078699E-2</v>
      </c>
      <c r="R98" s="12">
        <f t="shared" si="32"/>
        <v>2.6282174059141735E-2</v>
      </c>
      <c r="S98" s="12">
        <f t="shared" si="33"/>
        <v>1.2901328000670981E-2</v>
      </c>
      <c r="T98" s="12">
        <f t="shared" si="34"/>
        <v>6.5203134746686445E-2</v>
      </c>
      <c r="U98" s="12"/>
      <c r="V98" s="12">
        <f t="shared" si="36"/>
        <v>5.0152849572478987E-2</v>
      </c>
    </row>
    <row r="99" spans="1:22">
      <c r="A99">
        <v>1995</v>
      </c>
      <c r="B99" s="4">
        <f>USA!B99+GB!B99+Australia!B99+France!B99+Germany!B99+Switzerland!B99+Argentina!B99+Brazil!B99+Chile!B99+Colombia!B99+Mexico!B99</f>
        <v>526981.01827177918</v>
      </c>
      <c r="C99" s="4">
        <f>USA!C99+GB!C99+Australia!C99+France!C99+Germany!C99+Switzerland!C99+Argentina!C99+Brazil!C99+Chile!C99+Colombia!C99+Mexico!C99</f>
        <v>315816.83534357382</v>
      </c>
      <c r="D99" s="4">
        <f>C99-'CO2'!H99</f>
        <v>140580.869130134</v>
      </c>
      <c r="E99" s="4">
        <f>WorldGS!D99-'CO2'!H99</f>
        <v>788733.19480689103</v>
      </c>
      <c r="F99" s="4">
        <f>WorldGS!E99-'CO2'!H99</f>
        <v>1290595.6063634162</v>
      </c>
      <c r="G99" s="4">
        <f t="shared" si="23"/>
        <v>642443.28068665916</v>
      </c>
      <c r="H99" s="4">
        <f>USA!F99+GB!F99+Australia!F99+France!F99+Germany!F99+Switzerland!F99+Argentina!F99+Brazil!F99+Chile!F99+Colombia!F99+Mexico!F99</f>
        <v>13061191.322167961</v>
      </c>
      <c r="I99" s="4">
        <f>USA!L99+GB!L99+Germany!L99+Australia!L99+France!L99+Switzerland!L99+Argentina!L99+Brazil!L99+Chile!L99+Colombia!L99+Mexico!L99</f>
        <v>829.01778716977356</v>
      </c>
      <c r="J99" s="4">
        <f t="shared" si="24"/>
        <v>635.66913331361297</v>
      </c>
      <c r="K99" s="4">
        <f t="shared" si="25"/>
        <v>380.95302686056613</v>
      </c>
      <c r="L99" s="4">
        <f t="shared" si="26"/>
        <v>169.57521455609566</v>
      </c>
      <c r="M99" s="4">
        <f t="shared" si="37"/>
        <v>951.40684194435426</v>
      </c>
      <c r="N99" s="4"/>
      <c r="O99" s="4">
        <f t="shared" si="29"/>
        <v>774.94511050230813</v>
      </c>
      <c r="P99" s="4">
        <f t="shared" si="38"/>
        <v>15755.01940285049</v>
      </c>
      <c r="Q99" s="12">
        <f t="shared" si="31"/>
        <v>4.0347086668684397E-2</v>
      </c>
      <c r="R99" s="12">
        <f t="shared" si="32"/>
        <v>2.4179787858061404E-2</v>
      </c>
      <c r="S99" s="12">
        <f t="shared" si="33"/>
        <v>1.0763250124935748E-2</v>
      </c>
      <c r="T99" s="12">
        <f t="shared" si="34"/>
        <v>6.0387538575307639E-2</v>
      </c>
      <c r="U99" s="12"/>
      <c r="V99" s="12">
        <f t="shared" si="36"/>
        <v>4.9187188583347634E-2</v>
      </c>
    </row>
    <row r="100" spans="1:22">
      <c r="A100">
        <v>1996</v>
      </c>
      <c r="B100" s="4">
        <f>USA!B100+GB!B100+Australia!B100+France!B100+Germany!B100+Switzerland!B100+Argentina!B100+Brazil!B100+Chile!B100+Colombia!B100+Mexico!B100</f>
        <v>555060.55017494573</v>
      </c>
      <c r="C100" s="4">
        <f>USA!C100+GB!C100+Australia!C100+France!C100+Germany!C100+Switzerland!C100+Argentina!C100+Brazil!C100+Chile!C100+Colombia!C100+Mexico!C100</f>
        <v>312934.10100124078</v>
      </c>
      <c r="D100" s="4">
        <f>C100-'CO2'!H100</f>
        <v>128337.35967032844</v>
      </c>
      <c r="E100" s="4">
        <f>WorldGS!D100-'CO2'!H100</f>
        <v>790429.49798005912</v>
      </c>
      <c r="F100" s="4">
        <f>WorldGS!E100-'CO2'!H100</f>
        <v>1309476.3085942704</v>
      </c>
      <c r="G100" s="4">
        <f t="shared" si="23"/>
        <v>647384.17028453969</v>
      </c>
      <c r="H100" s="4">
        <f>USA!F100+GB!F100+Australia!F100+France!F100+Germany!F100+Switzerland!F100+Argentina!F100+Brazil!F100+Chile!F100+Colombia!F100+Mexico!F100</f>
        <v>13465879.023131482</v>
      </c>
      <c r="I100" s="4">
        <f>USA!L100+GB!L100+Germany!L100+Australia!L100+France!L100+Switzerland!L100+Argentina!L100+Brazil!L100+Chile!L100+Colombia!L100+Mexico!L100</f>
        <v>838.38578279571323</v>
      </c>
      <c r="J100" s="4">
        <f t="shared" si="24"/>
        <v>662.05863883332995</v>
      </c>
      <c r="K100" s="4">
        <f t="shared" si="25"/>
        <v>373.25788130342426</v>
      </c>
      <c r="L100" s="4">
        <f t="shared" si="26"/>
        <v>153.07673663354569</v>
      </c>
      <c r="M100" s="4">
        <f t="shared" si="37"/>
        <v>942.79926282177962</v>
      </c>
      <c r="N100" s="4"/>
      <c r="O100" s="4">
        <f t="shared" si="29"/>
        <v>772.17932790528448</v>
      </c>
      <c r="P100" s="4">
        <f t="shared" si="38"/>
        <v>16061.673873127533</v>
      </c>
      <c r="Q100" s="12">
        <f t="shared" si="31"/>
        <v>4.1219778465369485E-2</v>
      </c>
      <c r="R100" s="12">
        <f t="shared" si="32"/>
        <v>2.3239039981250934E-2</v>
      </c>
      <c r="S100" s="12">
        <f t="shared" si="33"/>
        <v>9.5305593827088812E-3</v>
      </c>
      <c r="T100" s="12">
        <f t="shared" si="34"/>
        <v>5.8698692942530627E-2</v>
      </c>
      <c r="U100" s="12"/>
      <c r="V100" s="12">
        <f t="shared" si="36"/>
        <v>4.8075893833033331E-2</v>
      </c>
    </row>
    <row r="101" spans="1:22">
      <c r="A101">
        <v>1997</v>
      </c>
      <c r="B101" s="4">
        <f>USA!B101+GB!B101+Australia!B101+France!B101+Germany!B101+Switzerland!B101+Argentina!B101+Brazil!B101+Chile!B101+Colombia!B101+Mexico!B101</f>
        <v>695300.92592281057</v>
      </c>
      <c r="C101" s="4">
        <f>USA!C101+GB!C101+Australia!C101+France!C101+Germany!C101+Switzerland!C101+Argentina!C101+Brazil!C101+Chile!C101+Colombia!C101+Mexico!C101</f>
        <v>460265.24201957806</v>
      </c>
      <c r="D101" s="4">
        <f>C101-'CO2'!H101</f>
        <v>269860.56594295497</v>
      </c>
      <c r="E101" s="4">
        <f>WorldGS!D101-'CO2'!H101</f>
        <v>941732.70130624226</v>
      </c>
      <c r="F101" s="4">
        <f>WorldGS!E101-'CO2'!H101</f>
        <v>1422258.1711964172</v>
      </c>
      <c r="G101" s="4">
        <f t="shared" si="23"/>
        <v>750386.03583312989</v>
      </c>
      <c r="H101" s="4">
        <f>USA!F101+GB!F101+Australia!F101+France!F101+Germany!F101+Switzerland!F101+Argentina!F101+Brazil!F101+Chile!F101+Colombia!F101+Mexico!F101</f>
        <v>14011519.861146005</v>
      </c>
      <c r="I101" s="4">
        <f>USA!L101+GB!L101+Germany!L101+Australia!L101+France!L101+Switzerland!L101+Argentina!L101+Brazil!L101+Chile!L101+Colombia!L101+Mexico!L101</f>
        <v>847.78437996768423</v>
      </c>
      <c r="J101" s="4">
        <f t="shared" si="24"/>
        <v>820.13887298715508</v>
      </c>
      <c r="K101" s="4">
        <f t="shared" si="25"/>
        <v>542.90365910860783</v>
      </c>
      <c r="L101" s="4">
        <f t="shared" si="26"/>
        <v>318.31273649231599</v>
      </c>
      <c r="M101" s="4">
        <f t="shared" si="37"/>
        <v>1110.8162919233534</v>
      </c>
      <c r="N101" s="4"/>
      <c r="O101" s="4">
        <f t="shared" si="29"/>
        <v>885.11425023156596</v>
      </c>
      <c r="P101" s="4">
        <f t="shared" si="38"/>
        <v>16527.221062600958</v>
      </c>
      <c r="Q101" s="12">
        <f t="shared" si="31"/>
        <v>4.9623519276512075E-2</v>
      </c>
      <c r="R101" s="12">
        <f t="shared" si="32"/>
        <v>3.2849058958685506E-2</v>
      </c>
      <c r="S101" s="12">
        <f t="shared" si="33"/>
        <v>1.9259906749394068E-2</v>
      </c>
      <c r="T101" s="12">
        <f t="shared" si="34"/>
        <v>6.7211316876313362E-2</v>
      </c>
      <c r="U101" s="12"/>
      <c r="V101" s="12">
        <f t="shared" si="36"/>
        <v>5.355493502985019E-2</v>
      </c>
    </row>
    <row r="102" spans="1:22">
      <c r="A102">
        <v>1998</v>
      </c>
      <c r="B102" s="4">
        <f>USA!B102+GB!B102+Australia!B102+France!B102+Germany!B102+Switzerland!B102+Argentina!B102+Brazil!B102+Chile!B102+Colombia!B102+Mexico!B102</f>
        <v>702101.31930744508</v>
      </c>
      <c r="C102" s="4">
        <f>USA!C102+GB!C102+Australia!C102+France!C102+Germany!C102+Switzerland!C102+Argentina!C102+Brazil!C102+Chile!C102+Colombia!C102+Mexico!C102</f>
        <v>510689.35577106458</v>
      </c>
      <c r="D102" s="4">
        <f>C102-'CO2'!H102</f>
        <v>314126.85172331112</v>
      </c>
      <c r="E102" s="4">
        <f>WorldGS!D102-'CO2'!H102</f>
        <v>1006269.6311932252</v>
      </c>
      <c r="F102" s="4">
        <f>WorldGS!E102-'CO2'!H102</f>
        <v>1456667.2196068277</v>
      </c>
      <c r="G102" s="4">
        <f t="shared" si="23"/>
        <v>764524.44013691368</v>
      </c>
      <c r="H102" s="4">
        <f>USA!F102+GB!F102+Australia!F102+France!F102+Germany!F102+Switzerland!F102+Argentina!F102+Brazil!F102+Chile!F102+Colombia!F102+Mexico!F102</f>
        <v>14522689.620740622</v>
      </c>
      <c r="I102" s="4">
        <f>USA!L102+GB!L102+Germany!L102+Australia!L102+France!L102+Switzerland!L102+Argentina!L102+Brazil!L102+Chile!L102+Colombia!L102+Mexico!L102</f>
        <v>857.05024328767843</v>
      </c>
      <c r="J102" s="4">
        <f t="shared" si="24"/>
        <v>819.20672073338062</v>
      </c>
      <c r="K102" s="4">
        <f t="shared" si="25"/>
        <v>595.86863170593142</v>
      </c>
      <c r="L102" s="4">
        <f t="shared" si="26"/>
        <v>366.52092941285235</v>
      </c>
      <c r="M102" s="4">
        <f t="shared" si="37"/>
        <v>1174.1080981823602</v>
      </c>
      <c r="N102" s="4"/>
      <c r="O102" s="4">
        <f t="shared" si="29"/>
        <v>892.04156480274469</v>
      </c>
      <c r="P102" s="4">
        <f t="shared" si="38"/>
        <v>16944.968786230096</v>
      </c>
      <c r="Q102" s="12">
        <f t="shared" si="31"/>
        <v>4.8345130113139449E-2</v>
      </c>
      <c r="R102" s="12">
        <f t="shared" si="32"/>
        <v>3.5164929438533346E-2</v>
      </c>
      <c r="S102" s="12">
        <f t="shared" si="33"/>
        <v>2.1630074037710615E-2</v>
      </c>
      <c r="T102" s="12">
        <f t="shared" si="34"/>
        <v>6.9289481320052346E-2</v>
      </c>
      <c r="U102" s="12"/>
      <c r="V102" s="12">
        <f t="shared" si="36"/>
        <v>5.2643446916682428E-2</v>
      </c>
    </row>
    <row r="103" spans="1:22">
      <c r="A103">
        <v>1999</v>
      </c>
      <c r="B103" s="4">
        <f>USA!B103+GB!B103+Australia!B103+France!B103+Germany!B103+Switzerland!B103+Argentina!B103+Brazil!B103+Chile!B103+Colombia!B103+Mexico!B103</f>
        <v>655447.71231254388</v>
      </c>
      <c r="C103" s="4">
        <f>USA!C103+GB!C103+Australia!C103+France!C103+Germany!C103+Switzerland!C103+Argentina!C103+Brazil!C103+Chile!C103+Colombia!C103+Mexico!C103</f>
        <v>440490.95564456028</v>
      </c>
      <c r="D103" s="4">
        <f>C103-'CO2'!H103</f>
        <v>238047.45971850803</v>
      </c>
      <c r="E103" s="4">
        <f>WorldGS!D103-'CO2'!H103</f>
        <v>960383.40491530381</v>
      </c>
      <c r="F103" s="4">
        <f>WorldGS!E103-'CO2'!H103</f>
        <v>1440382.8418857623</v>
      </c>
      <c r="G103" s="4">
        <f t="shared" si="23"/>
        <v>718046.89668896655</v>
      </c>
      <c r="H103" s="4">
        <f>USA!F103+GB!F103+Australia!F103+France!F103+Germany!F103+Switzerland!F103+Argentina!F103+Brazil!F103+Chile!F103+Colombia!F103+Mexico!F103</f>
        <v>15035716.467829028</v>
      </c>
      <c r="I103" s="4">
        <f>USA!L103+GB!L103+Germany!L103+Australia!L103+France!L103+Switzerland!L103+Argentina!L103+Brazil!L103+Chile!L103+Colombia!L103+Mexico!L103</f>
        <v>866.37620035518989</v>
      </c>
      <c r="J103" s="4">
        <f t="shared" si="24"/>
        <v>756.53937867156174</v>
      </c>
      <c r="K103" s="4">
        <f t="shared" si="25"/>
        <v>508.42919676691417</v>
      </c>
      <c r="L103" s="4">
        <f t="shared" si="26"/>
        <v>274.76223333572096</v>
      </c>
      <c r="M103" s="4">
        <f t="shared" si="37"/>
        <v>1108.5062176472225</v>
      </c>
      <c r="N103" s="4"/>
      <c r="O103" s="4">
        <f t="shared" si="29"/>
        <v>828.79342298944437</v>
      </c>
      <c r="P103" s="4">
        <f t="shared" si="38"/>
        <v>17354.720110807299</v>
      </c>
      <c r="Q103" s="12">
        <f t="shared" si="31"/>
        <v>4.359271563247178E-2</v>
      </c>
      <c r="R103" s="12">
        <f t="shared" si="32"/>
        <v>2.9296306337449961E-2</v>
      </c>
      <c r="S103" s="12">
        <f t="shared" si="33"/>
        <v>1.5832132790468825E-2</v>
      </c>
      <c r="T103" s="12">
        <f t="shared" si="34"/>
        <v>6.3873471342065766E-2</v>
      </c>
      <c r="U103" s="12"/>
      <c r="V103" s="12">
        <f t="shared" si="36"/>
        <v>4.7756081210052481E-2</v>
      </c>
    </row>
    <row r="104" spans="1:22">
      <c r="A104">
        <v>2000</v>
      </c>
      <c r="B104" s="4">
        <f>USA!B104+GB!B104+Australia!B104+France!B104+Germany!B104+Switzerland!B104+Argentina!B104+Brazil!B104+Chile!B104+Colombia!B104+Mexico!B104</f>
        <v>633807.29935295985</v>
      </c>
      <c r="C104" s="4">
        <f>USA!C104+GB!C104+Australia!C104+France!C104+Germany!C104+Switzerland!C104+Argentina!C104+Brazil!C104+Chile!C104+Colombia!C104+Mexico!C104</f>
        <v>336220.99747951725</v>
      </c>
      <c r="D104" s="4">
        <f>C104-'CO2'!H104</f>
        <v>124736.68082090397</v>
      </c>
      <c r="E104" s="4">
        <f>WorldGS!D104-'CO2'!H104</f>
        <v>880558.71632048744</v>
      </c>
      <c r="F104" s="4">
        <f>WorldGS!E104-'CO2'!H104</f>
        <v>1495187.3758738167</v>
      </c>
      <c r="G104" s="4">
        <f t="shared" si="23"/>
        <v>739365.3403742332</v>
      </c>
      <c r="H104" s="4">
        <f>USA!F104+GB!F104+Australia!F104+France!F104+Germany!F104+Switzerland!F104+Argentina!F104+Brazil!F104+Chile!F104+Colombia!F104+Mexico!F104</f>
        <v>15625208.228128325</v>
      </c>
      <c r="I104" s="4">
        <f>USA!L104+GB!L104+Germany!L104+Australia!L104+France!L104+Switzerland!L104+Argentina!L104+Brazil!L104+Chile!L104+Colombia!L104+Mexico!L104</f>
        <v>875.5639077672015</v>
      </c>
      <c r="J104" s="4">
        <f t="shared" si="24"/>
        <v>723.8846801819966</v>
      </c>
      <c r="K104" s="4">
        <f t="shared" si="25"/>
        <v>384.00509031593504</v>
      </c>
      <c r="L104" s="4">
        <f t="shared" si="26"/>
        <v>142.4643931920381</v>
      </c>
      <c r="M104" s="4">
        <f t="shared" si="37"/>
        <v>1005.7046761623869</v>
      </c>
      <c r="N104" s="4"/>
      <c r="O104" s="4">
        <f t="shared" si="29"/>
        <v>844.44474448439541</v>
      </c>
      <c r="P104" s="4">
        <f t="shared" si="38"/>
        <v>17845.87976904459</v>
      </c>
      <c r="Q104" s="12">
        <f t="shared" si="31"/>
        <v>4.0563126590017984E-2</v>
      </c>
      <c r="R104" s="12">
        <f t="shared" si="32"/>
        <v>2.1517857078810376E-2</v>
      </c>
      <c r="S104" s="12">
        <f t="shared" si="33"/>
        <v>7.9830411857394895E-3</v>
      </c>
      <c r="T104" s="12">
        <f t="shared" si="34"/>
        <v>5.6355006823865267E-2</v>
      </c>
      <c r="U104" s="12"/>
      <c r="V104" s="12">
        <f t="shared" si="36"/>
        <v>4.7318751185871304E-2</v>
      </c>
    </row>
  </sheetData>
  <mergeCells count="7">
    <mergeCell ref="R1:V1"/>
    <mergeCell ref="B2:H2"/>
    <mergeCell ref="J2:P2"/>
    <mergeCell ref="AI1:AN1"/>
    <mergeCell ref="AC1:AH1"/>
    <mergeCell ref="W1:AB1"/>
    <mergeCell ref="Q2:V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04"/>
  <sheetViews>
    <sheetView zoomScale="90" zoomScaleNormal="9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Y11" sqref="Y11"/>
    </sheetView>
  </sheetViews>
  <sheetFormatPr baseColWidth="10" defaultColWidth="9.1640625" defaultRowHeight="15"/>
  <cols>
    <col min="2" max="2" width="14.83203125" customWidth="1"/>
    <col min="3" max="4" width="16.6640625" customWidth="1"/>
    <col min="5" max="5" width="17.83203125" customWidth="1"/>
    <col min="6" max="6" width="10.5" bestFit="1" customWidth="1"/>
    <col min="7" max="7" width="11.83203125" customWidth="1"/>
    <col min="8" max="8" width="14.6640625" customWidth="1"/>
    <col min="9" max="9" width="18.33203125" customWidth="1"/>
    <col min="10" max="11" width="9.33203125" bestFit="1" customWidth="1"/>
    <col min="12" max="12" width="12.5" customWidth="1"/>
    <col min="13" max="14" width="9.33203125" bestFit="1" customWidth="1"/>
    <col min="15" max="15" width="11" customWidth="1"/>
    <col min="16" max="16" width="9.33203125" bestFit="1" customWidth="1"/>
    <col min="17" max="17" width="12.1640625" customWidth="1"/>
    <col min="19" max="19" width="12.83203125" customWidth="1"/>
    <col min="22" max="22" width="10.83203125" customWidth="1"/>
    <col min="23" max="23" width="11.83203125" customWidth="1"/>
    <col min="25" max="25" width="10.33203125" customWidth="1"/>
    <col min="28" max="28" width="12.5" customWidth="1"/>
    <col min="29" max="29" width="12.33203125" customWidth="1"/>
    <col min="31" max="31" width="10.5" customWidth="1"/>
    <col min="35" max="35" width="12.33203125" customWidth="1"/>
    <col min="37" max="37" width="10.33203125" customWidth="1"/>
  </cols>
  <sheetData>
    <row r="1" spans="1:40">
      <c r="Q1" s="23"/>
      <c r="R1" s="27"/>
      <c r="S1" s="27"/>
      <c r="T1" s="27"/>
      <c r="U1" s="27"/>
      <c r="V1" s="27"/>
      <c r="W1" s="27" t="s">
        <v>30</v>
      </c>
      <c r="X1" s="27"/>
      <c r="Y1" s="27"/>
      <c r="Z1" s="27"/>
      <c r="AA1" s="27"/>
      <c r="AB1" s="27"/>
      <c r="AC1" s="27" t="s">
        <v>31</v>
      </c>
      <c r="AD1" s="27"/>
      <c r="AE1" s="27"/>
      <c r="AF1" s="27"/>
      <c r="AG1" s="27"/>
      <c r="AH1" s="27"/>
      <c r="AI1" s="27" t="s">
        <v>32</v>
      </c>
      <c r="AJ1" s="27"/>
      <c r="AK1" s="27"/>
      <c r="AL1" s="27"/>
      <c r="AM1" s="27"/>
      <c r="AN1" s="27"/>
    </row>
    <row r="2" spans="1:40" ht="32">
      <c r="B2" s="28" t="s">
        <v>6</v>
      </c>
      <c r="C2" s="29"/>
      <c r="D2" s="29"/>
      <c r="E2" s="29"/>
      <c r="F2" s="29"/>
      <c r="G2" s="29"/>
      <c r="H2" s="29"/>
      <c r="I2" s="9" t="s">
        <v>19</v>
      </c>
      <c r="J2" s="28" t="s">
        <v>23</v>
      </c>
      <c r="K2" s="29"/>
      <c r="L2" s="29"/>
      <c r="M2" s="29"/>
      <c r="N2" s="29"/>
      <c r="O2" s="29"/>
      <c r="P2" s="29"/>
      <c r="Q2" s="30" t="s">
        <v>26</v>
      </c>
      <c r="R2" s="30"/>
      <c r="S2" s="30"/>
      <c r="T2" s="30"/>
      <c r="U2" s="30"/>
      <c r="V2" s="30"/>
      <c r="W2" s="15" t="s">
        <v>27</v>
      </c>
      <c r="X2" s="14" t="s">
        <v>28</v>
      </c>
      <c r="Y2" s="14" t="s">
        <v>41</v>
      </c>
      <c r="Z2" s="14" t="s">
        <v>3</v>
      </c>
      <c r="AA2" s="14" t="s">
        <v>4</v>
      </c>
      <c r="AB2" s="14" t="s">
        <v>42</v>
      </c>
      <c r="AC2" s="15" t="s">
        <v>27</v>
      </c>
      <c r="AD2" s="14" t="s">
        <v>28</v>
      </c>
      <c r="AE2" s="14" t="s">
        <v>41</v>
      </c>
      <c r="AF2" s="14" t="s">
        <v>3</v>
      </c>
      <c r="AG2" s="14" t="s">
        <v>4</v>
      </c>
      <c r="AH2" s="14" t="s">
        <v>42</v>
      </c>
      <c r="AI2" s="15" t="s">
        <v>27</v>
      </c>
      <c r="AJ2" s="14" t="s">
        <v>28</v>
      </c>
      <c r="AK2" s="14" t="s">
        <v>41</v>
      </c>
      <c r="AL2" s="14" t="s">
        <v>3</v>
      </c>
      <c r="AM2" s="14" t="s">
        <v>4</v>
      </c>
      <c r="AN2" s="14" t="s">
        <v>42</v>
      </c>
    </row>
    <row r="3" spans="1:40" ht="16">
      <c r="B3" s="10" t="s">
        <v>1</v>
      </c>
      <c r="C3" s="10" t="s">
        <v>2</v>
      </c>
      <c r="D3" s="10" t="s">
        <v>33</v>
      </c>
      <c r="E3" s="10" t="s">
        <v>3</v>
      </c>
      <c r="F3" s="10" t="s">
        <v>4</v>
      </c>
      <c r="G3" s="10" t="s">
        <v>42</v>
      </c>
      <c r="H3" s="10" t="s">
        <v>5</v>
      </c>
      <c r="I3" s="10" t="s">
        <v>20</v>
      </c>
      <c r="J3" s="10" t="s">
        <v>1</v>
      </c>
      <c r="K3" s="10" t="s">
        <v>2</v>
      </c>
      <c r="L3" s="10" t="s">
        <v>33</v>
      </c>
      <c r="M3" s="10" t="s">
        <v>3</v>
      </c>
      <c r="N3" s="10" t="s">
        <v>4</v>
      </c>
      <c r="O3" s="10" t="s">
        <v>42</v>
      </c>
      <c r="P3" s="10" t="s">
        <v>5</v>
      </c>
      <c r="Q3" s="6" t="s">
        <v>1</v>
      </c>
      <c r="R3" s="6" t="s">
        <v>2</v>
      </c>
      <c r="S3" s="6" t="s">
        <v>33</v>
      </c>
      <c r="T3" s="6" t="s">
        <v>3</v>
      </c>
      <c r="U3" s="6" t="s">
        <v>4</v>
      </c>
      <c r="V3" s="26" t="s">
        <v>42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  <c r="AD3" t="s">
        <v>29</v>
      </c>
      <c r="AE3" t="s">
        <v>29</v>
      </c>
      <c r="AF3" t="s">
        <v>29</v>
      </c>
      <c r="AG3" t="s">
        <v>29</v>
      </c>
      <c r="AH3" t="s">
        <v>29</v>
      </c>
      <c r="AI3" t="s">
        <v>29</v>
      </c>
      <c r="AJ3" t="s">
        <v>29</v>
      </c>
      <c r="AK3" t="s">
        <v>29</v>
      </c>
      <c r="AL3" t="s">
        <v>29</v>
      </c>
      <c r="AM3" t="s">
        <v>29</v>
      </c>
      <c r="AN3" t="s">
        <v>29</v>
      </c>
    </row>
    <row r="4" spans="1:40">
      <c r="A4">
        <v>1900</v>
      </c>
      <c r="B4" s="4">
        <f>USA!B4+GB!B4+Australia!B4+France!B4+Germany!B4+Switzerland!B4+Argentina!B4+Brazil!B4+Chile!B4+Colombia!B4+Mexico!B4</f>
        <v>103729.0218361319</v>
      </c>
      <c r="C4" s="4">
        <f>USA!C4+GB!C4+Australia!C4+France!C4+Germany!C4+Switzerland!C4+Argentina!C4+Brazil!C4+Chile!C4+Colombia!C4+Mexico!C4</f>
        <v>81240.838418570813</v>
      </c>
      <c r="D4" s="4">
        <f>C4-'CO2'!O4</f>
        <v>23606.961430638527</v>
      </c>
      <c r="E4" s="4">
        <f>WorldGS!D4-'CO2'!O4</f>
        <v>33171.853905671735</v>
      </c>
      <c r="F4" s="4">
        <f>WorldGS!E4-'CO2'!O4</f>
        <v>212133.54866067923</v>
      </c>
      <c r="G4" s="4">
        <f>F4-(E4-D4)</f>
        <v>202568.65618564602</v>
      </c>
      <c r="H4" s="4">
        <f>USA!F4+GB!F4+Australia!F4+France!F4+Germany!F4+Switzerland!F4+Argentina!F4+Brazil!F4+Chile!F4+Colombia!F4+Mexico!F4</f>
        <v>821771.2415651232</v>
      </c>
      <c r="I4" s="4">
        <f>USA!L4+GB!L4+Germany!L4+Australia!L4+France!L4+Switzerland!L4+Argentina!L4+Brazil!L4+Chile!L4+Colombia!L4+Mexico!L4</f>
        <v>260.14736824980434</v>
      </c>
      <c r="J4" s="4">
        <f t="shared" ref="J4:P4" si="0">B4/$I4</f>
        <v>398.73177473979661</v>
      </c>
      <c r="K4" s="4">
        <f t="shared" si="0"/>
        <v>312.28775814698986</v>
      </c>
      <c r="L4" s="4">
        <f t="shared" si="0"/>
        <v>90.744571392204662</v>
      </c>
      <c r="M4" s="4">
        <f t="shared" si="0"/>
        <v>127.51177968411635</v>
      </c>
      <c r="N4" s="4">
        <f t="shared" si="0"/>
        <v>815.43607412925951</v>
      </c>
      <c r="O4" s="4">
        <f t="shared" si="0"/>
        <v>778.66886583734777</v>
      </c>
      <c r="P4" s="4">
        <f t="shared" si="0"/>
        <v>3158.8681718894968</v>
      </c>
      <c r="Q4" s="12">
        <f t="shared" ref="Q4:V19" si="1">J4/$P4</f>
        <v>0.12622615223011749</v>
      </c>
      <c r="R4" s="12">
        <f t="shared" si="1"/>
        <v>9.8860649179985563E-2</v>
      </c>
      <c r="S4" s="12">
        <f t="shared" si="1"/>
        <v>2.8726925738697486E-2</v>
      </c>
      <c r="T4" s="12">
        <f t="shared" si="1"/>
        <v>4.0366287146400406E-2</v>
      </c>
      <c r="U4" s="12">
        <f t="shared" si="1"/>
        <v>0.25814185010497015</v>
      </c>
      <c r="V4" s="12">
        <f t="shared" si="1"/>
        <v>0.24650248869726718</v>
      </c>
      <c r="W4" s="12">
        <f>(SUM(Q4:Q104)/101)*100</f>
        <v>7.3938588910835072</v>
      </c>
      <c r="X4" s="12">
        <f>(SUM(R4:R104)/101)*100</f>
        <v>4.9655161074005072</v>
      </c>
      <c r="Y4" s="12">
        <f>(SUM(S4:S104)/101)*100</f>
        <v>-8.610159832023264</v>
      </c>
      <c r="Z4" s="12">
        <f>(SUM(T4:T104)/101)*100</f>
        <v>-5.4703878607642</v>
      </c>
      <c r="AA4" s="12">
        <f>(SUM(U4:U94)/91)*100</f>
        <v>20.795369337922427</v>
      </c>
      <c r="AB4" s="12">
        <f>(SUM(V4:V94)/91)*100</f>
        <v>17.861961818916473</v>
      </c>
      <c r="AC4" s="12">
        <f>(SUM(Q4:Q49)/46)*100</f>
        <v>7.4659586242211518</v>
      </c>
      <c r="AD4" s="12">
        <f t="shared" ref="AD4:AF4" si="2">(SUM(R4:R49)/46)*100</f>
        <v>4.9691339256375162</v>
      </c>
      <c r="AE4" s="12">
        <f t="shared" si="2"/>
        <v>-6.4952966395880853</v>
      </c>
      <c r="AF4" s="12">
        <f t="shared" si="2"/>
        <v>-4.7464224943905435</v>
      </c>
      <c r="AG4" s="12">
        <f>(SUM(U4:U49)/46)*100</f>
        <v>22.501987944847841</v>
      </c>
      <c r="AH4" s="12">
        <f>(SUM(V4:V49)/46)*100</f>
        <v>20.753113799650286</v>
      </c>
      <c r="AI4" s="12">
        <f>(SUM(Q50:Q104)/55)*100</f>
        <v>7.3335572960956634</v>
      </c>
      <c r="AJ4" s="12">
        <f t="shared" ref="AJ4:AL4" si="3">(SUM(R50:R104)/55)*100</f>
        <v>4.9624902957840975</v>
      </c>
      <c r="AK4" s="12">
        <f t="shared" si="3"/>
        <v>-10.37895450205996</v>
      </c>
      <c r="AL4" s="12">
        <f t="shared" si="3"/>
        <v>-6.0758861671858071</v>
      </c>
      <c r="AM4" s="12">
        <f>(SUM(U50:U94)/45)*100</f>
        <v>19.050825873065321</v>
      </c>
      <c r="AN4" s="12">
        <f>(SUM(V50:V94)/45)*100</f>
        <v>14.906562016388571</v>
      </c>
    </row>
    <row r="5" spans="1:40">
      <c r="A5">
        <v>1901</v>
      </c>
      <c r="B5" s="4">
        <f>USA!B5+GB!B5+Australia!B5+France!B5+Germany!B5+Switzerland!B5+Argentina!B5+Brazil!B5+Chile!B5+Colombia!B5+Mexico!B5</f>
        <v>125778.67372837861</v>
      </c>
      <c r="C5" s="4">
        <f>USA!C5+GB!C5+Australia!C5+France!C5+Germany!C5+Switzerland!C5+Argentina!C5+Brazil!C5+Chile!C5+Colombia!C5+Mexico!C5</f>
        <v>104645.29597711322</v>
      </c>
      <c r="D5" s="4">
        <f>C5-'CO2'!O5</f>
        <v>44024.901284926957</v>
      </c>
      <c r="E5" s="4">
        <f>WorldGS!D5-'CO2'!O5</f>
        <v>54402.336433323035</v>
      </c>
      <c r="F5" s="4">
        <f>WorldGS!E5-'CO2'!O5</f>
        <v>242182.35759371519</v>
      </c>
      <c r="G5" s="4">
        <f t="shared" ref="G5:G68" si="4">F5-(E5-D5)</f>
        <v>231804.92244531913</v>
      </c>
      <c r="H5" s="4">
        <f>USA!F5+GB!F5+Australia!F5+France!F5+Germany!F5+Switzerland!F5+Argentina!F5+Brazil!F5+Chile!F5+Colombia!F5+Mexico!F5</f>
        <v>869854.67037606845</v>
      </c>
      <c r="I5" s="4">
        <f>USA!L5+GB!L5+Germany!L5+Australia!L5+France!L5+Switzerland!L5+Argentina!L5+Brazil!L5+Chile!L5+Colombia!L5+Mexico!L5</f>
        <v>264.00812823194809</v>
      </c>
      <c r="J5" s="4">
        <f t="shared" ref="J5:J36" si="5">B5/$I5</f>
        <v>476.41970181264253</v>
      </c>
      <c r="K5" s="4">
        <f t="shared" ref="K5:K36" si="6">C5/$I5</f>
        <v>396.37149309727164</v>
      </c>
      <c r="L5" s="4">
        <f t="shared" ref="L5:L36" si="7">D5/$I5</f>
        <v>166.75585551005557</v>
      </c>
      <c r="M5" s="4">
        <f t="shared" ref="M5:M36" si="8">E5/$I5</f>
        <v>206.06311175967693</v>
      </c>
      <c r="N5" s="4">
        <f t="shared" ref="N5:N36" si="9">F5/$I5</f>
        <v>917.32917170240466</v>
      </c>
      <c r="O5" s="4">
        <f t="shared" ref="O5:O68" si="10">G5/$I5</f>
        <v>878.02191545278345</v>
      </c>
      <c r="P5" s="4">
        <f t="shared" ref="P5:P36" si="11">H5/$I5</f>
        <v>3294.8026115765847</v>
      </c>
      <c r="Q5" s="12">
        <f t="shared" ref="Q5:Q68" si="12">J5/P5</f>
        <v>0.14459734253539169</v>
      </c>
      <c r="R5" s="12">
        <f t="shared" ref="R5:R36" si="13">K5/$P5</f>
        <v>0.12030204531967555</v>
      </c>
      <c r="S5" s="12">
        <f t="shared" ref="S5:T36" si="14">L5/$P5</f>
        <v>5.0611789284172565E-2</v>
      </c>
      <c r="T5" s="12">
        <f t="shared" si="1"/>
        <v>6.2541868528225547E-2</v>
      </c>
      <c r="U5" s="12">
        <f t="shared" ref="U5:U36" si="15">N5/$P5</f>
        <v>0.27841703429494874</v>
      </c>
      <c r="V5" s="12">
        <f t="shared" ref="V5:V68" si="16">O5/$P5</f>
        <v>0.26648695505089581</v>
      </c>
    </row>
    <row r="6" spans="1:40">
      <c r="A6">
        <v>1902</v>
      </c>
      <c r="B6" s="4">
        <f>USA!B6+GB!B6+Australia!B6+France!B6+Germany!B6+Switzerland!B6+Argentina!B6+Brazil!B6+Chile!B6+Colombia!B6+Mexico!B6</f>
        <v>111828.0540381881</v>
      </c>
      <c r="C6" s="4">
        <f>USA!C6+GB!C6+Australia!C6+France!C6+Germany!C6+Switzerland!C6+Argentina!C6+Brazil!C6+Chile!C6+Colombia!C6+Mexico!C6</f>
        <v>91869.230672333942</v>
      </c>
      <c r="D6" s="4">
        <f>C6-'CO2'!O6</f>
        <v>28249.659296619604</v>
      </c>
      <c r="E6" s="4">
        <f>WorldGS!D6-'CO2'!O6</f>
        <v>39088.195062649145</v>
      </c>
      <c r="F6" s="4">
        <f>WorldGS!E6-'CO2'!O6</f>
        <v>237136.897072658</v>
      </c>
      <c r="G6" s="4">
        <f t="shared" si="4"/>
        <v>226298.36130662845</v>
      </c>
      <c r="H6" s="4">
        <f>USA!F6+GB!F6+Australia!F6+France!F6+Germany!F6+Switzerland!F6+Argentina!F6+Brazil!F6+Chile!F6+Colombia!F6+Mexico!F6</f>
        <v>900907.77265677345</v>
      </c>
      <c r="I6" s="4">
        <f>USA!L6+GB!L6+Germany!L6+Australia!L6+France!L6+Switzerland!L6+Argentina!L6+Brazil!L6+Chile!L6+Colombia!L6+Mexico!L6</f>
        <v>267.93926595267328</v>
      </c>
      <c r="J6" s="4">
        <f t="shared" si="5"/>
        <v>417.3634410789964</v>
      </c>
      <c r="K6" s="4">
        <f t="shared" si="6"/>
        <v>342.87333864891986</v>
      </c>
      <c r="L6" s="4">
        <f t="shared" si="7"/>
        <v>105.43306967784784</v>
      </c>
      <c r="M6" s="4">
        <f t="shared" si="8"/>
        <v>145.88453440621646</v>
      </c>
      <c r="N6" s="4">
        <f t="shared" si="9"/>
        <v>885.03973551433114</v>
      </c>
      <c r="O6" s="4">
        <f t="shared" si="10"/>
        <v>844.58827078596255</v>
      </c>
      <c r="P6" s="4">
        <f t="shared" si="11"/>
        <v>3362.3581428184657</v>
      </c>
      <c r="Q6" s="12">
        <f t="shared" si="12"/>
        <v>0.12412819317609794</v>
      </c>
      <c r="R6" s="12">
        <f t="shared" si="13"/>
        <v>0.10197406822388927</v>
      </c>
      <c r="S6" s="12">
        <f t="shared" si="14"/>
        <v>3.135688263995267E-2</v>
      </c>
      <c r="T6" s="12">
        <f t="shared" si="1"/>
        <v>4.3387565574418585E-2</v>
      </c>
      <c r="U6" s="12">
        <f t="shared" si="15"/>
        <v>0.26321994800127235</v>
      </c>
      <c r="V6" s="12">
        <f t="shared" si="16"/>
        <v>0.25118926506680644</v>
      </c>
    </row>
    <row r="7" spans="1:40">
      <c r="A7">
        <v>1903</v>
      </c>
      <c r="B7" s="4">
        <f>USA!B7+GB!B7+Australia!B7+France!B7+Germany!B7+Switzerland!B7+Argentina!B7+Brazil!B7+Chile!B7+Colombia!B7+Mexico!B7</f>
        <v>125847.62624402832</v>
      </c>
      <c r="C7" s="4">
        <f>USA!C7+GB!C7+Australia!C7+France!C7+Germany!C7+Switzerland!C7+Argentina!C7+Brazil!C7+Chile!C7+Colombia!C7+Mexico!C7</f>
        <v>105738.64398532185</v>
      </c>
      <c r="D7" s="4">
        <f>C7-'CO2'!O7</f>
        <v>34177.348492263729</v>
      </c>
      <c r="E7" s="4">
        <f>WorldGS!D7-'CO2'!O7</f>
        <v>45391.88831454709</v>
      </c>
      <c r="F7" s="4">
        <f>WorldGS!E7-'CO2'!O7</f>
        <v>252775.54791796394</v>
      </c>
      <c r="G7" s="4">
        <f t="shared" si="4"/>
        <v>241561.00809568056</v>
      </c>
      <c r="H7" s="4">
        <f>USA!F7+GB!F7+Australia!F7+France!F7+Germany!F7+Switzerland!F7+Argentina!F7+Brazil!F7+Chile!F7+Colombia!F7+Mexico!F7</f>
        <v>922702.3727155329</v>
      </c>
      <c r="I7" s="4">
        <f>USA!L7+GB!L7+Germany!L7+Australia!L7+France!L7+Switzerland!L7+Argentina!L7+Brazil!L7+Chile!L7+Colombia!L7+Mexico!L7</f>
        <v>271.7468070923569</v>
      </c>
      <c r="J7" s="4">
        <f t="shared" si="5"/>
        <v>463.10618178213684</v>
      </c>
      <c r="K7" s="4">
        <f t="shared" si="6"/>
        <v>389.1072175482272</v>
      </c>
      <c r="L7" s="4">
        <f t="shared" si="7"/>
        <v>125.76908946219223</v>
      </c>
      <c r="M7" s="4">
        <f t="shared" si="8"/>
        <v>167.03743017344829</v>
      </c>
      <c r="N7" s="4">
        <f t="shared" si="9"/>
        <v>930.18773844159534</v>
      </c>
      <c r="O7" s="4">
        <f t="shared" si="10"/>
        <v>888.91939773033914</v>
      </c>
      <c r="P7" s="4">
        <f t="shared" si="11"/>
        <v>3395.4488098251686</v>
      </c>
      <c r="Q7" s="12">
        <f t="shared" si="12"/>
        <v>0.1363902705415789</v>
      </c>
      <c r="R7" s="12">
        <f t="shared" si="13"/>
        <v>0.1145966967377907</v>
      </c>
      <c r="S7" s="12">
        <f t="shared" si="14"/>
        <v>3.7040490523156513E-2</v>
      </c>
      <c r="T7" s="12">
        <f t="shared" si="1"/>
        <v>4.919450697949089E-2</v>
      </c>
      <c r="U7" s="12">
        <f t="shared" si="15"/>
        <v>0.273951336197435</v>
      </c>
      <c r="V7" s="12">
        <f t="shared" si="16"/>
        <v>0.2617973197411006</v>
      </c>
    </row>
    <row r="8" spans="1:40">
      <c r="A8">
        <v>1904</v>
      </c>
      <c r="B8" s="4">
        <f>USA!B8+GB!B8+Australia!B8+France!B8+Germany!B8+Switzerland!B8+Argentina!B8+Brazil!B8+Chile!B8+Colombia!B8+Mexico!B8</f>
        <v>103612.46646757681</v>
      </c>
      <c r="C8" s="4">
        <f>USA!C8+GB!C8+Australia!C8+France!C8+Germany!C8+Switzerland!C8+Argentina!C8+Brazil!C8+Chile!C8+Colombia!C8+Mexico!C8</f>
        <v>84040.189421797739</v>
      </c>
      <c r="D8" s="4">
        <f>C8-'CO2'!O8</f>
        <v>11099.74162089215</v>
      </c>
      <c r="E8" s="4">
        <f>WorldGS!D8-'CO2'!O8</f>
        <v>22882.19254938954</v>
      </c>
      <c r="F8" s="4">
        <f>WorldGS!E8-'CO2'!O8</f>
        <v>234999.88590351012</v>
      </c>
      <c r="G8" s="4">
        <f t="shared" si="4"/>
        <v>223217.43497501273</v>
      </c>
      <c r="H8" s="4">
        <f>USA!F8+GB!F8+Australia!F8+France!F8+Germany!F8+Switzerland!F8+Argentina!F8+Brazil!F8+Chile!F8+Colombia!F8+Mexico!F8</f>
        <v>929084.31236553693</v>
      </c>
      <c r="I8" s="4">
        <f>USA!L8+GB!L8+Germany!L8+Australia!L8+France!L8+Switzerland!L8+Argentina!L8+Brazil!L8+Chile!L8+Colombia!L8+Mexico!L8</f>
        <v>275.644117240897</v>
      </c>
      <c r="J8" s="4">
        <f t="shared" si="5"/>
        <v>375.89217395496064</v>
      </c>
      <c r="K8" s="4">
        <f t="shared" si="6"/>
        <v>304.88656991127249</v>
      </c>
      <c r="L8" s="4">
        <f t="shared" si="7"/>
        <v>40.26837841488058</v>
      </c>
      <c r="M8" s="4">
        <f t="shared" si="8"/>
        <v>83.013534910276462</v>
      </c>
      <c r="N8" s="4">
        <f t="shared" si="9"/>
        <v>852.54816339190666</v>
      </c>
      <c r="O8" s="4">
        <f t="shared" si="10"/>
        <v>809.80300689651074</v>
      </c>
      <c r="P8" s="4">
        <f t="shared" si="11"/>
        <v>3370.5936541122369</v>
      </c>
      <c r="Q8" s="12">
        <f t="shared" si="12"/>
        <v>0.11152105905627623</v>
      </c>
      <c r="R8" s="12">
        <f t="shared" si="13"/>
        <v>9.0454857867337604E-2</v>
      </c>
      <c r="S8" s="12">
        <f t="shared" si="14"/>
        <v>1.1946969153564925E-2</v>
      </c>
      <c r="T8" s="12">
        <f t="shared" si="1"/>
        <v>2.4628757847745063E-2</v>
      </c>
      <c r="U8" s="12">
        <f t="shared" si="15"/>
        <v>0.25293709384154611</v>
      </c>
      <c r="V8" s="12">
        <f t="shared" si="16"/>
        <v>0.24025530514736596</v>
      </c>
    </row>
    <row r="9" spans="1:40">
      <c r="A9">
        <v>1905</v>
      </c>
      <c r="B9" s="4">
        <f>USA!B9+GB!B9+Australia!B9+France!B9+Germany!B9+Switzerland!B9+Argentina!B9+Brazil!B9+Chile!B9+Colombia!B9+Mexico!B9</f>
        <v>147012.00190849433</v>
      </c>
      <c r="C9" s="4">
        <f>USA!C9+GB!C9+Australia!C9+France!C9+Germany!C9+Switzerland!C9+Argentina!C9+Brazil!C9+Chile!C9+Colombia!C9+Mexico!C9</f>
        <v>125987.1267910131</v>
      </c>
      <c r="D9" s="4">
        <f>C9-'CO2'!O9</f>
        <v>45918.62138344413</v>
      </c>
      <c r="E9" s="4">
        <f>WorldGS!D9-'CO2'!O9</f>
        <v>58282.454830315866</v>
      </c>
      <c r="F9" s="4">
        <f>WorldGS!E9-'CO2'!O9</f>
        <v>286902.30346330348</v>
      </c>
      <c r="G9" s="4">
        <f t="shared" si="4"/>
        <v>274538.47001643176</v>
      </c>
      <c r="H9" s="4">
        <f>USA!F9+GB!F9+Australia!F9+France!F9+Germany!F9+Switzerland!F9+Argentina!F9+Brazil!F9+Chile!F9+Colombia!F9+Mexico!F9</f>
        <v>982331.38168732612</v>
      </c>
      <c r="I9" s="4">
        <f>USA!L9+GB!L9+Germany!L9+Australia!L9+France!L9+Switzerland!L9+Argentina!L9+Brazil!L9+Chile!L9+Colombia!L9+Mexico!L9</f>
        <v>279.6443169078637</v>
      </c>
      <c r="J9" s="4">
        <f t="shared" si="5"/>
        <v>525.71067252166392</v>
      </c>
      <c r="K9" s="4">
        <f t="shared" si="6"/>
        <v>450.52632638525222</v>
      </c>
      <c r="L9" s="4">
        <f t="shared" si="7"/>
        <v>164.20366375109725</v>
      </c>
      <c r="M9" s="4">
        <f t="shared" si="8"/>
        <v>208.41637503943477</v>
      </c>
      <c r="N9" s="4">
        <f t="shared" si="9"/>
        <v>1025.9543502821518</v>
      </c>
      <c r="O9" s="4">
        <f t="shared" si="10"/>
        <v>981.74163899381449</v>
      </c>
      <c r="P9" s="4">
        <f t="shared" si="11"/>
        <v>3512.7886471977954</v>
      </c>
      <c r="Q9" s="12">
        <f t="shared" si="12"/>
        <v>0.14965622054746483</v>
      </c>
      <c r="R9" s="12">
        <f t="shared" si="13"/>
        <v>0.12825318333474001</v>
      </c>
      <c r="S9" s="12">
        <f t="shared" si="14"/>
        <v>4.6744532689743518E-2</v>
      </c>
      <c r="T9" s="12">
        <f t="shared" si="1"/>
        <v>5.9330747156021373E-2</v>
      </c>
      <c r="U9" s="12">
        <f t="shared" si="15"/>
        <v>0.2920626468946747</v>
      </c>
      <c r="V9" s="12">
        <f t="shared" si="16"/>
        <v>0.27947643242839693</v>
      </c>
    </row>
    <row r="10" spans="1:40">
      <c r="A10">
        <v>1906</v>
      </c>
      <c r="B10" s="4">
        <f>USA!B10+GB!B10+Australia!B10+France!B10+Germany!B10+Switzerland!B10+Argentina!B10+Brazil!B10+Chile!B10+Colombia!B10+Mexico!B10</f>
        <v>174876.0222756353</v>
      </c>
      <c r="C10" s="4">
        <f>USA!C10+GB!C10+Australia!C10+France!C10+Germany!C10+Switzerland!C10+Argentina!C10+Brazil!C10+Chile!C10+Colombia!C10+Mexico!C10</f>
        <v>151633.55320941875</v>
      </c>
      <c r="D10" s="4">
        <f>C10-'CO2'!O10</f>
        <v>67485.558753027537</v>
      </c>
      <c r="E10" s="4">
        <f>WorldGS!D10-'CO2'!O10</f>
        <v>80133.639536242452</v>
      </c>
      <c r="F10" s="4">
        <f>WorldGS!E10-'CO2'!O10</f>
        <v>321530.87814839144</v>
      </c>
      <c r="G10" s="4">
        <f t="shared" si="4"/>
        <v>308882.79736517649</v>
      </c>
      <c r="H10" s="4">
        <f>USA!F10+GB!F10+Australia!F10+France!F10+Germany!F10+Switzerland!F10+Argentina!F10+Brazil!F10+Chile!F10+Colombia!F10+Mexico!F10</f>
        <v>1023946.4057717375</v>
      </c>
      <c r="I10" s="4">
        <f>USA!L10+GB!L10+Germany!L10+Australia!L10+France!L10+Switzerland!L10+Argentina!L10+Brazil!L10+Chile!L10+Colombia!L10+Mexico!L10</f>
        <v>283.92641936623056</v>
      </c>
      <c r="J10" s="4">
        <f t="shared" si="5"/>
        <v>615.92021857630129</v>
      </c>
      <c r="K10" s="4">
        <f t="shared" si="6"/>
        <v>534.05932969495836</v>
      </c>
      <c r="L10" s="4">
        <f t="shared" si="7"/>
        <v>237.68678837167093</v>
      </c>
      <c r="M10" s="4">
        <f t="shared" si="8"/>
        <v>282.23382563381608</v>
      </c>
      <c r="N10" s="4">
        <f t="shared" si="9"/>
        <v>1132.4443807170185</v>
      </c>
      <c r="O10" s="4">
        <f t="shared" si="10"/>
        <v>1087.8973434548732</v>
      </c>
      <c r="P10" s="4">
        <f t="shared" si="11"/>
        <v>3606.3794558370105</v>
      </c>
      <c r="Q10" s="12">
        <f t="shared" si="12"/>
        <v>0.17078630413652668</v>
      </c>
      <c r="R10" s="12">
        <f t="shared" si="13"/>
        <v>0.14808739242083102</v>
      </c>
      <c r="S10" s="12">
        <f t="shared" si="14"/>
        <v>6.5907315434311622E-2</v>
      </c>
      <c r="T10" s="12">
        <f t="shared" si="1"/>
        <v>7.8259603319615734E-2</v>
      </c>
      <c r="U10" s="12">
        <f t="shared" si="15"/>
        <v>0.3140114329578188</v>
      </c>
      <c r="V10" s="12">
        <f t="shared" si="16"/>
        <v>0.30165914507251462</v>
      </c>
    </row>
    <row r="11" spans="1:40">
      <c r="A11">
        <v>1907</v>
      </c>
      <c r="B11" s="4">
        <f>USA!B11+GB!B11+Australia!B11+France!B11+Germany!B11+Switzerland!B11+Argentina!B11+Brazil!B11+Chile!B11+Colombia!B11+Mexico!B11</f>
        <v>143518.78128105652</v>
      </c>
      <c r="C11" s="4">
        <f>USA!C11+GB!C11+Australia!C11+France!C11+Germany!C11+Switzerland!C11+Argentina!C11+Brazil!C11+Chile!C11+Colombia!C11+Mexico!C11</f>
        <v>117644.67893756872</v>
      </c>
      <c r="D11" s="4">
        <f>C11-'CO2'!O11</f>
        <v>19896.511956518152</v>
      </c>
      <c r="E11" s="4">
        <f>WorldGS!D11-'CO2'!O11</f>
        <v>32927.646870905752</v>
      </c>
      <c r="F11" s="4">
        <f>WorldGS!E11-'CO2'!O11</f>
        <v>279247.59589521366</v>
      </c>
      <c r="G11" s="4">
        <f t="shared" si="4"/>
        <v>266216.46098082606</v>
      </c>
      <c r="H11" s="4">
        <f>USA!F11+GB!F11+Australia!F11+France!F11+Germany!F11+Switzerland!F11+Argentina!F11+Brazil!F11+Chile!F11+Colombia!F11+Mexico!F11</f>
        <v>1041270.2502477762</v>
      </c>
      <c r="I11" s="4">
        <f>USA!L11+GB!L11+Germany!L11+Australia!L11+France!L11+Switzerland!L11+Argentina!L11+Brazil!L11+Chile!L11+Colombia!L11+Mexico!L11</f>
        <v>288.09257640280634</v>
      </c>
      <c r="J11" s="4">
        <f t="shared" si="5"/>
        <v>498.16896732663776</v>
      </c>
      <c r="K11" s="4">
        <f t="shared" si="6"/>
        <v>408.35720380756999</v>
      </c>
      <c r="L11" s="4">
        <f t="shared" si="7"/>
        <v>69.062910974488886</v>
      </c>
      <c r="M11" s="4">
        <f t="shared" si="8"/>
        <v>114.29536741990482</v>
      </c>
      <c r="N11" s="4">
        <f t="shared" si="9"/>
        <v>969.29813111454223</v>
      </c>
      <c r="O11" s="4">
        <f t="shared" si="10"/>
        <v>924.06567466912634</v>
      </c>
      <c r="P11" s="4">
        <f t="shared" si="11"/>
        <v>3614.3598812899959</v>
      </c>
      <c r="Q11" s="12">
        <f t="shared" si="12"/>
        <v>0.13783048276555046</v>
      </c>
      <c r="R11" s="12">
        <f t="shared" si="13"/>
        <v>0.11298188814054227</v>
      </c>
      <c r="S11" s="12">
        <f t="shared" si="14"/>
        <v>1.9107923184959585E-2</v>
      </c>
      <c r="T11" s="12">
        <f t="shared" si="1"/>
        <v>3.1622575275794568E-2</v>
      </c>
      <c r="U11" s="12">
        <f t="shared" si="15"/>
        <v>0.2681797504814577</v>
      </c>
      <c r="V11" s="12">
        <f t="shared" si="16"/>
        <v>0.25566509839062274</v>
      </c>
    </row>
    <row r="12" spans="1:40">
      <c r="A12">
        <v>1908</v>
      </c>
      <c r="B12" s="4">
        <f>USA!B12+GB!B12+Australia!B12+France!B12+Germany!B12+Switzerland!B12+Argentina!B12+Brazil!B12+Chile!B12+Colombia!B12+Mexico!B12</f>
        <v>75424.066817270766</v>
      </c>
      <c r="C12" s="4">
        <f>USA!C12+GB!C12+Australia!C12+France!C12+Germany!C12+Switzerland!C12+Argentina!C12+Brazil!C12+Chile!C12+Colombia!C12+Mexico!C12</f>
        <v>51765.676655027921</v>
      </c>
      <c r="D12" s="4">
        <f>C12-'CO2'!O12</f>
        <v>-41338.486884915132</v>
      </c>
      <c r="E12" s="4">
        <f>WorldGS!D12-'CO2'!O12</f>
        <v>-27263.421148265581</v>
      </c>
      <c r="F12" s="4">
        <f>WorldGS!E12-'CO2'!O12</f>
        <v>209976.31912112073</v>
      </c>
      <c r="G12" s="4">
        <f t="shared" si="4"/>
        <v>195901.25338447117</v>
      </c>
      <c r="H12" s="4">
        <f>USA!F12+GB!F12+Australia!F12+France!F12+Germany!F12+Switzerland!F12+Argentina!F12+Brazil!F12+Chile!F12+Colombia!F12+Mexico!F12</f>
        <v>996180.42844093824</v>
      </c>
      <c r="I12" s="4">
        <f>USA!L12+GB!L12+Germany!L12+Australia!L12+France!L12+Switzerland!L12+Argentina!L12+Brazil!L12+Chile!L12+Colombia!L12+Mexico!L12</f>
        <v>292.52534187593108</v>
      </c>
      <c r="J12" s="4">
        <f t="shared" si="5"/>
        <v>257.83771872065847</v>
      </c>
      <c r="K12" s="4">
        <f t="shared" si="6"/>
        <v>176.96134059039343</v>
      </c>
      <c r="L12" s="4">
        <f t="shared" si="7"/>
        <v>-141.31591683584134</v>
      </c>
      <c r="M12" s="4">
        <f t="shared" si="8"/>
        <v>-93.200202667667781</v>
      </c>
      <c r="N12" s="4">
        <f t="shared" si="9"/>
        <v>717.80556779992787</v>
      </c>
      <c r="O12" s="4">
        <f t="shared" si="10"/>
        <v>669.68985363175432</v>
      </c>
      <c r="P12" s="4">
        <f t="shared" si="11"/>
        <v>3405.4500100830537</v>
      </c>
      <c r="Q12" s="12">
        <f t="shared" si="12"/>
        <v>7.5713259028098376E-2</v>
      </c>
      <c r="R12" s="12">
        <f t="shared" si="13"/>
        <v>5.1964157473002405E-2</v>
      </c>
      <c r="S12" s="12">
        <f t="shared" si="14"/>
        <v>-4.1496987598533229E-2</v>
      </c>
      <c r="T12" s="12">
        <f t="shared" si="1"/>
        <v>-2.7367955010854723E-2</v>
      </c>
      <c r="U12" s="12">
        <f t="shared" si="15"/>
        <v>0.21078141381450544</v>
      </c>
      <c r="V12" s="12">
        <f t="shared" si="16"/>
        <v>0.19665238122682693</v>
      </c>
    </row>
    <row r="13" spans="1:40">
      <c r="A13">
        <v>1909</v>
      </c>
      <c r="B13" s="4">
        <f>USA!B13+GB!B13+Australia!B13+France!B13+Germany!B13+Switzerland!B13+Argentina!B13+Brazil!B13+Chile!B13+Colombia!B13+Mexico!B13</f>
        <v>151270.53495151017</v>
      </c>
      <c r="C13" s="4">
        <f>USA!C13+GB!C13+Australia!C13+France!C13+Germany!C13+Switzerland!C13+Argentina!C13+Brazil!C13+Chile!C13+Colombia!C13+Mexico!C13</f>
        <v>127219.69709029696</v>
      </c>
      <c r="D13" s="4">
        <f>C13-'CO2'!O13</f>
        <v>27178.153982691161</v>
      </c>
      <c r="E13" s="4">
        <f>WorldGS!D13-'CO2'!O13</f>
        <v>42279.580907463678</v>
      </c>
      <c r="F13" s="4">
        <f>WorldGS!E13-'CO2'!O13</f>
        <v>297240.01460173225</v>
      </c>
      <c r="G13" s="4">
        <f t="shared" si="4"/>
        <v>282138.58767695975</v>
      </c>
      <c r="H13" s="4">
        <f>USA!F13+GB!F13+Australia!F13+France!F13+Germany!F13+Switzerland!F13+Argentina!F13+Brazil!F13+Chile!F13+Colombia!F13+Mexico!F13</f>
        <v>1057793.1750338047</v>
      </c>
      <c r="I13" s="4">
        <f>USA!L13+GB!L13+Germany!L13+Australia!L13+France!L13+Switzerland!L13+Argentina!L13+Brazil!L13+Chile!L13+Colombia!L13+Mexico!L13</f>
        <v>297.05267126740705</v>
      </c>
      <c r="J13" s="4">
        <f t="shared" si="5"/>
        <v>509.23809001985484</v>
      </c>
      <c r="K13" s="4">
        <f t="shared" si="6"/>
        <v>428.27319662705099</v>
      </c>
      <c r="L13" s="4">
        <f t="shared" si="7"/>
        <v>91.492710254826719</v>
      </c>
      <c r="M13" s="4">
        <f t="shared" si="8"/>
        <v>142.33024980746114</v>
      </c>
      <c r="N13" s="4">
        <f t="shared" si="9"/>
        <v>1000.6306737910347</v>
      </c>
      <c r="O13" s="4">
        <f t="shared" si="10"/>
        <v>949.7931342384004</v>
      </c>
      <c r="P13" s="4">
        <f t="shared" si="11"/>
        <v>3560.9616655545187</v>
      </c>
      <c r="Q13" s="12">
        <f t="shared" si="12"/>
        <v>0.14300577704774461</v>
      </c>
      <c r="R13" s="12">
        <f t="shared" si="13"/>
        <v>0.12026897137640474</v>
      </c>
      <c r="S13" s="12">
        <f t="shared" si="14"/>
        <v>2.5693258969857326E-2</v>
      </c>
      <c r="T13" s="12">
        <f t="shared" si="1"/>
        <v>3.9969610227549933E-2</v>
      </c>
      <c r="U13" s="12">
        <f t="shared" si="15"/>
        <v>0.28100012518253686</v>
      </c>
      <c r="V13" s="12">
        <f t="shared" si="16"/>
        <v>0.26672377392484425</v>
      </c>
    </row>
    <row r="14" spans="1:40">
      <c r="A14">
        <v>1910</v>
      </c>
      <c r="B14" s="4">
        <f>USA!B14+GB!B14+Australia!B14+France!B14+Germany!B14+Switzerland!B14+Argentina!B14+Brazil!B14+Chile!B14+Colombia!B14+Mexico!B14</f>
        <v>114544.58852528731</v>
      </c>
      <c r="C14" s="4">
        <f>USA!C14+GB!C14+Australia!C14+France!C14+Germany!C14+Switzerland!C14+Argentina!C14+Brazil!C14+Chile!C14+Colombia!C14+Mexico!C14</f>
        <v>88893.436692118048</v>
      </c>
      <c r="D14" s="4">
        <f>C14-'CO2'!O14</f>
        <v>-18420.229604194988</v>
      </c>
      <c r="E14" s="4">
        <f>WorldGS!D14-'CO2'!O14</f>
        <v>-2724.1269450572727</v>
      </c>
      <c r="F14" s="4">
        <f>WorldGS!E14-'CO2'!O14</f>
        <v>257919.94343279907</v>
      </c>
      <c r="G14" s="4">
        <f t="shared" si="4"/>
        <v>242223.84077366136</v>
      </c>
      <c r="H14" s="4">
        <f>USA!F14+GB!F14+Australia!F14+France!F14+Germany!F14+Switzerland!F14+Argentina!F14+Brazil!F14+Chile!F14+Colombia!F14+Mexico!F14</f>
        <v>1078806.5208291595</v>
      </c>
      <c r="I14" s="4">
        <f>USA!L14+GB!L14+Germany!L14+Australia!L14+France!L14+Switzerland!L14+Argentina!L14+Brazil!L14+Chile!L14+Colombia!L14+Mexico!L14</f>
        <v>301.8161296663244</v>
      </c>
      <c r="J14" s="4">
        <f t="shared" si="5"/>
        <v>379.51778339985719</v>
      </c>
      <c r="K14" s="4">
        <f t="shared" si="6"/>
        <v>294.52844945826786</v>
      </c>
      <c r="L14" s="4">
        <f t="shared" si="7"/>
        <v>-61.031296188708147</v>
      </c>
      <c r="M14" s="4">
        <f t="shared" si="8"/>
        <v>-9.0257831749050528</v>
      </c>
      <c r="N14" s="4">
        <f t="shared" si="9"/>
        <v>854.55983985330681</v>
      </c>
      <c r="O14" s="4">
        <f t="shared" si="10"/>
        <v>802.5543268395038</v>
      </c>
      <c r="P14" s="4">
        <f t="shared" si="11"/>
        <v>3574.3832578525344</v>
      </c>
      <c r="Q14" s="12">
        <f t="shared" si="12"/>
        <v>0.10617713771070787</v>
      </c>
      <c r="R14" s="12">
        <f t="shared" si="13"/>
        <v>8.2399795492333019E-2</v>
      </c>
      <c r="S14" s="12">
        <f t="shared" si="14"/>
        <v>-1.7074636877461021E-2</v>
      </c>
      <c r="T14" s="12">
        <f t="shared" si="1"/>
        <v>-2.5251302179407822E-3</v>
      </c>
      <c r="U14" s="12">
        <f t="shared" si="15"/>
        <v>0.23907896221702893</v>
      </c>
      <c r="V14" s="12">
        <f t="shared" si="16"/>
        <v>0.22452945555750869</v>
      </c>
    </row>
    <row r="15" spans="1:40">
      <c r="A15">
        <v>1911</v>
      </c>
      <c r="B15" s="4">
        <f>USA!B15+GB!B15+Australia!B15+France!B15+Germany!B15+Switzerland!B15+Argentina!B15+Brazil!B15+Chile!B15+Colombia!B15+Mexico!B15</f>
        <v>118927.57778549365</v>
      </c>
      <c r="C15" s="4">
        <f>USA!C15+GB!C15+Australia!C15+France!C15+Germany!C15+Switzerland!C15+Argentina!C15+Brazil!C15+Chile!C15+Colombia!C15+Mexico!C15</f>
        <v>91583.563924602975</v>
      </c>
      <c r="D15" s="4">
        <f>C15-'CO2'!O15</f>
        <v>-19113.475817561077</v>
      </c>
      <c r="E15" s="4">
        <f>WorldGS!D15-'CO2'!O15</f>
        <v>-2325.9137982133107</v>
      </c>
      <c r="F15" s="4">
        <f>WorldGS!E15-'CO2'!O15</f>
        <v>268943.10146789358</v>
      </c>
      <c r="G15" s="4">
        <f t="shared" si="4"/>
        <v>252155.53944854581</v>
      </c>
      <c r="H15" s="4">
        <f>USA!F15+GB!F15+Australia!F15+France!F15+Germany!F15+Switzerland!F15+Argentina!F15+Brazil!F15+Chile!F15+Colombia!F15+Mexico!F15</f>
        <v>1112781.592912873</v>
      </c>
      <c r="I15" s="4">
        <f>USA!L15+GB!L15+Germany!L15+Australia!L15+France!L15+Switzerland!L15+Argentina!L15+Brazil!L15+Chile!L15+Colombia!L15+Mexico!L15</f>
        <v>305.97753048461408</v>
      </c>
      <c r="J15" s="4">
        <f t="shared" si="5"/>
        <v>388.680755731094</v>
      </c>
      <c r="K15" s="4">
        <f t="shared" si="6"/>
        <v>299.31467117716414</v>
      </c>
      <c r="L15" s="4">
        <f t="shared" si="7"/>
        <v>-62.466926206276405</v>
      </c>
      <c r="M15" s="4">
        <f t="shared" si="8"/>
        <v>-7.6015836670407664</v>
      </c>
      <c r="N15" s="4">
        <f t="shared" si="9"/>
        <v>878.9635665139707</v>
      </c>
      <c r="O15" s="4">
        <f t="shared" si="10"/>
        <v>824.09822397473499</v>
      </c>
      <c r="P15" s="4">
        <f t="shared" si="11"/>
        <v>3636.8082033684777</v>
      </c>
      <c r="Q15" s="12">
        <f t="shared" si="12"/>
        <v>0.1068741418288407</v>
      </c>
      <c r="R15" s="12">
        <f t="shared" si="13"/>
        <v>8.2301472730932981E-2</v>
      </c>
      <c r="S15" s="12">
        <f t="shared" si="14"/>
        <v>-1.7176304801671535E-2</v>
      </c>
      <c r="T15" s="12">
        <f t="shared" si="1"/>
        <v>-2.0901799715475899E-3</v>
      </c>
      <c r="U15" s="12">
        <f t="shared" si="15"/>
        <v>0.24168543331481124</v>
      </c>
      <c r="V15" s="12">
        <f t="shared" si="16"/>
        <v>0.22659930848468729</v>
      </c>
    </row>
    <row r="16" spans="1:40">
      <c r="A16">
        <v>1912</v>
      </c>
      <c r="B16" s="4">
        <f>USA!B16+GB!B16+Australia!B16+France!B16+Germany!B16+Switzerland!B16+Argentina!B16+Brazil!B16+Chile!B16+Colombia!B16+Mexico!B16</f>
        <v>131472.9996046809</v>
      </c>
      <c r="C16" s="4">
        <f>USA!C16+GB!C16+Australia!C16+France!C16+Germany!C16+Switzerland!C16+Argentina!C16+Brazil!C16+Chile!C16+Colombia!C16+Mexico!C16</f>
        <v>102633.96520675604</v>
      </c>
      <c r="D16" s="4">
        <f>C16-'CO2'!O16</f>
        <v>-15172.625906984889</v>
      </c>
      <c r="E16" s="4">
        <f>WorldGS!D16-'CO2'!O16</f>
        <v>1434.7265930600552</v>
      </c>
      <c r="F16" s="4">
        <f>WorldGS!E16-'CO2'!O16</f>
        <v>281943.46927380905</v>
      </c>
      <c r="G16" s="4">
        <f t="shared" si="4"/>
        <v>265336.11677376414</v>
      </c>
      <c r="H16" s="4">
        <f>USA!F16+GB!F16+Australia!F16+France!F16+Germany!F16+Switzerland!F16+Argentina!F16+Brazil!F16+Chile!F16+Colombia!F16+Mexico!F16</f>
        <v>1142031.1732421932</v>
      </c>
      <c r="I16" s="4">
        <f>USA!L16+GB!L16+Germany!L16+Australia!L16+France!L16+Switzerland!L16+Argentina!L16+Brazil!L16+Chile!L16+Colombia!L16+Mexico!L16</f>
        <v>309.58975821848776</v>
      </c>
      <c r="J16" s="4">
        <f t="shared" si="5"/>
        <v>424.66843981284433</v>
      </c>
      <c r="K16" s="4">
        <f t="shared" si="6"/>
        <v>331.51602235602331</v>
      </c>
      <c r="L16" s="4">
        <f t="shared" si="7"/>
        <v>-49.008810867306096</v>
      </c>
      <c r="M16" s="4">
        <f t="shared" si="8"/>
        <v>4.6342831278272492</v>
      </c>
      <c r="N16" s="4">
        <f t="shared" si="9"/>
        <v>910.70024698566476</v>
      </c>
      <c r="O16" s="4">
        <f t="shared" si="10"/>
        <v>857.05715299053156</v>
      </c>
      <c r="P16" s="4">
        <f t="shared" si="11"/>
        <v>3688.8532095309947</v>
      </c>
      <c r="Q16" s="12">
        <f t="shared" si="12"/>
        <v>0.11512207607383683</v>
      </c>
      <c r="R16" s="12">
        <f t="shared" si="13"/>
        <v>8.9869670470886717E-2</v>
      </c>
      <c r="S16" s="12">
        <f t="shared" si="14"/>
        <v>-1.3285649518576841E-2</v>
      </c>
      <c r="T16" s="12">
        <f t="shared" si="1"/>
        <v>1.2562937218140099E-3</v>
      </c>
      <c r="U16" s="12">
        <f t="shared" si="15"/>
        <v>0.24687896081976443</v>
      </c>
      <c r="V16" s="12">
        <f t="shared" si="16"/>
        <v>0.23233701757937364</v>
      </c>
    </row>
    <row r="17" spans="1:22">
      <c r="A17">
        <v>1913</v>
      </c>
      <c r="B17" s="4">
        <f>USA!B17+GB!B17+Australia!B17+France!B17+Germany!B17+Switzerland!B17+Argentina!B17+Brazil!B17+Chile!B17+Colombia!B17+Mexico!B17</f>
        <v>148141.34731880971</v>
      </c>
      <c r="C17" s="4">
        <f>USA!C17+GB!C17+Australia!C17+France!C17+Germany!C17+Switzerland!C17+Argentina!C17+Brazil!C17+Chile!C17+Colombia!C17+Mexico!C17</f>
        <v>116182.63290237133</v>
      </c>
      <c r="D17" s="4">
        <f>C17-'CO2'!O17</f>
        <v>-13359.883971123127</v>
      </c>
      <c r="E17" s="4">
        <f>WorldGS!D17-'CO2'!O17</f>
        <v>4108.4968681226892</v>
      </c>
      <c r="F17" s="4">
        <f>WorldGS!E17-'CO2'!O17</f>
        <v>295110.15210061055</v>
      </c>
      <c r="G17" s="4">
        <f t="shared" si="4"/>
        <v>277641.77126136475</v>
      </c>
      <c r="H17" s="4">
        <f>USA!F17+GB!F17+Australia!F17+France!F17+Germany!F17+Switzerland!F17+Argentina!F17+Brazil!F17+Chile!F17+Colombia!F17+Mexico!F17</f>
        <v>1178429.8717794693</v>
      </c>
      <c r="I17" s="4">
        <f>USA!L17+GB!L17+Germany!L17+Australia!L17+France!L17+Switzerland!L17+Argentina!L17+Brazil!L17+Chile!L17+Colombia!L17+Mexico!L17</f>
        <v>313.71860179042096</v>
      </c>
      <c r="J17" s="4">
        <f t="shared" si="5"/>
        <v>472.21091281598666</v>
      </c>
      <c r="K17" s="4">
        <f t="shared" si="6"/>
        <v>370.34027386105362</v>
      </c>
      <c r="L17" s="4">
        <f t="shared" si="7"/>
        <v>-42.585565200396275</v>
      </c>
      <c r="M17" s="4">
        <f t="shared" si="8"/>
        <v>13.096121315966345</v>
      </c>
      <c r="N17" s="4">
        <f t="shared" si="9"/>
        <v>940.68426423039534</v>
      </c>
      <c r="O17" s="4">
        <f t="shared" si="10"/>
        <v>885.00257771403278</v>
      </c>
      <c r="P17" s="4">
        <f t="shared" si="11"/>
        <v>3756.3276932067829</v>
      </c>
      <c r="Q17" s="12">
        <f t="shared" si="12"/>
        <v>0.12571078760513021</v>
      </c>
      <c r="R17" s="12">
        <f t="shared" si="13"/>
        <v>9.859104532621156E-2</v>
      </c>
      <c r="S17" s="12">
        <f t="shared" si="14"/>
        <v>-1.1337020802900428E-2</v>
      </c>
      <c r="T17" s="12">
        <f t="shared" si="1"/>
        <v>3.4864160918788652E-3</v>
      </c>
      <c r="U17" s="12">
        <f t="shared" si="15"/>
        <v>0.25042657112466449</v>
      </c>
      <c r="V17" s="12">
        <f t="shared" si="16"/>
        <v>0.23560313422988521</v>
      </c>
    </row>
    <row r="18" spans="1:22">
      <c r="A18">
        <v>1914</v>
      </c>
      <c r="B18" s="4">
        <f>USA!B18+GB!B18+Australia!B18+France!B18+Germany!B18+Switzerland!B18+Argentina!B18+Brazil!B18+Chile!B18+Colombia!B18+Mexico!B18</f>
        <v>77360.622628280107</v>
      </c>
      <c r="C18" s="4">
        <f>USA!C18+GB!C18+Australia!C18+France!C18+Germany!C18+Switzerland!C18+Argentina!C18+Brazil!C18+Chile!C18+Colombia!C18+Mexico!C18</f>
        <v>42356.665346245274</v>
      </c>
      <c r="D18" s="4">
        <f>C18-'CO2'!O18</f>
        <v>-78370.612286215997</v>
      </c>
      <c r="E18" s="4">
        <f>WorldGS!D18-'CO2'!O18</f>
        <v>-60504.631759506934</v>
      </c>
      <c r="F18" s="4">
        <f>WorldGS!E18-'CO2'!O18</f>
        <v>214982.17784770404</v>
      </c>
      <c r="G18" s="4">
        <f t="shared" si="4"/>
        <v>197116.19732099498</v>
      </c>
      <c r="H18" s="4">
        <f>USA!F18+GB!F18+Australia!F18+France!F18+Germany!F18+Switzerland!F18+Argentina!F18+Brazil!F18+Chile!F18+Colombia!F18+Mexico!F18</f>
        <v>1117059.7615631381</v>
      </c>
      <c r="I18" s="4">
        <f>USA!L18+GB!L18+Germany!L18+Australia!L18+France!L18+Switzerland!L18+Argentina!L18+Brazil!L18+Chile!L18+Colombia!L18+Mexico!L18</f>
        <v>318.33186617682838</v>
      </c>
      <c r="J18" s="4">
        <f t="shared" si="5"/>
        <v>243.01878274827658</v>
      </c>
      <c r="K18" s="4">
        <f t="shared" si="6"/>
        <v>133.05820072287958</v>
      </c>
      <c r="L18" s="4">
        <f t="shared" si="7"/>
        <v>-246.19153975204713</v>
      </c>
      <c r="M18" s="4">
        <f t="shared" si="8"/>
        <v>-190.06778204824005</v>
      </c>
      <c r="N18" s="4">
        <f t="shared" si="9"/>
        <v>675.33979689072282</v>
      </c>
      <c r="O18" s="4">
        <f t="shared" si="10"/>
        <v>619.21603918691574</v>
      </c>
      <c r="P18" s="4">
        <f t="shared" si="11"/>
        <v>3509.1044292205065</v>
      </c>
      <c r="Q18" s="12">
        <f t="shared" si="12"/>
        <v>6.9253790432865364E-2</v>
      </c>
      <c r="R18" s="12">
        <f t="shared" si="13"/>
        <v>3.791799400864123E-2</v>
      </c>
      <c r="S18" s="12">
        <f t="shared" si="14"/>
        <v>-7.0157940499574925E-2</v>
      </c>
      <c r="T18" s="12">
        <f t="shared" si="1"/>
        <v>-5.4164185159476907E-2</v>
      </c>
      <c r="U18" s="12">
        <f t="shared" si="15"/>
        <v>0.19245360476226669</v>
      </c>
      <c r="V18" s="12">
        <f t="shared" si="16"/>
        <v>0.17645984942216866</v>
      </c>
    </row>
    <row r="19" spans="1:22">
      <c r="A19">
        <v>1915</v>
      </c>
      <c r="B19" s="4">
        <f>USA!B19+GB!B19+Australia!B19+France!B19+Germany!B19+Switzerland!B19+Argentina!B19+Brazil!B19+Chile!B19+Colombia!B19+Mexico!B19</f>
        <v>77901.413370879513</v>
      </c>
      <c r="C19" s="4">
        <f>USA!C19+GB!C19+Australia!C19+France!C19+Germany!C19+Switzerland!C19+Argentina!C19+Brazil!C19+Chile!C19+Colombia!C19+Mexico!C19</f>
        <v>41337.399179031025</v>
      </c>
      <c r="D19" s="4">
        <f>C19-'CO2'!O19</f>
        <v>-82065.41816605335</v>
      </c>
      <c r="E19" s="4">
        <f>WorldGS!D19-'CO2'!O19</f>
        <v>-65016.014564980345</v>
      </c>
      <c r="F19" s="4">
        <f>WorldGS!E19-'CO2'!O19</f>
        <v>201695.78399128432</v>
      </c>
      <c r="G19" s="4">
        <f t="shared" si="4"/>
        <v>184646.3803902113</v>
      </c>
      <c r="H19" s="4">
        <f>USA!F19+GB!F19+Australia!F19+France!F19+Germany!F19+Switzerland!F19+Argentina!F19+Brazil!F19+Chile!F19+Colombia!F19+Mexico!F19</f>
        <v>1084843.1685187253</v>
      </c>
      <c r="I19" s="4">
        <f>USA!L19+GB!L19+Germany!L19+Australia!L19+France!L19+Switzerland!L19+Argentina!L19+Brazil!L19+Chile!L19+Colombia!L19+Mexico!L19</f>
        <v>320.44796342208781</v>
      </c>
      <c r="J19" s="4">
        <f t="shared" si="5"/>
        <v>243.1016023287041</v>
      </c>
      <c r="K19" s="4">
        <f t="shared" si="6"/>
        <v>128.99878887537884</v>
      </c>
      <c r="L19" s="4">
        <f t="shared" si="7"/>
        <v>-256.0959267447688</v>
      </c>
      <c r="M19" s="4">
        <f t="shared" si="8"/>
        <v>-202.89102127743129</v>
      </c>
      <c r="N19" s="4">
        <f t="shared" si="9"/>
        <v>629.41821142303399</v>
      </c>
      <c r="O19" s="4">
        <f t="shared" si="10"/>
        <v>576.21330595569646</v>
      </c>
      <c r="P19" s="4">
        <f t="shared" si="11"/>
        <v>3385.3957345635899</v>
      </c>
      <c r="Q19" s="12">
        <f t="shared" si="12"/>
        <v>7.1808917299307176E-2</v>
      </c>
      <c r="R19" s="12">
        <f t="shared" si="13"/>
        <v>3.8104493237925113E-2</v>
      </c>
      <c r="S19" s="12">
        <f t="shared" si="14"/>
        <v>-7.5647264551711862E-2</v>
      </c>
      <c r="T19" s="12">
        <f t="shared" si="1"/>
        <v>-5.993125684125844E-2</v>
      </c>
      <c r="U19" s="12">
        <f t="shared" si="15"/>
        <v>0.18592160585449904</v>
      </c>
      <c r="V19" s="12">
        <f t="shared" si="16"/>
        <v>0.17020559814404559</v>
      </c>
    </row>
    <row r="20" spans="1:22">
      <c r="A20">
        <v>1916</v>
      </c>
      <c r="B20" s="4">
        <f>USA!B20+GB!B20+Australia!B20+France!B20+Germany!B20+Switzerland!B20+Argentina!B20+Brazil!B20+Chile!B20+Colombia!B20+Mexico!B20</f>
        <v>127833.99020553293</v>
      </c>
      <c r="C20" s="4">
        <f>USA!C20+GB!C20+Australia!C20+France!C20+Germany!C20+Switzerland!C20+Argentina!C20+Brazil!C20+Chile!C20+Colombia!C20+Mexico!C20</f>
        <v>84588.157138533061</v>
      </c>
      <c r="D20" s="4">
        <f>C20-'CO2'!O20</f>
        <v>-52003.831373915091</v>
      </c>
      <c r="E20" s="4">
        <f>WorldGS!D20-'CO2'!O20</f>
        <v>-36552.234927718353</v>
      </c>
      <c r="F20" s="4">
        <f>WorldGS!E20-'CO2'!O20</f>
        <v>261364.21855836466</v>
      </c>
      <c r="G20" s="4">
        <f t="shared" si="4"/>
        <v>245912.62211216794</v>
      </c>
      <c r="H20" s="4">
        <f>USA!F20+GB!F20+Australia!F20+France!F20+Germany!F20+Switzerland!F20+Argentina!F20+Brazil!F20+Chile!F20+Colombia!F20+Mexico!F20</f>
        <v>1186362.6956324163</v>
      </c>
      <c r="I20" s="4">
        <f>USA!L20+GB!L20+Germany!L20+Australia!L20+France!L20+Switzerland!L20+Argentina!L20+Brazil!L20+Chile!L20+Colombia!L20+Mexico!L20</f>
        <v>322.29793812799738</v>
      </c>
      <c r="J20" s="4">
        <f t="shared" si="5"/>
        <v>396.6329755257849</v>
      </c>
      <c r="K20" s="4">
        <f t="shared" si="6"/>
        <v>262.45329904946436</v>
      </c>
      <c r="L20" s="4">
        <f t="shared" si="7"/>
        <v>-161.35328595636963</v>
      </c>
      <c r="M20" s="4">
        <f t="shared" si="8"/>
        <v>-113.41132102806689</v>
      </c>
      <c r="N20" s="4">
        <f t="shared" si="9"/>
        <v>810.93977850570832</v>
      </c>
      <c r="O20" s="4">
        <f t="shared" si="10"/>
        <v>762.99781357740551</v>
      </c>
      <c r="P20" s="4">
        <f t="shared" si="11"/>
        <v>3680.9503111411909</v>
      </c>
      <c r="Q20" s="12">
        <f t="shared" si="12"/>
        <v>0.10775287412201397</v>
      </c>
      <c r="R20" s="12">
        <f t="shared" si="13"/>
        <v>7.1300418876911423E-2</v>
      </c>
      <c r="S20" s="12">
        <f t="shared" si="14"/>
        <v>-4.3834681893966096E-2</v>
      </c>
      <c r="T20" s="12">
        <f t="shared" si="14"/>
        <v>-3.081033739705832E-2</v>
      </c>
      <c r="U20" s="12">
        <f t="shared" si="15"/>
        <v>0.22030717884216583</v>
      </c>
      <c r="V20" s="12">
        <f t="shared" si="16"/>
        <v>0.20728283434525804</v>
      </c>
    </row>
    <row r="21" spans="1:22">
      <c r="A21">
        <v>1917</v>
      </c>
      <c r="B21" s="4">
        <f>USA!B21+GB!B21+Australia!B21+France!B21+Germany!B21+Switzerland!B21+Argentina!B21+Brazil!B21+Chile!B21+Colombia!B21+Mexico!B21</f>
        <v>105172.60732554579</v>
      </c>
      <c r="C21" s="4">
        <f>USA!C21+GB!C21+Australia!C21+France!C21+Germany!C21+Switzerland!C21+Argentina!C21+Brazil!C21+Chile!C21+Colombia!C21+Mexico!C21</f>
        <v>58575.243438644553</v>
      </c>
      <c r="D21" s="4">
        <f>C21-'CO2'!O21</f>
        <v>-90451.09887944856</v>
      </c>
      <c r="E21" s="4">
        <f>WorldGS!D21-'CO2'!O21</f>
        <v>-76653.068634586001</v>
      </c>
      <c r="F21" s="4">
        <f>WorldGS!E21-'CO2'!O21</f>
        <v>219103.14902425057</v>
      </c>
      <c r="G21" s="4">
        <f t="shared" si="4"/>
        <v>205305.11877938802</v>
      </c>
      <c r="H21" s="4">
        <f>USA!F21+GB!F21+Australia!F21+France!F21+Germany!F21+Switzerland!F21+Argentina!F21+Brazil!F21+Chile!F21+Colombia!F21+Mexico!F21</f>
        <v>1169809.9655596181</v>
      </c>
      <c r="I21" s="4">
        <f>USA!L21+GB!L21+Germany!L21+Australia!L21+France!L21+Switzerland!L21+Argentina!L21+Brazil!L21+Chile!L21+Colombia!L21+Mexico!L21</f>
        <v>324.08206922541905</v>
      </c>
      <c r="J21" s="4">
        <f t="shared" si="5"/>
        <v>324.5246106238348</v>
      </c>
      <c r="K21" s="4">
        <f t="shared" si="6"/>
        <v>180.74200642647051</v>
      </c>
      <c r="L21" s="4">
        <f t="shared" si="7"/>
        <v>-279.09936237951581</v>
      </c>
      <c r="M21" s="4">
        <f t="shared" si="8"/>
        <v>-236.52363371349949</v>
      </c>
      <c r="N21" s="4">
        <f t="shared" si="9"/>
        <v>676.07303775837977</v>
      </c>
      <c r="O21" s="4">
        <f t="shared" si="10"/>
        <v>633.49730909236348</v>
      </c>
      <c r="P21" s="4">
        <f t="shared" si="11"/>
        <v>3609.6102704958453</v>
      </c>
      <c r="Q21" s="12">
        <f t="shared" si="12"/>
        <v>8.9905720092949393E-2</v>
      </c>
      <c r="R21" s="12">
        <f t="shared" si="13"/>
        <v>5.0072443527717003E-2</v>
      </c>
      <c r="S21" s="12">
        <f t="shared" si="14"/>
        <v>-7.7321190229541453E-2</v>
      </c>
      <c r="T21" s="12">
        <f t="shared" si="14"/>
        <v>-6.5526086194620858E-2</v>
      </c>
      <c r="U21" s="12">
        <f t="shared" si="15"/>
        <v>0.18729807017794997</v>
      </c>
      <c r="V21" s="12">
        <f t="shared" si="16"/>
        <v>0.17550296614302938</v>
      </c>
    </row>
    <row r="22" spans="1:22">
      <c r="A22">
        <v>1918</v>
      </c>
      <c r="B22" s="4">
        <f>USA!B22+GB!B22+Australia!B22+France!B22+Germany!B22+Switzerland!B22+Argentina!B22+Brazil!B22+Chile!B22+Colombia!B22+Mexico!B22</f>
        <v>70952.890791901402</v>
      </c>
      <c r="C22" s="4">
        <f>USA!C22+GB!C22+Australia!C22+France!C22+Germany!C22+Switzerland!C22+Argentina!C22+Brazil!C22+Chile!C22+Colombia!C22+Mexico!C22</f>
        <v>29881.36839410448</v>
      </c>
      <c r="D22" s="4">
        <f>C22-'CO2'!O22</f>
        <v>-122910.92394947028</v>
      </c>
      <c r="E22" s="4">
        <f>WorldGS!D22-'CO2'!O22</f>
        <v>-110943.84813747249</v>
      </c>
      <c r="F22" s="4">
        <f>WorldGS!E22-'CO2'!O22</f>
        <v>198340.87759567989</v>
      </c>
      <c r="G22" s="4">
        <f t="shared" si="4"/>
        <v>186373.80178368211</v>
      </c>
      <c r="H22" s="4">
        <f>USA!F22+GB!F22+Australia!F22+France!F22+Germany!F22+Switzerland!F22+Argentina!F22+Brazil!F22+Chile!F22+Colombia!F22+Mexico!F22</f>
        <v>1199002.0727078153</v>
      </c>
      <c r="I22" s="4">
        <f>USA!L22+GB!L22+Germany!L22+Australia!L22+France!L22+Switzerland!L22+Argentina!L22+Brazil!L22+Chile!L22+Colombia!L22+Mexico!L22</f>
        <v>325.08842688735291</v>
      </c>
      <c r="J22" s="4">
        <f t="shared" si="5"/>
        <v>218.25720303629092</v>
      </c>
      <c r="K22" s="4">
        <f t="shared" si="6"/>
        <v>91.917662773208278</v>
      </c>
      <c r="L22" s="4">
        <f t="shared" si="7"/>
        <v>-378.08458801906352</v>
      </c>
      <c r="M22" s="4">
        <f t="shared" si="8"/>
        <v>-341.27283213288882</v>
      </c>
      <c r="N22" s="4">
        <f t="shared" si="9"/>
        <v>610.11362199124801</v>
      </c>
      <c r="O22" s="4">
        <f t="shared" si="10"/>
        <v>573.30186610507326</v>
      </c>
      <c r="P22" s="4">
        <f t="shared" si="11"/>
        <v>3688.2336421138857</v>
      </c>
      <c r="Q22" s="12">
        <f t="shared" si="12"/>
        <v>5.9176620630573259E-2</v>
      </c>
      <c r="R22" s="12">
        <f t="shared" si="13"/>
        <v>2.4921865503218583E-2</v>
      </c>
      <c r="S22" s="12">
        <f t="shared" si="14"/>
        <v>-0.10251101874402049</v>
      </c>
      <c r="T22" s="12">
        <f t="shared" si="14"/>
        <v>-9.2530155420764135E-2</v>
      </c>
      <c r="U22" s="12">
        <f t="shared" si="15"/>
        <v>0.16542163029605836</v>
      </c>
      <c r="V22" s="12">
        <f t="shared" si="16"/>
        <v>0.15544076697280199</v>
      </c>
    </row>
    <row r="23" spans="1:22">
      <c r="A23">
        <v>1919</v>
      </c>
      <c r="B23" s="4">
        <f>USA!B23+GB!B23+Australia!B23+France!B23+Germany!B23+Switzerland!B23+Argentina!B23+Brazil!B23+Chile!B23+Colombia!B23+Mexico!B23</f>
        <v>131384.92229285618</v>
      </c>
      <c r="C23" s="4">
        <f>USA!C23+GB!C23+Australia!C23+France!C23+Germany!C23+Switzerland!C23+Argentina!C23+Brazil!C23+Chile!C23+Colombia!C23+Mexico!C23</f>
        <v>99386.82514158939</v>
      </c>
      <c r="D23" s="4">
        <f>C23-'CO2'!O23</f>
        <v>-36111.226866073732</v>
      </c>
      <c r="E23" s="4">
        <f>WorldGS!D23-'CO2'!O23</f>
        <v>-23312.987271554535</v>
      </c>
      <c r="F23" s="4">
        <f>WorldGS!E23-'CO2'!O23</f>
        <v>284865.55721981049</v>
      </c>
      <c r="G23" s="4">
        <f t="shared" si="4"/>
        <v>272067.3176252913</v>
      </c>
      <c r="H23" s="4">
        <f>USA!F23+GB!F23+Australia!F23+France!F23+Germany!F23+Switzerland!F23+Argentina!F23+Brazil!F23+Chile!F23+Colombia!F23+Mexico!F23</f>
        <v>1170180.4051205732</v>
      </c>
      <c r="I23" s="4">
        <f>USA!L23+GB!L23+Germany!L23+Australia!L23+France!L23+Switzerland!L23+Argentina!L23+Brazil!L23+Chile!L23+Colombia!L23+Mexico!L23</f>
        <v>322.27977227156379</v>
      </c>
      <c r="J23" s="4">
        <f t="shared" si="5"/>
        <v>407.67349860898753</v>
      </c>
      <c r="K23" s="4">
        <f t="shared" si="6"/>
        <v>308.38679213736907</v>
      </c>
      <c r="L23" s="4">
        <f t="shared" si="7"/>
        <v>-112.0493123460606</v>
      </c>
      <c r="M23" s="4">
        <f t="shared" si="8"/>
        <v>-72.337730373938044</v>
      </c>
      <c r="N23" s="4">
        <f t="shared" si="9"/>
        <v>883.90765331611681</v>
      </c>
      <c r="O23" s="4">
        <f t="shared" si="10"/>
        <v>844.19607134399428</v>
      </c>
      <c r="P23" s="4">
        <f t="shared" si="11"/>
        <v>3630.9458607117913</v>
      </c>
      <c r="Q23" s="12">
        <f t="shared" si="12"/>
        <v>0.11227749304118498</v>
      </c>
      <c r="R23" s="12">
        <f t="shared" si="13"/>
        <v>8.4932908384625319E-2</v>
      </c>
      <c r="S23" s="12">
        <f t="shared" si="14"/>
        <v>-3.0859538160146253E-2</v>
      </c>
      <c r="T23" s="12">
        <f t="shared" si="14"/>
        <v>-1.9922558239344648E-2</v>
      </c>
      <c r="U23" s="12">
        <f t="shared" si="15"/>
        <v>0.24343729904660166</v>
      </c>
      <c r="V23" s="12">
        <f t="shared" si="16"/>
        <v>0.23250031912580008</v>
      </c>
    </row>
    <row r="24" spans="1:22">
      <c r="A24">
        <v>1920</v>
      </c>
      <c r="B24" s="4">
        <f>USA!B24+GB!B24+Australia!B24+France!B24+Germany!B24+Switzerland!B24+Argentina!B24+Brazil!B24+Chile!B24+Colombia!B24+Mexico!B24</f>
        <v>179435.07450803975</v>
      </c>
      <c r="C24" s="4">
        <f>USA!C24+GB!C24+Australia!C24+France!C24+Germany!C24+Switzerland!C24+Argentina!C24+Brazil!C24+Chile!C24+Colombia!C24+Mexico!C24</f>
        <v>126942.70362775611</v>
      </c>
      <c r="D24" s="4">
        <f>C24-'CO2'!O24</f>
        <v>-32899.760850056962</v>
      </c>
      <c r="E24" s="4">
        <f>WorldGS!D24-'CO2'!O24</f>
        <v>-21824.184206351609</v>
      </c>
      <c r="F24" s="4">
        <f>WorldGS!E24-'CO2'!O24</f>
        <v>302665.86686643783</v>
      </c>
      <c r="G24" s="4">
        <f t="shared" si="4"/>
        <v>291590.29022273247</v>
      </c>
      <c r="H24" s="4">
        <f>USA!F24+GB!F24+Australia!F24+France!F24+Germany!F24+Switzerland!F24+Argentina!F24+Brazil!F24+Chile!F24+Colombia!F24+Mexico!F24</f>
        <v>1212722.6824594627</v>
      </c>
      <c r="I24" s="4">
        <f>USA!L24+GB!L24+Germany!L24+Australia!L24+France!L24+Switzerland!L24+Argentina!L24+Brazil!L24+Chile!L24+Colombia!L24+Mexico!L24</f>
        <v>325.86473472183638</v>
      </c>
      <c r="J24" s="4">
        <f t="shared" si="5"/>
        <v>550.64281399215702</v>
      </c>
      <c r="K24" s="4">
        <f t="shared" si="6"/>
        <v>389.55643278219884</v>
      </c>
      <c r="L24" s="4">
        <f t="shared" si="7"/>
        <v>-100.96140313599982</v>
      </c>
      <c r="M24" s="4">
        <f t="shared" si="8"/>
        <v>-66.973139100127227</v>
      </c>
      <c r="N24" s="4">
        <f t="shared" si="9"/>
        <v>928.80828950330726</v>
      </c>
      <c r="O24" s="4">
        <f t="shared" si="10"/>
        <v>894.82002546743468</v>
      </c>
      <c r="P24" s="4">
        <f t="shared" si="11"/>
        <v>3721.5523904256261</v>
      </c>
      <c r="Q24" s="12">
        <f t="shared" si="12"/>
        <v>0.14796051653304312</v>
      </c>
      <c r="R24" s="12">
        <f t="shared" si="13"/>
        <v>0.10467578900256892</v>
      </c>
      <c r="S24" s="12">
        <f t="shared" si="14"/>
        <v>-2.7128841016921187E-2</v>
      </c>
      <c r="T24" s="12">
        <f t="shared" si="14"/>
        <v>-1.7996022109598098E-2</v>
      </c>
      <c r="U24" s="12">
        <f t="shared" si="15"/>
        <v>0.24957549755119299</v>
      </c>
      <c r="V24" s="12">
        <f t="shared" si="16"/>
        <v>0.24044267864386989</v>
      </c>
    </row>
    <row r="25" spans="1:22">
      <c r="A25">
        <v>1921</v>
      </c>
      <c r="B25" s="4">
        <f>USA!B25+GB!B25+Australia!B25+France!B25+Germany!B25+Switzerland!B25+Argentina!B25+Brazil!B25+Chile!B25+Colombia!B25+Mexico!B25</f>
        <v>101100.05622887386</v>
      </c>
      <c r="C25" s="4">
        <f>USA!C25+GB!C25+Australia!C25+France!C25+Germany!C25+Switzerland!C25+Argentina!C25+Brazil!C25+Chile!C25+Colombia!C25+Mexico!C25</f>
        <v>70683.956716406028</v>
      </c>
      <c r="D25" s="4">
        <f>C25-'CO2'!O25</f>
        <v>-68483.606485334356</v>
      </c>
      <c r="E25" s="4">
        <f>WorldGS!D25-'CO2'!O25</f>
        <v>-51485.144690965608</v>
      </c>
      <c r="F25" s="4">
        <f>WorldGS!E25-'CO2'!O25</f>
        <v>273295.53437872342</v>
      </c>
      <c r="G25" s="4">
        <f t="shared" si="4"/>
        <v>256297.07258435467</v>
      </c>
      <c r="H25" s="4">
        <f>USA!F25+GB!F25+Australia!F25+France!F25+Germany!F25+Switzerland!F25+Argentina!F25+Brazil!F25+Chile!F25+Colombia!F25+Mexico!F25</f>
        <v>1178302.5394560248</v>
      </c>
      <c r="I25" s="4">
        <f>USA!L25+GB!L25+Germany!L25+Australia!L25+France!L25+Switzerland!L25+Argentina!L25+Brazil!L25+Chile!L25+Colombia!L25+Mexico!L25</f>
        <v>330.01515706408645</v>
      </c>
      <c r="J25" s="4">
        <f t="shared" si="5"/>
        <v>306.34973595846384</v>
      </c>
      <c r="K25" s="4">
        <f t="shared" si="6"/>
        <v>214.18397065526216</v>
      </c>
      <c r="L25" s="4">
        <f t="shared" si="7"/>
        <v>-207.51654892031326</v>
      </c>
      <c r="M25" s="4">
        <f t="shared" si="8"/>
        <v>-156.00842442811674</v>
      </c>
      <c r="N25" s="4">
        <f t="shared" si="9"/>
        <v>828.13024956199661</v>
      </c>
      <c r="O25" s="4">
        <f t="shared" si="10"/>
        <v>776.62212506980006</v>
      </c>
      <c r="P25" s="4">
        <f t="shared" si="11"/>
        <v>3570.4497633943743</v>
      </c>
      <c r="Q25" s="12">
        <f t="shared" si="12"/>
        <v>8.5801441347608157E-2</v>
      </c>
      <c r="R25" s="12">
        <f t="shared" si="13"/>
        <v>5.9987952456622889E-2</v>
      </c>
      <c r="S25" s="12">
        <f t="shared" si="14"/>
        <v>-5.8120562582297843E-2</v>
      </c>
      <c r="T25" s="12">
        <f t="shared" si="14"/>
        <v>-4.369433398211485E-2</v>
      </c>
      <c r="U25" s="12">
        <f t="shared" si="15"/>
        <v>0.23194003681337483</v>
      </c>
      <c r="V25" s="12">
        <f t="shared" si="16"/>
        <v>0.21751380821319183</v>
      </c>
    </row>
    <row r="26" spans="1:22">
      <c r="A26">
        <v>1922</v>
      </c>
      <c r="B26" s="4">
        <f>USA!B26+GB!B26+Australia!B26+France!B26+Germany!B26+Switzerland!B26+Argentina!B26+Brazil!B26+Chile!B26+Colombia!B26+Mexico!B26</f>
        <v>112459.42157946387</v>
      </c>
      <c r="C26" s="4">
        <f>USA!C26+GB!C26+Australia!C26+France!C26+Germany!C26+Switzerland!C26+Argentina!C26+Brazil!C26+Chile!C26+Colombia!C26+Mexico!C26</f>
        <v>71935.680676102842</v>
      </c>
      <c r="D26" s="4">
        <f>C26-'CO2'!O26</f>
        <v>-77312.25876446109</v>
      </c>
      <c r="E26" s="4">
        <f>WorldGS!D26-'CO2'!O26</f>
        <v>-58343.514846020553</v>
      </c>
      <c r="F26" s="4">
        <f>WorldGS!E26-'CO2'!O26</f>
        <v>291214.99511958985</v>
      </c>
      <c r="G26" s="4">
        <f t="shared" si="4"/>
        <v>272246.25120114931</v>
      </c>
      <c r="H26" s="4">
        <f>USA!F26+GB!F26+Australia!F26+France!F26+Germany!F26+Switzerland!F26+Argentina!F26+Brazil!F26+Chile!F26+Colombia!F26+Mexico!F26</f>
        <v>1265088.0801834858</v>
      </c>
      <c r="I26" s="4">
        <f>USA!L26+GB!L26+Germany!L26+Australia!L26+France!L26+Switzerland!L26+Argentina!L26+Brazil!L26+Chile!L26+Colombia!L26+Mexico!L26</f>
        <v>333.69725752695098</v>
      </c>
      <c r="J26" s="4">
        <f t="shared" si="5"/>
        <v>337.01032610488602</v>
      </c>
      <c r="K26" s="4">
        <f t="shared" si="6"/>
        <v>215.5716867714832</v>
      </c>
      <c r="L26" s="4">
        <f t="shared" si="7"/>
        <v>-231.68383024010015</v>
      </c>
      <c r="M26" s="4">
        <f t="shared" si="8"/>
        <v>-174.83965939189193</v>
      </c>
      <c r="N26" s="4">
        <f t="shared" si="9"/>
        <v>872.69220393898479</v>
      </c>
      <c r="O26" s="4">
        <f t="shared" si="10"/>
        <v>815.84803309077665</v>
      </c>
      <c r="P26" s="4">
        <f t="shared" si="11"/>
        <v>3791.1251940130533</v>
      </c>
      <c r="Q26" s="12">
        <f t="shared" si="12"/>
        <v>8.8894538918707536E-2</v>
      </c>
      <c r="R26" s="12">
        <f t="shared" si="13"/>
        <v>5.686219149710859E-2</v>
      </c>
      <c r="S26" s="12">
        <f t="shared" si="14"/>
        <v>-6.1112154936475156E-2</v>
      </c>
      <c r="T26" s="12">
        <f t="shared" si="14"/>
        <v>-4.6118144467505007E-2</v>
      </c>
      <c r="U26" s="12">
        <f t="shared" si="15"/>
        <v>0.23019345425921062</v>
      </c>
      <c r="V26" s="12">
        <f t="shared" si="16"/>
        <v>0.2151994437902405</v>
      </c>
    </row>
    <row r="27" spans="1:22">
      <c r="A27">
        <v>1923</v>
      </c>
      <c r="B27" s="4">
        <f>USA!B27+GB!B27+Australia!B27+France!B27+Germany!B27+Switzerland!B27+Argentina!B27+Brazil!B27+Chile!B27+Colombia!B27+Mexico!B27</f>
        <v>147118.10408493257</v>
      </c>
      <c r="C27" s="4">
        <f>USA!C27+GB!C27+Australia!C27+France!C27+Germany!C27+Switzerland!C27+Argentina!C27+Brazil!C27+Chile!C27+Colombia!C27+Mexico!C27</f>
        <v>106439.44505664858</v>
      </c>
      <c r="D27" s="4">
        <f>C27-'CO2'!O27</f>
        <v>-67704.150243493699</v>
      </c>
      <c r="E27" s="4">
        <f>WorldGS!D27-'CO2'!O27</f>
        <v>-47313.247325113844</v>
      </c>
      <c r="F27" s="4">
        <f>WorldGS!E27-'CO2'!O27</f>
        <v>317869.41678916221</v>
      </c>
      <c r="G27" s="4">
        <f t="shared" si="4"/>
        <v>297478.51387078234</v>
      </c>
      <c r="H27" s="4">
        <f>USA!F27+GB!F27+Australia!F27+France!F27+Germany!F27+Switzerland!F27+Argentina!F27+Brazil!F27+Chile!F27+Colombia!F27+Mexico!F27</f>
        <v>1334043.2643108228</v>
      </c>
      <c r="I27" s="4">
        <f>USA!L27+GB!L27+Germany!L27+Australia!L27+France!L27+Switzerland!L27+Argentina!L27+Brazil!L27+Chile!L27+Colombia!L27+Mexico!L27</f>
        <v>338.07740390342769</v>
      </c>
      <c r="J27" s="4">
        <f t="shared" si="5"/>
        <v>435.16100865160769</v>
      </c>
      <c r="K27" s="4">
        <f t="shared" si="6"/>
        <v>314.83750119855142</v>
      </c>
      <c r="L27" s="4">
        <f t="shared" si="7"/>
        <v>-200.26227562618615</v>
      </c>
      <c r="M27" s="4">
        <f t="shared" si="8"/>
        <v>-139.94797279805468</v>
      </c>
      <c r="N27" s="4">
        <f t="shared" si="9"/>
        <v>940.22674428712207</v>
      </c>
      <c r="O27" s="4">
        <f t="shared" si="10"/>
        <v>879.91244145899054</v>
      </c>
      <c r="P27" s="4">
        <f t="shared" si="11"/>
        <v>3945.969913718026</v>
      </c>
      <c r="Q27" s="12">
        <f t="shared" si="12"/>
        <v>0.11027985974722861</v>
      </c>
      <c r="R27" s="12">
        <f t="shared" si="13"/>
        <v>7.9787101291378296E-2</v>
      </c>
      <c r="S27" s="12">
        <f t="shared" si="14"/>
        <v>-5.0751090354232399E-2</v>
      </c>
      <c r="T27" s="12">
        <f t="shared" si="14"/>
        <v>-3.5466051657294814E-2</v>
      </c>
      <c r="U27" s="12">
        <f t="shared" si="15"/>
        <v>0.23827519338615755</v>
      </c>
      <c r="V27" s="12">
        <f t="shared" si="16"/>
        <v>0.22299015468921995</v>
      </c>
    </row>
    <row r="28" spans="1:22">
      <c r="A28">
        <v>1924</v>
      </c>
      <c r="B28" s="4">
        <f>USA!B28+GB!B28+Australia!B28+France!B28+Germany!B28+Switzerland!B28+Argentina!B28+Brazil!B28+Chile!B28+Colombia!B28+Mexico!B28</f>
        <v>107109.7894706607</v>
      </c>
      <c r="C28" s="4">
        <f>USA!C28+GB!C28+Australia!C28+France!C28+Germany!C28+Switzerland!C28+Argentina!C28+Brazil!C28+Chile!C28+Colombia!C28+Mexico!C28</f>
        <v>62344.3984411438</v>
      </c>
      <c r="D28" s="4">
        <f>C28-'CO2'!O28</f>
        <v>-113295.07264875527</v>
      </c>
      <c r="E28" s="4">
        <f>WorldGS!D28-'CO2'!O28</f>
        <v>-93078.810623756784</v>
      </c>
      <c r="F28" s="4">
        <f>WorldGS!E28-'CO2'!O28</f>
        <v>292361.39665141189</v>
      </c>
      <c r="G28" s="4">
        <f t="shared" si="4"/>
        <v>272145.1346264134</v>
      </c>
      <c r="H28" s="4">
        <f>USA!F28+GB!F28+Australia!F28+France!F28+Germany!F28+Switzerland!F28+Argentina!F28+Brazil!F28+Chile!F28+Colombia!F28+Mexico!F28</f>
        <v>1399043.6544204617</v>
      </c>
      <c r="I28" s="4">
        <f>USA!L28+GB!L28+Germany!L28+Australia!L28+France!L28+Switzerland!L28+Argentina!L28+Brazil!L28+Chile!L28+Colombia!L28+Mexico!L28</f>
        <v>342.79079533813899</v>
      </c>
      <c r="J28" s="4">
        <f t="shared" si="5"/>
        <v>312.46401865897371</v>
      </c>
      <c r="K28" s="4">
        <f t="shared" si="6"/>
        <v>181.87302368969807</v>
      </c>
      <c r="L28" s="4">
        <f t="shared" si="7"/>
        <v>-330.50791966860623</v>
      </c>
      <c r="M28" s="4">
        <f t="shared" si="8"/>
        <v>-271.53240953258705</v>
      </c>
      <c r="N28" s="4">
        <f t="shared" si="9"/>
        <v>852.88578522949535</v>
      </c>
      <c r="O28" s="4">
        <f t="shared" si="10"/>
        <v>793.91027509347612</v>
      </c>
      <c r="P28" s="4">
        <f t="shared" si="11"/>
        <v>4081.3337856414832</v>
      </c>
      <c r="Q28" s="12">
        <f t="shared" si="12"/>
        <v>7.6559290435458033E-2</v>
      </c>
      <c r="R28" s="12">
        <f t="shared" si="13"/>
        <v>4.4562153757074341E-2</v>
      </c>
      <c r="S28" s="12">
        <f t="shared" si="14"/>
        <v>-8.0980369905388344E-2</v>
      </c>
      <c r="T28" s="12">
        <f t="shared" si="14"/>
        <v>-6.6530311852430121E-2</v>
      </c>
      <c r="U28" s="12">
        <f t="shared" si="15"/>
        <v>0.20897231886057149</v>
      </c>
      <c r="V28" s="12">
        <f t="shared" si="16"/>
        <v>0.19452226080761326</v>
      </c>
    </row>
    <row r="29" spans="1:22">
      <c r="A29">
        <v>1925</v>
      </c>
      <c r="B29" s="4">
        <f>USA!B29+GB!B29+Australia!B29+France!B29+Germany!B29+Switzerland!B29+Argentina!B29+Brazil!B29+Chile!B29+Colombia!B29+Mexico!B29</f>
        <v>153613.8448129218</v>
      </c>
      <c r="C29" s="4">
        <f>USA!C29+GB!C29+Australia!C29+France!C29+Germany!C29+Switzerland!C29+Argentina!C29+Brazil!C29+Chile!C29+Colombia!C29+Mexico!C29</f>
        <v>112998.65140961735</v>
      </c>
      <c r="D29" s="4">
        <f>C29-'CO2'!O29</f>
        <v>-67591.400014918545</v>
      </c>
      <c r="E29" s="4">
        <f>WorldGS!D29-'CO2'!O29</f>
        <v>-41061.507378250739</v>
      </c>
      <c r="F29" s="4">
        <f>WorldGS!E29-'CO2'!O29</f>
        <v>329844.19727569399</v>
      </c>
      <c r="G29" s="4">
        <f t="shared" si="4"/>
        <v>303314.30463902617</v>
      </c>
      <c r="H29" s="4">
        <f>USA!F29+GB!F29+Australia!F29+France!F29+Germany!F29+Switzerland!F29+Argentina!F29+Brazil!F29+Chile!F29+Colombia!F29+Mexico!F29</f>
        <v>1377959.2683389259</v>
      </c>
      <c r="I29" s="4">
        <f>USA!L29+GB!L29+Germany!L29+Australia!L29+France!L29+Switzerland!L29+Argentina!L29+Brazil!L29+Chile!L29+Colombia!L29+Mexico!L29</f>
        <v>346.85271499657216</v>
      </c>
      <c r="J29" s="4">
        <f t="shared" si="5"/>
        <v>442.87917658202537</v>
      </c>
      <c r="K29" s="4">
        <f t="shared" si="6"/>
        <v>325.78280787202164</v>
      </c>
      <c r="L29" s="4">
        <f t="shared" si="7"/>
        <v>-194.87060960611632</v>
      </c>
      <c r="M29" s="4">
        <f t="shared" si="8"/>
        <v>-118.38312229632263</v>
      </c>
      <c r="N29" s="4">
        <f t="shared" si="9"/>
        <v>950.96328503282359</v>
      </c>
      <c r="O29" s="4">
        <f t="shared" si="10"/>
        <v>874.47579772302993</v>
      </c>
      <c r="P29" s="4">
        <f t="shared" si="11"/>
        <v>3972.7504175728996</v>
      </c>
      <c r="Q29" s="12">
        <f t="shared" si="12"/>
        <v>0.11147923479486956</v>
      </c>
      <c r="R29" s="12">
        <f t="shared" si="13"/>
        <v>8.2004348028249519E-2</v>
      </c>
      <c r="S29" s="12">
        <f t="shared" si="14"/>
        <v>-4.9051812755247282E-2</v>
      </c>
      <c r="T29" s="12">
        <f t="shared" si="14"/>
        <v>-2.9798781663371458E-2</v>
      </c>
      <c r="U29" s="12">
        <f t="shared" si="15"/>
        <v>0.23937151471342674</v>
      </c>
      <c r="V29" s="12">
        <f t="shared" si="16"/>
        <v>0.22011848362155093</v>
      </c>
    </row>
    <row r="30" spans="1:22">
      <c r="A30">
        <v>1926</v>
      </c>
      <c r="B30" s="4">
        <f>USA!B30+GB!B30+Australia!B30+France!B30+Germany!B30+Switzerland!B30+Argentina!B30+Brazil!B30+Chile!B30+Colombia!B30+Mexico!B30</f>
        <v>131386.81341779322</v>
      </c>
      <c r="C30" s="4">
        <f>USA!C30+GB!C30+Australia!C30+France!C30+Germany!C30+Switzerland!C30+Argentina!C30+Brazil!C30+Chile!C30+Colombia!C30+Mexico!C30</f>
        <v>89218.51006867383</v>
      </c>
      <c r="D30" s="4">
        <f>C30-'CO2'!O30</f>
        <v>-88001.654706876419</v>
      </c>
      <c r="E30" s="4">
        <f>WorldGS!D30-'CO2'!O30</f>
        <v>-60793.172905359141</v>
      </c>
      <c r="F30" s="4">
        <f>WorldGS!E30-'CO2'!O30</f>
        <v>331544.69259867823</v>
      </c>
      <c r="G30" s="4">
        <f t="shared" si="4"/>
        <v>304336.21079716098</v>
      </c>
      <c r="H30" s="4">
        <f>USA!F30+GB!F30+Australia!F30+France!F30+Germany!F30+Switzerland!F30+Argentina!F30+Brazil!F30+Chile!F30+Colombia!F30+Mexico!F30</f>
        <v>1428759.6779363127</v>
      </c>
      <c r="I30" s="4">
        <f>USA!L30+GB!L30+Germany!L30+Australia!L30+France!L30+Switzerland!L30+Argentina!L30+Brazil!L30+Chile!L30+Colombia!L30+Mexico!L30</f>
        <v>350.64852139796147</v>
      </c>
      <c r="J30" s="4">
        <f t="shared" si="5"/>
        <v>374.69661327525864</v>
      </c>
      <c r="K30" s="4">
        <f t="shared" si="6"/>
        <v>254.43857488113312</v>
      </c>
      <c r="L30" s="4">
        <f t="shared" si="7"/>
        <v>-250.9682754572369</v>
      </c>
      <c r="M30" s="4">
        <f t="shared" si="8"/>
        <v>-173.37353274153168</v>
      </c>
      <c r="N30" s="4">
        <f t="shared" si="9"/>
        <v>945.51858161808207</v>
      </c>
      <c r="O30" s="4">
        <f t="shared" si="10"/>
        <v>867.92383890237693</v>
      </c>
      <c r="P30" s="4">
        <f t="shared" si="11"/>
        <v>4074.6205694527107</v>
      </c>
      <c r="Q30" s="12">
        <f t="shared" si="12"/>
        <v>9.195865158202611E-2</v>
      </c>
      <c r="R30" s="12">
        <f t="shared" si="13"/>
        <v>6.244472842174565E-2</v>
      </c>
      <c r="S30" s="12">
        <f t="shared" si="14"/>
        <v>-6.1593041899100344E-2</v>
      </c>
      <c r="T30" s="12">
        <f t="shared" si="14"/>
        <v>-4.2549614077273118E-2</v>
      </c>
      <c r="U30" s="12">
        <f t="shared" si="15"/>
        <v>0.23205070644039894</v>
      </c>
      <c r="V30" s="12">
        <f t="shared" si="16"/>
        <v>0.21300727861857172</v>
      </c>
    </row>
    <row r="31" spans="1:22">
      <c r="A31">
        <v>1927</v>
      </c>
      <c r="B31" s="4">
        <f>USA!B31+GB!B31+Australia!B31+France!B31+Germany!B31+Switzerland!B31+Argentina!B31+Brazil!B31+Chile!B31+Colombia!B31+Mexico!B31</f>
        <v>137491.44538219468</v>
      </c>
      <c r="C31" s="4">
        <f>USA!C31+GB!C31+Australia!C31+France!C31+Germany!C31+Switzerland!C31+Argentina!C31+Brazil!C31+Chile!C31+Colombia!C31+Mexico!C31</f>
        <v>101277.69038764421</v>
      </c>
      <c r="D31" s="4">
        <f>C31-'CO2'!O31</f>
        <v>-94368.859631295709</v>
      </c>
      <c r="E31" s="4">
        <f>WorldGS!D31-'CO2'!O31</f>
        <v>-64750.636615826268</v>
      </c>
      <c r="F31" s="4">
        <f>WorldGS!E31-'CO2'!O31</f>
        <v>340384.52771629137</v>
      </c>
      <c r="G31" s="4">
        <f t="shared" si="4"/>
        <v>310766.30470082193</v>
      </c>
      <c r="H31" s="4">
        <f>USA!F31+GB!F31+Australia!F31+France!F31+Germany!F31+Switzerland!F31+Argentina!F31+Brazil!F31+Chile!F31+Colombia!F31+Mexico!F31</f>
        <v>1455265.6122535188</v>
      </c>
      <c r="I31" s="4">
        <f>USA!L31+GB!L31+Germany!L31+Australia!L31+France!L31+Switzerland!L31+Argentina!L31+Brazil!L31+Chile!L31+Colombia!L31+Mexico!L31</f>
        <v>354.358859888106</v>
      </c>
      <c r="J31" s="4">
        <f t="shared" si="5"/>
        <v>388.00058625769827</v>
      </c>
      <c r="K31" s="4">
        <f t="shared" si="6"/>
        <v>285.80544146581838</v>
      </c>
      <c r="L31" s="4">
        <f t="shared" si="7"/>
        <v>-266.30873476987159</v>
      </c>
      <c r="M31" s="4">
        <f t="shared" si="8"/>
        <v>-182.72616814568212</v>
      </c>
      <c r="N31" s="4">
        <f t="shared" si="9"/>
        <v>960.56446231871496</v>
      </c>
      <c r="O31" s="4">
        <f t="shared" si="10"/>
        <v>876.98189569452541</v>
      </c>
      <c r="P31" s="4">
        <f t="shared" si="11"/>
        <v>4106.7566723547998</v>
      </c>
      <c r="Q31" s="12">
        <f t="shared" si="12"/>
        <v>9.447859155366517E-2</v>
      </c>
      <c r="R31" s="12">
        <f t="shared" si="13"/>
        <v>6.9593955587813908E-2</v>
      </c>
      <c r="S31" s="12">
        <f t="shared" si="14"/>
        <v>-6.4846484955528444E-2</v>
      </c>
      <c r="T31" s="12">
        <f t="shared" si="14"/>
        <v>-4.4494033302661586E-2</v>
      </c>
      <c r="U31" s="12">
        <f t="shared" si="15"/>
        <v>0.23389855765862327</v>
      </c>
      <c r="V31" s="12">
        <f t="shared" si="16"/>
        <v>0.21354610600575638</v>
      </c>
    </row>
    <row r="32" spans="1:22">
      <c r="A32">
        <v>1928</v>
      </c>
      <c r="B32" s="4">
        <f>USA!B32+GB!B32+Australia!B32+France!B32+Germany!B32+Switzerland!B32+Argentina!B32+Brazil!B32+Chile!B32+Colombia!B32+Mexico!B32</f>
        <v>131572.11558395607</v>
      </c>
      <c r="C32" s="4">
        <f>USA!C32+GB!C32+Australia!C32+France!C32+Germany!C32+Switzerland!C32+Argentina!C32+Brazil!C32+Chile!C32+Colombia!C32+Mexico!C32</f>
        <v>97583.479006640977</v>
      </c>
      <c r="D32" s="4">
        <f>C32-'CO2'!O32</f>
        <v>-99779.442017442532</v>
      </c>
      <c r="E32" s="4">
        <f>WorldGS!D32-'CO2'!O32</f>
        <v>-69349.292299597757</v>
      </c>
      <c r="F32" s="4">
        <f>WorldGS!E32-'CO2'!O32</f>
        <v>350466.27756737499</v>
      </c>
      <c r="G32" s="4">
        <f t="shared" si="4"/>
        <v>320036.1278495302</v>
      </c>
      <c r="H32" s="4">
        <f>USA!F32+GB!F32+Australia!F32+France!F32+Germany!F32+Switzerland!F32+Argentina!F32+Brazil!F32+Chile!F32+Colombia!F32+Mexico!F32</f>
        <v>1495786.8869832789</v>
      </c>
      <c r="I32" s="4">
        <f>USA!L32+GB!L32+Germany!L32+Australia!L32+France!L32+Switzerland!L32+Argentina!L32+Brazil!L32+Chile!L32+Colombia!L32+Mexico!L32</f>
        <v>357.94401022243937</v>
      </c>
      <c r="J32" s="4">
        <f t="shared" si="5"/>
        <v>367.57736357200776</v>
      </c>
      <c r="K32" s="4">
        <f t="shared" si="6"/>
        <v>272.62218732476924</v>
      </c>
      <c r="L32" s="4">
        <f t="shared" si="7"/>
        <v>-278.75712169463588</v>
      </c>
      <c r="M32" s="4">
        <f t="shared" si="8"/>
        <v>-193.7434076812784</v>
      </c>
      <c r="N32" s="4">
        <f t="shared" si="9"/>
        <v>979.1092113808038</v>
      </c>
      <c r="O32" s="4">
        <f t="shared" si="10"/>
        <v>894.09549736744623</v>
      </c>
      <c r="P32" s="4">
        <f t="shared" si="11"/>
        <v>4178.8292142498567</v>
      </c>
      <c r="Q32" s="12">
        <f t="shared" si="12"/>
        <v>8.796180574180075E-2</v>
      </c>
      <c r="R32" s="12">
        <f t="shared" si="13"/>
        <v>6.5238891887499109E-2</v>
      </c>
      <c r="S32" s="12">
        <f t="shared" si="14"/>
        <v>-6.6706990738954058E-2</v>
      </c>
      <c r="T32" s="12">
        <f t="shared" si="14"/>
        <v>-4.6363083473383193E-2</v>
      </c>
      <c r="U32" s="12">
        <f t="shared" si="15"/>
        <v>0.23430227970122108</v>
      </c>
      <c r="V32" s="12">
        <f t="shared" si="16"/>
        <v>0.21395837243565019</v>
      </c>
    </row>
    <row r="33" spans="1:22">
      <c r="A33">
        <v>1929</v>
      </c>
      <c r="B33" s="4">
        <f>USA!B33+GB!B33+Australia!B33+France!B33+Germany!B33+Switzerland!B33+Argentina!B33+Brazil!B33+Chile!B33+Colombia!B33+Mexico!B33</f>
        <v>121140.06059566619</v>
      </c>
      <c r="C33" s="4">
        <f>USA!C33+GB!C33+Australia!C33+France!C33+Germany!C33+Switzerland!C33+Argentina!C33+Brazil!C33+Chile!C33+Colombia!C33+Mexico!C33</f>
        <v>82721.019628179638</v>
      </c>
      <c r="D33" s="4">
        <f>C33-'CO2'!O33</f>
        <v>-132394.050999845</v>
      </c>
      <c r="E33" s="4">
        <f>WorldGS!D33-'CO2'!O33</f>
        <v>-96712.648556784159</v>
      </c>
      <c r="F33" s="4">
        <f>WorldGS!E33-'CO2'!O33</f>
        <v>345483.03530517383</v>
      </c>
      <c r="G33" s="4">
        <f t="shared" si="4"/>
        <v>309801.63286211301</v>
      </c>
      <c r="H33" s="4">
        <f>USA!F33+GB!F33+Australia!F33+France!F33+Germany!F33+Switzerland!F33+Argentina!F33+Brazil!F33+Chile!F33+Colombia!F33+Mexico!F33</f>
        <v>1548693.6798991824</v>
      </c>
      <c r="I33" s="4">
        <f>USA!L33+GB!L33+Germany!L33+Australia!L33+France!L33+Switzerland!L33+Argentina!L33+Brazil!L33+Chile!L33+Colombia!L33+Mexico!L33</f>
        <v>361.28581646523719</v>
      </c>
      <c r="J33" s="4">
        <f t="shared" si="5"/>
        <v>335.30256399457147</v>
      </c>
      <c r="K33" s="4">
        <f t="shared" si="6"/>
        <v>228.96282073154407</v>
      </c>
      <c r="L33" s="4">
        <f t="shared" si="7"/>
        <v>-366.45239022989409</v>
      </c>
      <c r="M33" s="4">
        <f t="shared" si="8"/>
        <v>-267.69013381982523</v>
      </c>
      <c r="N33" s="4">
        <f t="shared" si="9"/>
        <v>956.25961374660301</v>
      </c>
      <c r="O33" s="4">
        <f t="shared" si="10"/>
        <v>857.49735733653426</v>
      </c>
      <c r="P33" s="4">
        <f t="shared" si="11"/>
        <v>4286.6163279016992</v>
      </c>
      <c r="Q33" s="12">
        <f t="shared" si="12"/>
        <v>7.8220801290770581E-2</v>
      </c>
      <c r="R33" s="12">
        <f t="shared" si="13"/>
        <v>5.3413415901306355E-2</v>
      </c>
      <c r="S33" s="12">
        <f t="shared" si="14"/>
        <v>-8.5487564596030158E-2</v>
      </c>
      <c r="T33" s="12">
        <f t="shared" si="14"/>
        <v>-6.2447887411201948E-2</v>
      </c>
      <c r="U33" s="12">
        <f t="shared" si="15"/>
        <v>0.22308029004655347</v>
      </c>
      <c r="V33" s="12">
        <f t="shared" si="16"/>
        <v>0.20004061286172528</v>
      </c>
    </row>
    <row r="34" spans="1:22">
      <c r="A34">
        <v>1930</v>
      </c>
      <c r="B34" s="4">
        <f>USA!B34+GB!B34+Australia!B34+France!B34+Germany!B34+Switzerland!B34+Argentina!B34+Brazil!B34+Chile!B34+Colombia!B34+Mexico!B34</f>
        <v>61811.231212725543</v>
      </c>
      <c r="C34" s="4">
        <f>USA!C34+GB!C34+Australia!C34+France!C34+Germany!C34+Switzerland!C34+Argentina!C34+Brazil!C34+Chile!C34+Colombia!C34+Mexico!C34</f>
        <v>30247.033784949595</v>
      </c>
      <c r="D34" s="4">
        <f>C34-'CO2'!O34</f>
        <v>-167885.37349051901</v>
      </c>
      <c r="E34" s="4">
        <f>WorldGS!D34-'CO2'!O34</f>
        <v>-130795.03895515585</v>
      </c>
      <c r="F34" s="4">
        <f>WorldGS!E34-'CO2'!O34</f>
        <v>292805.51163996558</v>
      </c>
      <c r="G34" s="4">
        <f t="shared" si="4"/>
        <v>255715.17710460242</v>
      </c>
      <c r="H34" s="4">
        <f>USA!F34+GB!F34+Australia!F34+France!F34+Germany!F34+Switzerland!F34+Argentina!F34+Brazil!F34+Chile!F34+Colombia!F34+Mexico!F34</f>
        <v>1471745.6519456655</v>
      </c>
      <c r="I34" s="4">
        <f>USA!L34+GB!L34+Germany!L34+Australia!L34+France!L34+Switzerland!L34+Argentina!L34+Brazil!L34+Chile!L34+Colombia!L34+Mexico!L34</f>
        <v>365.08532777922363</v>
      </c>
      <c r="J34" s="4">
        <f t="shared" si="5"/>
        <v>169.30625941260604</v>
      </c>
      <c r="K34" s="4">
        <f t="shared" si="6"/>
        <v>82.849217658072376</v>
      </c>
      <c r="L34" s="4">
        <f t="shared" si="7"/>
        <v>-459.85242549118146</v>
      </c>
      <c r="M34" s="4">
        <f t="shared" si="8"/>
        <v>-358.25882061809654</v>
      </c>
      <c r="N34" s="4">
        <f t="shared" si="9"/>
        <v>802.01938933309452</v>
      </c>
      <c r="O34" s="4">
        <f t="shared" si="10"/>
        <v>700.42578446000948</v>
      </c>
      <c r="P34" s="4">
        <f t="shared" si="11"/>
        <v>4031.2374668632738</v>
      </c>
      <c r="Q34" s="12">
        <f t="shared" si="12"/>
        <v>4.1998582520702779E-2</v>
      </c>
      <c r="R34" s="12">
        <f t="shared" si="13"/>
        <v>2.0551807810651693E-2</v>
      </c>
      <c r="S34" s="12">
        <f t="shared" si="14"/>
        <v>-0.11407227415183629</v>
      </c>
      <c r="T34" s="12">
        <f t="shared" si="14"/>
        <v>-8.8870681413084684E-2</v>
      </c>
      <c r="U34" s="12">
        <f t="shared" si="15"/>
        <v>0.19895116472936283</v>
      </c>
      <c r="V34" s="12">
        <f t="shared" si="16"/>
        <v>0.1737495719906112</v>
      </c>
    </row>
    <row r="35" spans="1:22">
      <c r="A35">
        <v>1931</v>
      </c>
      <c r="B35" s="4">
        <f>USA!B35+GB!B35+Australia!B35+France!B35+Germany!B35+Switzerland!B35+Argentina!B35+Brazil!B35+Chile!B35+Colombia!B35+Mexico!B35</f>
        <v>-14217.926369183482</v>
      </c>
      <c r="C35" s="4">
        <f>USA!C35+GB!C35+Australia!C35+France!C35+Germany!C35+Switzerland!C35+Argentina!C35+Brazil!C35+Chile!C35+Colombia!C35+Mexico!C35</f>
        <v>-36812.668651287328</v>
      </c>
      <c r="D35" s="4">
        <f>C35-'CO2'!O35</f>
        <v>-212096.63633836663</v>
      </c>
      <c r="E35" s="4">
        <f>WorldGS!D35-'CO2'!O35</f>
        <v>-174104.46796306258</v>
      </c>
      <c r="F35" s="4">
        <f>WorldGS!E35-'CO2'!O35</f>
        <v>226064.02115778913</v>
      </c>
      <c r="G35" s="4">
        <f t="shared" si="4"/>
        <v>188071.85278248508</v>
      </c>
      <c r="H35" s="4">
        <f>USA!F35+GB!F35+Australia!F35+France!F35+Germany!F35+Switzerland!F35+Argentina!F35+Brazil!F35+Chile!F35+Colombia!F35+Mexico!F35</f>
        <v>1376242.9806799518</v>
      </c>
      <c r="I35" s="4">
        <f>USA!L35+GB!L35+Germany!L35+Australia!L35+France!L35+Switzerland!L35+Argentina!L35+Brazil!L35+Chile!L35+Colombia!L35+Mexico!L35</f>
        <v>368.34317930134398</v>
      </c>
      <c r="J35" s="4">
        <f t="shared" si="5"/>
        <v>-38.599673261634372</v>
      </c>
      <c r="K35" s="4">
        <f t="shared" si="6"/>
        <v>-99.941225248454074</v>
      </c>
      <c r="L35" s="4">
        <f t="shared" si="7"/>
        <v>-575.81257983563466</v>
      </c>
      <c r="M35" s="4">
        <f t="shared" si="8"/>
        <v>-472.66917849081864</v>
      </c>
      <c r="N35" s="4">
        <f t="shared" si="9"/>
        <v>613.73206797687078</v>
      </c>
      <c r="O35" s="4">
        <f t="shared" si="10"/>
        <v>510.5886666320547</v>
      </c>
      <c r="P35" s="4">
        <f t="shared" si="11"/>
        <v>3736.306406678535</v>
      </c>
      <c r="Q35" s="12">
        <f t="shared" si="12"/>
        <v>-1.0330971034024035E-2</v>
      </c>
      <c r="R35" s="12">
        <f t="shared" si="13"/>
        <v>-2.674866950681886E-2</v>
      </c>
      <c r="S35" s="12">
        <f t="shared" si="14"/>
        <v>-0.15411278336444437</v>
      </c>
      <c r="T35" s="12">
        <f t="shared" si="14"/>
        <v>-0.12650707063155653</v>
      </c>
      <c r="U35" s="12">
        <f t="shared" si="15"/>
        <v>0.16426170693063161</v>
      </c>
      <c r="V35" s="12">
        <f t="shared" si="16"/>
        <v>0.13665599419774374</v>
      </c>
    </row>
    <row r="36" spans="1:22">
      <c r="A36">
        <v>1932</v>
      </c>
      <c r="B36" s="4">
        <f>USA!B36+GB!B36+Australia!B36+France!B36+Germany!B36+Switzerland!B36+Argentina!B36+Brazil!B36+Chile!B36+Colombia!B36+Mexico!B36</f>
        <v>-51355.063566669982</v>
      </c>
      <c r="C36" s="4">
        <f>USA!C36+GB!C36+Australia!C36+France!C36+Germany!C36+Switzerland!C36+Argentina!C36+Brazil!C36+Chile!C36+Colombia!C36+Mexico!C36</f>
        <v>-72867.889035652523</v>
      </c>
      <c r="D36" s="4">
        <f>C36-'CO2'!O36</f>
        <v>-230283.40834063361</v>
      </c>
      <c r="E36" s="4">
        <f>WorldGS!D36-'CO2'!O36</f>
        <v>-189557.27772798942</v>
      </c>
      <c r="F36" s="4">
        <f>WorldGS!E36-'CO2'!O36</f>
        <v>180607.62261649821</v>
      </c>
      <c r="G36" s="4">
        <f t="shared" si="4"/>
        <v>139881.49200385401</v>
      </c>
      <c r="H36" s="4">
        <f>USA!F36+GB!F36+Australia!F36+France!F36+Germany!F36+Switzerland!F36+Argentina!F36+Brazil!F36+Chile!F36+Colombia!F36+Mexico!F36</f>
        <v>1269111.6781170485</v>
      </c>
      <c r="I36" s="4">
        <f>USA!L36+GB!L36+Germany!L36+Australia!L36+France!L36+Switzerland!L36+Argentina!L36+Brazil!L36+Chile!L36+Colombia!L36+Mexico!L36</f>
        <v>371.10958216380328</v>
      </c>
      <c r="J36" s="4">
        <f t="shared" si="5"/>
        <v>-138.38247793882746</v>
      </c>
      <c r="K36" s="4">
        <f t="shared" si="6"/>
        <v>-196.3514081495463</v>
      </c>
      <c r="L36" s="4">
        <f t="shared" si="7"/>
        <v>-620.52671073038823</v>
      </c>
      <c r="M36" s="4">
        <f t="shared" si="8"/>
        <v>-510.78518809121221</v>
      </c>
      <c r="N36" s="4">
        <f t="shared" si="9"/>
        <v>486.66925160876116</v>
      </c>
      <c r="O36" s="4">
        <f t="shared" si="10"/>
        <v>376.92772896958508</v>
      </c>
      <c r="P36" s="4">
        <f t="shared" si="11"/>
        <v>3419.7760960989626</v>
      </c>
      <c r="Q36" s="12">
        <f t="shared" si="12"/>
        <v>-4.0465362073465676E-2</v>
      </c>
      <c r="R36" s="12">
        <f t="shared" si="13"/>
        <v>-5.7416451437721325E-2</v>
      </c>
      <c r="S36" s="12">
        <f t="shared" si="14"/>
        <v>-0.18145243819858292</v>
      </c>
      <c r="T36" s="12">
        <f t="shared" si="14"/>
        <v>-0.14936217276735739</v>
      </c>
      <c r="U36" s="12">
        <f t="shared" si="15"/>
        <v>0.14231026767042404</v>
      </c>
      <c r="V36" s="12">
        <f t="shared" si="16"/>
        <v>0.11022000223919848</v>
      </c>
    </row>
    <row r="37" spans="1:22">
      <c r="A37">
        <v>1933</v>
      </c>
      <c r="B37" s="4">
        <f>USA!B37+GB!B37+Australia!B37+France!B37+Germany!B37+Switzerland!B37+Argentina!B37+Brazil!B37+Chile!B37+Colombia!B37+Mexico!B37</f>
        <v>-27710.76255104665</v>
      </c>
      <c r="C37" s="4">
        <f>USA!C37+GB!C37+Australia!C37+France!C37+Germany!C37+Switzerland!C37+Argentina!C37+Brazil!C37+Chile!C37+Colombia!C37+Mexico!C37</f>
        <v>-50321.055509779675</v>
      </c>
      <c r="D37" s="4">
        <f>C37-'CO2'!O37</f>
        <v>-219106.79149761808</v>
      </c>
      <c r="E37" s="4">
        <f>WorldGS!D37-'CO2'!O37</f>
        <v>-182398.97493921194</v>
      </c>
      <c r="F37" s="4">
        <f>WorldGS!E37-'CO2'!O37</f>
        <v>197023.08431228955</v>
      </c>
      <c r="G37" s="4">
        <f t="shared" si="4"/>
        <v>160315.26775388341</v>
      </c>
      <c r="H37" s="4">
        <f>USA!F37+GB!F37+Australia!F37+France!F37+Germany!F37+Switzerland!F37+Argentina!F37+Brazil!F37+Chile!F37+Colombia!F37+Mexico!F37</f>
        <v>1287119.978724296</v>
      </c>
      <c r="I37" s="4">
        <f>USA!L37+GB!L37+Germany!L37+Australia!L37+France!L37+Switzerland!L37+Argentina!L37+Brazil!L37+Chile!L37+Colombia!L37+Mexico!L37</f>
        <v>373.821544368655</v>
      </c>
      <c r="J37" s="4">
        <f t="shared" ref="J37:J68" si="17">B37/$I37</f>
        <v>-74.128318628203175</v>
      </c>
      <c r="K37" s="4">
        <f t="shared" ref="K37:K68" si="18">C37/$I37</f>
        <v>-134.61250767332473</v>
      </c>
      <c r="L37" s="4">
        <f t="shared" ref="L37:L68" si="19">D37/$I37</f>
        <v>-586.12670884891406</v>
      </c>
      <c r="M37" s="4">
        <f t="shared" ref="M37:M68" si="20">E37/$I37</f>
        <v>-487.93061204448367</v>
      </c>
      <c r="N37" s="4">
        <f t="shared" ref="N37:N68" si="21">F37/$I37</f>
        <v>527.05117530087966</v>
      </c>
      <c r="O37" s="4">
        <f t="shared" si="10"/>
        <v>428.85507849644921</v>
      </c>
      <c r="P37" s="4">
        <f t="shared" ref="P37:P68" si="22">H37/$I37</f>
        <v>3443.1401777500687</v>
      </c>
      <c r="Q37" s="12">
        <f t="shared" si="12"/>
        <v>-2.1529276997558248E-2</v>
      </c>
      <c r="R37" s="12">
        <f t="shared" ref="R37:R68" si="23">K37/$P37</f>
        <v>-3.909585457577499E-2</v>
      </c>
      <c r="S37" s="12">
        <f t="shared" ref="S37:T68" si="24">L37/$P37</f>
        <v>-0.17023027776694252</v>
      </c>
      <c r="T37" s="12">
        <f t="shared" si="24"/>
        <v>-0.14171093445382857</v>
      </c>
      <c r="U37" s="12">
        <f t="shared" ref="U37:U68" si="25">N37/$P37</f>
        <v>0.15307281960424945</v>
      </c>
      <c r="V37" s="12">
        <f t="shared" si="16"/>
        <v>0.12455347629113549</v>
      </c>
    </row>
    <row r="38" spans="1:22">
      <c r="A38">
        <v>1934</v>
      </c>
      <c r="B38" s="4">
        <f>USA!B38+GB!B38+Australia!B38+France!B38+Germany!B38+Switzerland!B38+Argentina!B38+Brazil!B38+Chile!B38+Colombia!B38+Mexico!B38</f>
        <v>8098.933298100088</v>
      </c>
      <c r="C38" s="4">
        <f>USA!C38+GB!C38+Australia!C38+France!C38+Germany!C38+Switzerland!C38+Argentina!C38+Brazil!C38+Chile!C38+Colombia!C38+Mexico!C38</f>
        <v>-21476.163170612021</v>
      </c>
      <c r="D38" s="4">
        <f>C38-'CO2'!O38</f>
        <v>-205901.60968083158</v>
      </c>
      <c r="E38" s="4">
        <f>WorldGS!D38-'CO2'!O38</f>
        <v>-168996.56183571037</v>
      </c>
      <c r="F38" s="4">
        <f>WorldGS!E38-'CO2'!O38</f>
        <v>246749.62623027453</v>
      </c>
      <c r="G38" s="4">
        <f t="shared" si="4"/>
        <v>209844.57838515332</v>
      </c>
      <c r="H38" s="4">
        <f>USA!F38+GB!F38+Australia!F38+France!F38+Germany!F38+Switzerland!F38+Argentina!F38+Brazil!F38+Chile!F38+Colombia!F38+Mexico!F38</f>
        <v>1386754.2687944861</v>
      </c>
      <c r="I38" s="4">
        <f>USA!L38+GB!L38+Germany!L38+Australia!L38+France!L38+Switzerland!L38+Argentina!L38+Brazil!L38+Chile!L38+Colombia!L38+Mexico!L38</f>
        <v>376.66758486293787</v>
      </c>
      <c r="J38" s="4">
        <f t="shared" si="17"/>
        <v>21.50154041274121</v>
      </c>
      <c r="K38" s="4">
        <f t="shared" si="18"/>
        <v>-57.016223412021994</v>
      </c>
      <c r="L38" s="4">
        <f t="shared" si="19"/>
        <v>-546.64010909182753</v>
      </c>
      <c r="M38" s="4">
        <f t="shared" si="20"/>
        <v>-448.66234480252655</v>
      </c>
      <c r="N38" s="4">
        <f t="shared" si="21"/>
        <v>655.08590637036627</v>
      </c>
      <c r="O38" s="4">
        <f t="shared" si="10"/>
        <v>557.10814208106535</v>
      </c>
      <c r="P38" s="4">
        <f t="shared" si="22"/>
        <v>3681.6395265313299</v>
      </c>
      <c r="Q38" s="12">
        <f t="shared" si="12"/>
        <v>5.8402079448008765E-3</v>
      </c>
      <c r="R38" s="12">
        <f t="shared" si="23"/>
        <v>-1.5486639308694091E-2</v>
      </c>
      <c r="S38" s="12">
        <f t="shared" si="24"/>
        <v>-0.14847735775122081</v>
      </c>
      <c r="T38" s="12">
        <f t="shared" si="24"/>
        <v>-0.12186482179183779</v>
      </c>
      <c r="U38" s="12">
        <f t="shared" si="25"/>
        <v>0.17793320113214828</v>
      </c>
      <c r="V38" s="12">
        <f t="shared" si="16"/>
        <v>0.15132066517276524</v>
      </c>
    </row>
    <row r="39" spans="1:22">
      <c r="A39">
        <v>1935</v>
      </c>
      <c r="B39" s="4">
        <f>USA!B39+GB!B39+Australia!B39+France!B39+Germany!B39+Switzerland!B39+Argentina!B39+Brazil!B39+Chile!B39+Colombia!B39+Mexico!B39</f>
        <v>47055.545814544326</v>
      </c>
      <c r="C39" s="4">
        <f>USA!C39+GB!C39+Australia!C39+France!C39+Germany!C39+Switzerland!C39+Argentina!C39+Brazil!C39+Chile!C39+Colombia!C39+Mexico!C39</f>
        <v>17391.899207427359</v>
      </c>
      <c r="D39" s="4">
        <f>C39-'CO2'!O39</f>
        <v>-178644.11872693343</v>
      </c>
      <c r="E39" s="4">
        <f>WorldGS!D39-'CO2'!O39</f>
        <v>-139590.67710384776</v>
      </c>
      <c r="F39" s="4">
        <f>WorldGS!E39-'CO2'!O39</f>
        <v>313087.83468074829</v>
      </c>
      <c r="G39" s="4">
        <f t="shared" si="4"/>
        <v>274034.39305766264</v>
      </c>
      <c r="H39" s="4">
        <f>USA!F39+GB!F39+Australia!F39+France!F39+Germany!F39+Switzerland!F39+Argentina!F39+Brazil!F39+Chile!F39+Colombia!F39+Mexico!F39</f>
        <v>1476974.0459512598</v>
      </c>
      <c r="I39" s="4">
        <f>USA!L39+GB!L39+Germany!L39+Australia!L39+France!L39+Switzerland!L39+Argentina!L39+Brazil!L39+Chile!L39+Colombia!L39+Mexico!L39</f>
        <v>379.68056317524724</v>
      </c>
      <c r="J39" s="4">
        <f t="shared" si="17"/>
        <v>123.93456599679857</v>
      </c>
      <c r="K39" s="4">
        <f t="shared" si="18"/>
        <v>45.806661952826559</v>
      </c>
      <c r="L39" s="4">
        <f t="shared" si="19"/>
        <v>-470.51162491159067</v>
      </c>
      <c r="M39" s="4">
        <f t="shared" si="20"/>
        <v>-367.65294471873608</v>
      </c>
      <c r="N39" s="4">
        <f t="shared" si="21"/>
        <v>824.6085395112467</v>
      </c>
      <c r="O39" s="4">
        <f t="shared" si="10"/>
        <v>721.74985931839228</v>
      </c>
      <c r="P39" s="4">
        <f t="shared" si="22"/>
        <v>3890.0438663475652</v>
      </c>
      <c r="Q39" s="12">
        <f t="shared" si="12"/>
        <v>3.1859426334223589E-2</v>
      </c>
      <c r="R39" s="12">
        <f t="shared" si="23"/>
        <v>1.1775358717441736E-2</v>
      </c>
      <c r="S39" s="12">
        <f t="shared" si="24"/>
        <v>-0.12095278127373993</v>
      </c>
      <c r="T39" s="12">
        <f t="shared" si="24"/>
        <v>-9.4511259345754439E-2</v>
      </c>
      <c r="U39" s="12">
        <f t="shared" si="25"/>
        <v>0.21197923926896153</v>
      </c>
      <c r="V39" s="12">
        <f t="shared" si="16"/>
        <v>0.18553771734097607</v>
      </c>
    </row>
    <row r="40" spans="1:22">
      <c r="A40">
        <v>1936</v>
      </c>
      <c r="B40" s="4">
        <f>USA!B40+GB!B40+Australia!B40+France!B40+Germany!B40+Switzerland!B40+Argentina!B40+Brazil!B40+Chile!B40+Colombia!B40+Mexico!B40</f>
        <v>64650.533386299845</v>
      </c>
      <c r="C40" s="4">
        <f>USA!C40+GB!C40+Australia!C40+France!C40+Germany!C40+Switzerland!C40+Argentina!C40+Brazil!C40+Chile!C40+Colombia!C40+Mexico!C40</f>
        <v>27895.156272000022</v>
      </c>
      <c r="D40" s="4">
        <f>C40-'CO2'!O40</f>
        <v>-194618.76807336754</v>
      </c>
      <c r="E40" s="4">
        <f>WorldGS!D40-'CO2'!O40</f>
        <v>-154016.73839703988</v>
      </c>
      <c r="F40" s="4">
        <f>WorldGS!E40-'CO2'!O40</f>
        <v>355827.04910763062</v>
      </c>
      <c r="G40" s="4">
        <f t="shared" si="4"/>
        <v>315225.01943130296</v>
      </c>
      <c r="H40" s="4">
        <f>USA!F40+GB!F40+Australia!F40+France!F40+Germany!F40+Switzerland!F40+Argentina!F40+Brazil!F40+Chile!F40+Colombia!F40+Mexico!F40</f>
        <v>1628355.1356694715</v>
      </c>
      <c r="I40" s="4">
        <f>USA!L40+GB!L40+Germany!L40+Australia!L40+France!L40+Switzerland!L40+Argentina!L40+Brazil!L40+Chile!L40+Colombia!L40+Mexico!L40</f>
        <v>382.66157528834322</v>
      </c>
      <c r="J40" s="4">
        <f t="shared" si="17"/>
        <v>168.94963477214654</v>
      </c>
      <c r="K40" s="4">
        <f t="shared" si="18"/>
        <v>72.897719743563115</v>
      </c>
      <c r="L40" s="4">
        <f t="shared" si="19"/>
        <v>-508.59239767337073</v>
      </c>
      <c r="M40" s="4">
        <f t="shared" si="20"/>
        <v>-402.48812094860887</v>
      </c>
      <c r="N40" s="4">
        <f t="shared" si="21"/>
        <v>929.87399855736169</v>
      </c>
      <c r="O40" s="4">
        <f t="shared" si="10"/>
        <v>823.76972183259988</v>
      </c>
      <c r="P40" s="4">
        <f t="shared" si="22"/>
        <v>4255.3400728632687</v>
      </c>
      <c r="Q40" s="12">
        <f t="shared" si="12"/>
        <v>3.9702968947077893E-2</v>
      </c>
      <c r="R40" s="12">
        <f t="shared" si="23"/>
        <v>1.7130879905096E-2</v>
      </c>
      <c r="S40" s="12">
        <f t="shared" si="24"/>
        <v>-0.1195186257654742</v>
      </c>
      <c r="T40" s="12">
        <f t="shared" si="24"/>
        <v>-9.458424334057719E-2</v>
      </c>
      <c r="U40" s="12">
        <f t="shared" si="25"/>
        <v>0.21851931517465822</v>
      </c>
      <c r="V40" s="12">
        <f t="shared" si="16"/>
        <v>0.19358493274976121</v>
      </c>
    </row>
    <row r="41" spans="1:22">
      <c r="A41">
        <v>1937</v>
      </c>
      <c r="B41" s="4">
        <f>USA!B41+GB!B41+Australia!B41+France!B41+Germany!B41+Switzerland!B41+Argentina!B41+Brazil!B41+Chile!B41+Colombia!B41+Mexico!B41</f>
        <v>115662.84858095722</v>
      </c>
      <c r="C41" s="4">
        <f>USA!C41+GB!C41+Australia!C41+France!C41+Germany!C41+Switzerland!C41+Argentina!C41+Brazil!C41+Chile!C41+Colombia!C41+Mexico!C41</f>
        <v>72390.790870570039</v>
      </c>
      <c r="D41" s="4">
        <f>C41-'CO2'!O41</f>
        <v>-168795.71776769235</v>
      </c>
      <c r="E41" s="4">
        <f>WorldGS!D41-'CO2'!O41</f>
        <v>-126784.44632494939</v>
      </c>
      <c r="F41" s="4">
        <f>WorldGS!E41-'CO2'!O41</f>
        <v>420943.61531269806</v>
      </c>
      <c r="G41" s="4">
        <f t="shared" si="4"/>
        <v>378932.3438699551</v>
      </c>
      <c r="H41" s="4">
        <f>USA!F41+GB!F41+Australia!F41+France!F41+Germany!F41+Switzerland!F41+Argentina!F41+Brazil!F41+Chile!F41+Colombia!F41+Mexico!F41</f>
        <v>1734312.6006511988</v>
      </c>
      <c r="I41" s="4">
        <f>USA!L41+GB!L41+Germany!L41+Australia!L41+France!L41+Switzerland!L41+Argentina!L41+Brazil!L41+Chile!L41+Colombia!L41+Mexico!L41</f>
        <v>385.65338937792313</v>
      </c>
      <c r="J41" s="4">
        <f t="shared" si="17"/>
        <v>299.91399470785615</v>
      </c>
      <c r="K41" s="4">
        <f t="shared" si="18"/>
        <v>187.70946363868279</v>
      </c>
      <c r="L41" s="4">
        <f t="shared" si="19"/>
        <v>-437.68762940205892</v>
      </c>
      <c r="M41" s="4">
        <f t="shared" si="20"/>
        <v>-328.7523196138859</v>
      </c>
      <c r="N41" s="4">
        <f t="shared" si="21"/>
        <v>1091.5076255175657</v>
      </c>
      <c r="O41" s="4">
        <f t="shared" si="10"/>
        <v>982.5723157293927</v>
      </c>
      <c r="P41" s="4">
        <f t="shared" si="22"/>
        <v>4497.0759973060931</v>
      </c>
      <c r="Q41" s="12">
        <f t="shared" si="12"/>
        <v>6.6690888676890311E-2</v>
      </c>
      <c r="R41" s="12">
        <f t="shared" si="23"/>
        <v>4.1740336109758289E-2</v>
      </c>
      <c r="S41" s="12">
        <f t="shared" si="24"/>
        <v>-9.7327158728082258E-2</v>
      </c>
      <c r="T41" s="12">
        <f t="shared" si="24"/>
        <v>-7.3103572145727602E-2</v>
      </c>
      <c r="U41" s="12">
        <f t="shared" si="25"/>
        <v>0.24271496104833834</v>
      </c>
      <c r="V41" s="12">
        <f t="shared" si="16"/>
        <v>0.21849137446598371</v>
      </c>
    </row>
    <row r="42" spans="1:22">
      <c r="A42">
        <v>1938</v>
      </c>
      <c r="B42" s="4">
        <f>USA!B42+GB!B42+Australia!B42+France!B42+Germany!B42+Switzerland!B42+Argentina!B42+Brazil!B42+Chile!B42+Colombia!B42+Mexico!B42</f>
        <v>84225.833909822089</v>
      </c>
      <c r="C42" s="4">
        <f>USA!C42+GB!C42+Australia!C42+France!C42+Germany!C42+Switzerland!C42+Argentina!C42+Brazil!C42+Chile!C42+Colombia!C42+Mexico!C42</f>
        <v>45931.072144207159</v>
      </c>
      <c r="D42" s="4">
        <f>C42-'CO2'!O42</f>
        <v>-178506.26906719038</v>
      </c>
      <c r="E42" s="4">
        <f>WorldGS!D42-'CO2'!O42</f>
        <v>-134559.73201500071</v>
      </c>
      <c r="F42" s="4">
        <f>WorldGS!E42-'CO2'!O42</f>
        <v>422269.98561705323</v>
      </c>
      <c r="G42" s="4">
        <f t="shared" si="4"/>
        <v>378323.44856486353</v>
      </c>
      <c r="H42" s="4">
        <f>USA!F42+GB!F42+Australia!F42+France!F42+Germany!F42+Switzerland!F42+Argentina!F42+Brazil!F42+Chile!F42+Colombia!F42+Mexico!F42</f>
        <v>1746652.2734326406</v>
      </c>
      <c r="I42" s="4">
        <f>USA!L42+GB!L42+Germany!L42+Australia!L42+France!L42+Switzerland!L42+Argentina!L42+Brazil!L42+Chile!L42+Colombia!L42+Mexico!L42</f>
        <v>389.15275992700413</v>
      </c>
      <c r="J42" s="4">
        <f t="shared" si="17"/>
        <v>216.43385986937588</v>
      </c>
      <c r="K42" s="4">
        <f t="shared" si="18"/>
        <v>118.02838595522937</v>
      </c>
      <c r="L42" s="4">
        <f t="shared" si="19"/>
        <v>-458.70487748994492</v>
      </c>
      <c r="M42" s="4">
        <f t="shared" si="20"/>
        <v>-345.77612154219577</v>
      </c>
      <c r="N42" s="4">
        <f t="shared" si="21"/>
        <v>1085.1008372554293</v>
      </c>
      <c r="O42" s="4">
        <f t="shared" si="10"/>
        <v>972.17208130767995</v>
      </c>
      <c r="P42" s="4">
        <f t="shared" si="22"/>
        <v>4488.3461028524407</v>
      </c>
      <c r="Q42" s="12">
        <f t="shared" si="12"/>
        <v>4.8221294639427981E-2</v>
      </c>
      <c r="R42" s="12">
        <f t="shared" si="23"/>
        <v>2.629663204453413E-2</v>
      </c>
      <c r="S42" s="12">
        <f t="shared" si="24"/>
        <v>-0.10219908781063655</v>
      </c>
      <c r="T42" s="12">
        <f t="shared" si="24"/>
        <v>-7.7038649341780396E-2</v>
      </c>
      <c r="U42" s="12">
        <f t="shared" si="25"/>
        <v>0.24175961754950767</v>
      </c>
      <c r="V42" s="12">
        <f t="shared" si="16"/>
        <v>0.21659917908065146</v>
      </c>
    </row>
    <row r="43" spans="1:22">
      <c r="A43">
        <v>1939</v>
      </c>
      <c r="B43" s="4">
        <f>USA!B43+GB!B43+Australia!B43+France!B43+Germany!B43+Switzerland!B43+Argentina!B43+Brazil!B43+Chile!B43+Colombia!B43+Mexico!B43</f>
        <v>90198.410363063929</v>
      </c>
      <c r="C43" s="4">
        <f>USA!C43+GB!C43+Australia!C43+France!C43+Germany!C43+Switzerland!C43+Argentina!C43+Brazil!C43+Chile!C43+Colombia!C43+Mexico!C43</f>
        <v>43595.61039444113</v>
      </c>
      <c r="D43" s="4">
        <f>C43-'CO2'!O43</f>
        <v>-201663.37768907391</v>
      </c>
      <c r="E43" s="4">
        <f>WorldGS!D43-'CO2'!O43</f>
        <v>-157164.05649354</v>
      </c>
      <c r="F43" s="4">
        <f>WorldGS!E43-'CO2'!O43</f>
        <v>428679.39978636074</v>
      </c>
      <c r="G43" s="4">
        <f t="shared" si="4"/>
        <v>384180.07859082683</v>
      </c>
      <c r="H43" s="4">
        <f>USA!F43+GB!F43+Australia!F43+France!F43+Germany!F43+Switzerland!F43+Argentina!F43+Brazil!F43+Chile!F43+Colombia!F43+Mexico!F43</f>
        <v>1829895.6988697553</v>
      </c>
      <c r="I43" s="4">
        <f>USA!L43+GB!L43+Germany!L43+Australia!L43+France!L43+Switzerland!L43+Argentina!L43+Brazil!L43+Chile!L43+Colombia!L43+Mexico!L43</f>
        <v>392.94900559497353</v>
      </c>
      <c r="J43" s="4">
        <f t="shared" si="17"/>
        <v>229.54227922397297</v>
      </c>
      <c r="K43" s="4">
        <f t="shared" si="18"/>
        <v>110.94470217180464</v>
      </c>
      <c r="L43" s="4">
        <f t="shared" si="19"/>
        <v>-513.20495743138611</v>
      </c>
      <c r="M43" s="4">
        <f t="shared" si="20"/>
        <v>-399.9604382649452</v>
      </c>
      <c r="N43" s="4">
        <f t="shared" si="21"/>
        <v>1090.9288321961446</v>
      </c>
      <c r="O43" s="4">
        <f t="shared" si="10"/>
        <v>977.6843130297035</v>
      </c>
      <c r="P43" s="4">
        <f t="shared" si="22"/>
        <v>4656.8274071569831</v>
      </c>
      <c r="Q43" s="12">
        <f t="shared" si="12"/>
        <v>4.9291558212184138E-2</v>
      </c>
      <c r="R43" s="12">
        <f t="shared" si="23"/>
        <v>2.3824095778446928E-2</v>
      </c>
      <c r="S43" s="12">
        <f t="shared" si="24"/>
        <v>-0.11020484818540878</v>
      </c>
      <c r="T43" s="12">
        <f t="shared" si="24"/>
        <v>-8.5886893220533389E-2</v>
      </c>
      <c r="U43" s="12">
        <f t="shared" si="25"/>
        <v>0.23426439006941041</v>
      </c>
      <c r="V43" s="12">
        <f t="shared" si="16"/>
        <v>0.20994643510453498</v>
      </c>
    </row>
    <row r="44" spans="1:22">
      <c r="A44">
        <v>1940</v>
      </c>
      <c r="B44" s="4">
        <f>USA!B44+GB!B44+Australia!B44+France!B44+Germany!B44+Switzerland!B44+Argentina!B44+Brazil!B44+Chile!B44+Colombia!B44+Mexico!B44</f>
        <v>54946.393566118539</v>
      </c>
      <c r="C44" s="4">
        <f>USA!C44+GB!C44+Australia!C44+France!C44+Germany!C44+Switzerland!C44+Argentina!C44+Brazil!C44+Chile!C44+Colombia!C44+Mexico!C44</f>
        <v>9508.9117920618191</v>
      </c>
      <c r="D44" s="4">
        <f>C44-'CO2'!O44</f>
        <v>-254360.58217768971</v>
      </c>
      <c r="E44" s="4">
        <f>WorldGS!D44-'CO2'!O44</f>
        <v>-209989.42758961473</v>
      </c>
      <c r="F44" s="4">
        <f>WorldGS!E44-'CO2'!O44</f>
        <v>429507.31523948023</v>
      </c>
      <c r="G44" s="4">
        <f t="shared" si="4"/>
        <v>385136.16065140523</v>
      </c>
      <c r="H44" s="4">
        <f>USA!F44+GB!F44+Australia!F44+France!F44+Germany!F44+Switzerland!F44+Argentina!F44+Brazil!F44+Chile!F44+Colombia!F44+Mexico!F44</f>
        <v>1967458.3329389254</v>
      </c>
      <c r="I44" s="4">
        <f>USA!L44+GB!L44+Germany!L44+Australia!L44+France!L44+Switzerland!L44+Argentina!L44+Brazil!L44+Chile!L44+Colombia!L44+Mexico!L44</f>
        <v>395.52924757585777</v>
      </c>
      <c r="J44" s="4">
        <f t="shared" si="17"/>
        <v>138.9186612693679</v>
      </c>
      <c r="K44" s="4">
        <f t="shared" si="18"/>
        <v>24.040982684189807</v>
      </c>
      <c r="L44" s="4">
        <f t="shared" si="19"/>
        <v>-643.08918679624674</v>
      </c>
      <c r="M44" s="4">
        <f t="shared" si="20"/>
        <v>-530.90745849165376</v>
      </c>
      <c r="N44" s="4">
        <f t="shared" si="21"/>
        <v>1085.9053227337022</v>
      </c>
      <c r="O44" s="4">
        <f t="shared" si="10"/>
        <v>973.72359442910908</v>
      </c>
      <c r="P44" s="4">
        <f t="shared" si="22"/>
        <v>4974.2423474299212</v>
      </c>
      <c r="Q44" s="12">
        <f t="shared" si="12"/>
        <v>2.7927602148525001E-2</v>
      </c>
      <c r="R44" s="12">
        <f t="shared" si="23"/>
        <v>4.8330943699619383E-3</v>
      </c>
      <c r="S44" s="12">
        <f t="shared" si="24"/>
        <v>-0.12928384704225687</v>
      </c>
      <c r="T44" s="12">
        <f t="shared" si="24"/>
        <v>-0.10673132135710309</v>
      </c>
      <c r="U44" s="12">
        <f t="shared" si="25"/>
        <v>0.21830567288197467</v>
      </c>
      <c r="V44" s="12">
        <f t="shared" si="16"/>
        <v>0.19575314719682085</v>
      </c>
    </row>
    <row r="45" spans="1:22">
      <c r="A45">
        <v>1941</v>
      </c>
      <c r="B45" s="4">
        <f>USA!B45+GB!B45+Australia!B45+France!B45+Germany!B45+Switzerland!B45+Argentina!B45+Brazil!B45+Chile!B45+Colombia!B45+Mexico!B45</f>
        <v>77195.466349049268</v>
      </c>
      <c r="C45" s="4">
        <f>USA!C45+GB!C45+Australia!C45+France!C45+Germany!C45+Switzerland!C45+Argentina!C45+Brazil!C45+Chile!C45+Colombia!C45+Mexico!C45</f>
        <v>29481.449807577083</v>
      </c>
      <c r="D45" s="4">
        <f>C45-'CO2'!O45</f>
        <v>-252312.02424665395</v>
      </c>
      <c r="E45" s="4">
        <f>WorldGS!D45-'CO2'!O45</f>
        <v>-210931.7588002237</v>
      </c>
      <c r="F45" s="4">
        <f>WorldGS!E45-'CO2'!O45</f>
        <v>510239.49918872135</v>
      </c>
      <c r="G45" s="4">
        <f t="shared" si="4"/>
        <v>468859.23374229111</v>
      </c>
      <c r="H45" s="4">
        <f>USA!F45+GB!F45+Australia!F45+France!F45+Germany!F45+Switzerland!F45+Argentina!F45+Brazil!F45+Chile!F45+Colombia!F45+Mexico!F45</f>
        <v>2188307.9556958438</v>
      </c>
      <c r="I45" s="4">
        <f>USA!L45+GB!L45+Germany!L45+Australia!L45+France!L45+Switzerland!L45+Argentina!L45+Brazil!L45+Chile!L45+Colombia!L45+Mexico!L45</f>
        <v>398.00628582664842</v>
      </c>
      <c r="J45" s="4">
        <f t="shared" si="17"/>
        <v>193.95539492225944</v>
      </c>
      <c r="K45" s="4">
        <f t="shared" si="18"/>
        <v>74.072824619703937</v>
      </c>
      <c r="L45" s="4">
        <f t="shared" si="19"/>
        <v>-633.9397975150282</v>
      </c>
      <c r="M45" s="4">
        <f t="shared" si="20"/>
        <v>-529.97092335394677</v>
      </c>
      <c r="N45" s="4">
        <f t="shared" si="21"/>
        <v>1281.9885448014159</v>
      </c>
      <c r="O45" s="4">
        <f t="shared" si="10"/>
        <v>1178.0196706403342</v>
      </c>
      <c r="P45" s="4">
        <f t="shared" si="22"/>
        <v>5498.1743596103934</v>
      </c>
      <c r="Q45" s="12">
        <f t="shared" si="12"/>
        <v>3.5276326692557515E-2</v>
      </c>
      <c r="R45" s="12">
        <f t="shared" si="23"/>
        <v>1.3472258203348941E-2</v>
      </c>
      <c r="S45" s="12">
        <f t="shared" si="24"/>
        <v>-0.11530005344536762</v>
      </c>
      <c r="T45" s="12">
        <f t="shared" si="24"/>
        <v>-9.6390344992897073E-2</v>
      </c>
      <c r="U45" s="12">
        <f t="shared" si="25"/>
        <v>0.23316622226805098</v>
      </c>
      <c r="V45" s="12">
        <f t="shared" si="16"/>
        <v>0.21425651381558042</v>
      </c>
    </row>
    <row r="46" spans="1:22">
      <c r="A46">
        <v>1942</v>
      </c>
      <c r="B46" s="4">
        <f>USA!B46+GB!B46+Australia!B46+France!B46+Germany!B46+Switzerland!B46+Argentina!B46+Brazil!B46+Chile!B46+Colombia!B46+Mexico!B46</f>
        <v>2961.4841396799866</v>
      </c>
      <c r="C46" s="4">
        <f>USA!C46+GB!C46+Australia!C46+France!C46+Germany!C46+Switzerland!C46+Argentina!C46+Brazil!C46+Chile!C46+Colombia!C46+Mexico!C46</f>
        <v>-41014.966532822356</v>
      </c>
      <c r="D46" s="4">
        <f>C46-'CO2'!O46</f>
        <v>-342123.66851503536</v>
      </c>
      <c r="E46" s="4">
        <f>WorldGS!D46-'CO2'!O46</f>
        <v>-301881.3662075859</v>
      </c>
      <c r="F46" s="4">
        <f>WorldGS!E46-'CO2'!O46</f>
        <v>491456.74315624445</v>
      </c>
      <c r="G46" s="4">
        <f t="shared" si="4"/>
        <v>451214.440848795</v>
      </c>
      <c r="H46" s="4">
        <f>USA!F46+GB!F46+Australia!F46+France!F46+Germany!F46+Switzerland!F46+Argentina!F46+Brazil!F46+Chile!F46+Colombia!F46+Mexico!F46</f>
        <v>2399825.9750233535</v>
      </c>
      <c r="I46" s="4">
        <f>USA!L46+GB!L46+Germany!L46+Australia!L46+France!L46+Switzerland!L46+Argentina!L46+Brazil!L46+Chile!L46+Colombia!L46+Mexico!L46</f>
        <v>402.28005091546231</v>
      </c>
      <c r="J46" s="4">
        <f t="shared" si="17"/>
        <v>7.3617474516585757</v>
      </c>
      <c r="K46" s="4">
        <f t="shared" si="18"/>
        <v>-101.95625271371337</v>
      </c>
      <c r="L46" s="4">
        <f t="shared" si="19"/>
        <v>-850.4614328661587</v>
      </c>
      <c r="M46" s="4">
        <f t="shared" si="20"/>
        <v>-750.42589241151597</v>
      </c>
      <c r="N46" s="4">
        <f t="shared" si="21"/>
        <v>1221.6781370039209</v>
      </c>
      <c r="O46" s="4">
        <f t="shared" si="10"/>
        <v>1121.6425965492783</v>
      </c>
      <c r="P46" s="4">
        <f t="shared" si="22"/>
        <v>5965.5604834545184</v>
      </c>
      <c r="Q46" s="12">
        <f t="shared" si="12"/>
        <v>1.2340412056966619E-3</v>
      </c>
      <c r="R46" s="12">
        <f t="shared" si="23"/>
        <v>-1.7090808650166069E-2</v>
      </c>
      <c r="S46" s="12">
        <f t="shared" si="24"/>
        <v>-0.14256186576683172</v>
      </c>
      <c r="T46" s="12">
        <f t="shared" si="24"/>
        <v>-0.12579302388984609</v>
      </c>
      <c r="U46" s="12">
        <f t="shared" si="25"/>
        <v>0.20478849227867946</v>
      </c>
      <c r="V46" s="12">
        <f t="shared" si="16"/>
        <v>0.18801965040169386</v>
      </c>
    </row>
    <row r="47" spans="1:22">
      <c r="A47">
        <v>1943</v>
      </c>
      <c r="B47" s="4">
        <f>USA!B47+GB!B47+Australia!B47+France!B47+Germany!B47+Switzerland!B47+Argentina!B47+Brazil!B47+Chile!B47+Colombia!B47+Mexico!B47</f>
        <v>-20355.465062756364</v>
      </c>
      <c r="C47" s="4">
        <f>USA!C47+GB!C47+Australia!C47+France!C47+Germany!C47+Switzerland!C47+Argentina!C47+Brazil!C47+Chile!C47+Colombia!C47+Mexico!C47</f>
        <v>-66292.348590886671</v>
      </c>
      <c r="D47" s="4">
        <f>C47-'CO2'!O47</f>
        <v>-379790.81794094201</v>
      </c>
      <c r="E47" s="4">
        <f>WorldGS!D47-'CO2'!O47</f>
        <v>-339256.31223133608</v>
      </c>
      <c r="F47" s="4">
        <f>WorldGS!E47-'CO2'!O47</f>
        <v>533942.02513133828</v>
      </c>
      <c r="G47" s="4">
        <f t="shared" si="4"/>
        <v>493407.51942173234</v>
      </c>
      <c r="H47" s="4">
        <f>USA!F47+GB!F47+Australia!F47+France!F47+Germany!F47+Switzerland!F47+Argentina!F47+Brazil!F47+Chile!F47+Colombia!F47+Mexico!F47</f>
        <v>2636528.517052162</v>
      </c>
      <c r="I47" s="4">
        <f>USA!L47+GB!L47+Germany!L47+Australia!L47+France!L47+Switzerland!L47+Argentina!L47+Brazil!L47+Chile!L47+Colombia!L47+Mexico!L47</f>
        <v>406.03294070685934</v>
      </c>
      <c r="J47" s="4">
        <f t="shared" si="17"/>
        <v>-50.132545963683896</v>
      </c>
      <c r="K47" s="4">
        <f t="shared" si="18"/>
        <v>-163.26840003542293</v>
      </c>
      <c r="L47" s="4">
        <f t="shared" si="19"/>
        <v>-935.36947342195288</v>
      </c>
      <c r="M47" s="4">
        <f t="shared" si="20"/>
        <v>-835.53888913723995</v>
      </c>
      <c r="N47" s="4">
        <f t="shared" si="21"/>
        <v>1315.0214467865665</v>
      </c>
      <c r="O47" s="4">
        <f t="shared" si="10"/>
        <v>1215.1908625018534</v>
      </c>
      <c r="P47" s="4">
        <f t="shared" si="22"/>
        <v>6493.3857643723477</v>
      </c>
      <c r="Q47" s="12">
        <f t="shared" si="12"/>
        <v>-7.7205556211905916E-3</v>
      </c>
      <c r="R47" s="12">
        <f t="shared" si="23"/>
        <v>-2.514380108621261E-2</v>
      </c>
      <c r="S47" s="12">
        <f t="shared" si="24"/>
        <v>-0.14404957711801156</v>
      </c>
      <c r="T47" s="12">
        <f t="shared" si="24"/>
        <v>-0.12867538129670991</v>
      </c>
      <c r="U47" s="12">
        <f t="shared" si="25"/>
        <v>0.20251706806051384</v>
      </c>
      <c r="V47" s="12">
        <f t="shared" si="16"/>
        <v>0.18714287223921219</v>
      </c>
    </row>
    <row r="48" spans="1:22">
      <c r="A48">
        <v>1944</v>
      </c>
      <c r="B48" s="4">
        <f>USA!B48+GB!B48+Australia!B48+France!B48+Germany!B48+Switzerland!B48+Argentina!B48+Brazil!B48+Chile!B48+Colombia!B48+Mexico!B48</f>
        <v>-27517.128930327955</v>
      </c>
      <c r="C48" s="4">
        <f>USA!C48+GB!C48+Australia!C48+France!C48+Germany!C48+Switzerland!C48+Argentina!C48+Brazil!C48+Chile!C48+Colombia!C48+Mexico!C48</f>
        <v>-67404.779502853897</v>
      </c>
      <c r="D48" s="4">
        <f>C48-'CO2'!O48</f>
        <v>-390251.7827477752</v>
      </c>
      <c r="E48" s="4">
        <f>WorldGS!D48-'CO2'!O48</f>
        <v>-349344.60659110168</v>
      </c>
      <c r="F48" s="4">
        <f>WorldGS!E48-'CO2'!O48</f>
        <v>533718.06004525488</v>
      </c>
      <c r="G48" s="4">
        <f t="shared" si="4"/>
        <v>492810.88388858136</v>
      </c>
      <c r="H48" s="4">
        <f>USA!F48+GB!F48+Australia!F48+France!F48+Germany!F48+Switzerland!F48+Argentina!F48+Brazil!F48+Chile!F48+Colombia!F48+Mexico!F48</f>
        <v>2718363.6201213514</v>
      </c>
      <c r="I48" s="4">
        <f>USA!L48+GB!L48+Germany!L48+Australia!L48+France!L48+Switzerland!L48+Argentina!L48+Brazil!L48+Chile!L48+Colombia!L48+Mexico!L48</f>
        <v>409.63764213999161</v>
      </c>
      <c r="J48" s="4">
        <f t="shared" si="17"/>
        <v>-67.174317249204634</v>
      </c>
      <c r="K48" s="4">
        <f t="shared" si="18"/>
        <v>-164.54732809886318</v>
      </c>
      <c r="L48" s="4">
        <f t="shared" si="19"/>
        <v>-952.67559081987054</v>
      </c>
      <c r="M48" s="4">
        <f t="shared" si="20"/>
        <v>-852.81373256150835</v>
      </c>
      <c r="N48" s="4">
        <f t="shared" si="21"/>
        <v>1302.9028710766268</v>
      </c>
      <c r="O48" s="4">
        <f t="shared" si="10"/>
        <v>1203.0410128182646</v>
      </c>
      <c r="P48" s="4">
        <f t="shared" si="22"/>
        <v>6636.020083311495</v>
      </c>
      <c r="Q48" s="12">
        <f t="shared" si="12"/>
        <v>-1.0122681427402105E-2</v>
      </c>
      <c r="R48" s="12">
        <f t="shared" si="23"/>
        <v>-2.4796086514667547E-2</v>
      </c>
      <c r="S48" s="12">
        <f t="shared" si="24"/>
        <v>-0.14356128807019342</v>
      </c>
      <c r="T48" s="12">
        <f t="shared" si="24"/>
        <v>-0.1285128317658645</v>
      </c>
      <c r="U48" s="12">
        <f t="shared" si="25"/>
        <v>0.19633799396617474</v>
      </c>
      <c r="V48" s="12">
        <f t="shared" si="16"/>
        <v>0.18128953766184583</v>
      </c>
    </row>
    <row r="49" spans="1:22">
      <c r="A49">
        <v>1945</v>
      </c>
      <c r="B49" s="4">
        <f>USA!B49+GB!B49+Australia!B49+France!B49+Germany!B49+Switzerland!B49+Argentina!B49+Brazil!B49+Chile!B49+Colombia!B49+Mexico!B49</f>
        <v>-203962.38300187112</v>
      </c>
      <c r="C49" s="4">
        <f>USA!C49+GB!C49+Australia!C49+France!C49+Germany!C49+Switzerland!C49+Argentina!C49+Brazil!C49+Chile!C49+Colombia!C49+Mexico!C49</f>
        <v>-238513.78229623521</v>
      </c>
      <c r="D49" s="4">
        <f>C49-'CO2'!O49</f>
        <v>-516401.75983503228</v>
      </c>
      <c r="E49" s="4">
        <f>WorldGS!D49-'CO2'!O49</f>
        <v>-471961.59227518761</v>
      </c>
      <c r="F49" s="4">
        <f>WorldGS!E49-'CO2'!O49</f>
        <v>308955.78497445199</v>
      </c>
      <c r="G49" s="4">
        <f t="shared" si="4"/>
        <v>264515.61741460732</v>
      </c>
      <c r="H49" s="4">
        <f>USA!F49+GB!F49+Australia!F49+France!F49+Germany!F49+Switzerland!F49+Argentina!F49+Brazil!F49+Chile!F49+Colombia!F49+Mexico!F49</f>
        <v>2516735.6252141157</v>
      </c>
      <c r="I49" s="4">
        <f>USA!L49+GB!L49+Germany!L49+Australia!L49+France!L49+Switzerland!L49+Argentina!L49+Brazil!L49+Chile!L49+Colombia!L49+Mexico!L49</f>
        <v>411.69725574228096</v>
      </c>
      <c r="J49" s="4">
        <f t="shared" si="17"/>
        <v>-495.41836909777669</v>
      </c>
      <c r="K49" s="4">
        <f t="shared" si="18"/>
        <v>-579.34265766770829</v>
      </c>
      <c r="L49" s="4">
        <f t="shared" si="19"/>
        <v>-1254.3240272611763</v>
      </c>
      <c r="M49" s="4">
        <f t="shared" si="20"/>
        <v>-1146.3802240416965</v>
      </c>
      <c r="N49" s="4">
        <f t="shared" si="21"/>
        <v>750.44412044333797</v>
      </c>
      <c r="O49" s="4">
        <f t="shared" si="10"/>
        <v>642.50031722385802</v>
      </c>
      <c r="P49" s="4">
        <f t="shared" si="22"/>
        <v>6113.0735998628352</v>
      </c>
      <c r="Q49" s="12">
        <f t="shared" si="12"/>
        <v>-8.1042434874151179E-2</v>
      </c>
      <c r="R49" s="12">
        <f t="shared" si="23"/>
        <v>-9.4771091530896592E-2</v>
      </c>
      <c r="S49" s="12">
        <f t="shared" si="24"/>
        <v>-0.20518712997162683</v>
      </c>
      <c r="T49" s="12">
        <f t="shared" si="24"/>
        <v>-0.18752926908444534</v>
      </c>
      <c r="U49" s="12">
        <f t="shared" si="25"/>
        <v>0.12276052433920907</v>
      </c>
      <c r="V49" s="12">
        <f t="shared" si="16"/>
        <v>0.10510266345202754</v>
      </c>
    </row>
    <row r="50" spans="1:22">
      <c r="A50">
        <v>1946</v>
      </c>
      <c r="B50" s="4">
        <f>USA!B50+GB!B50+Australia!B50+France!B50+Germany!B50+Switzerland!B50+Argentina!B50+Brazil!B50+Chile!B50+Colombia!B50+Mexico!B50</f>
        <v>141183.55252518342</v>
      </c>
      <c r="C50" s="4">
        <f>USA!C50+GB!C50+Australia!C50+France!C50+Germany!C50+Switzerland!C50+Argentina!C50+Brazil!C50+Chile!C50+Colombia!C50+Mexico!C50</f>
        <v>100220.4542161352</v>
      </c>
      <c r="D50" s="4">
        <f>C50-'CO2'!O50</f>
        <v>-196215.97015934408</v>
      </c>
      <c r="E50" s="4">
        <f>WorldGS!D50-'CO2'!O50</f>
        <v>-154932.36497191267</v>
      </c>
      <c r="F50" s="4">
        <f>WorldGS!E50-'CO2'!O50</f>
        <v>485993.51178514323</v>
      </c>
      <c r="G50" s="4">
        <f t="shared" si="4"/>
        <v>444709.90659771184</v>
      </c>
      <c r="H50" s="4">
        <f>USA!F50+GB!F50+Australia!F50+France!F50+Germany!F50+Switzerland!F50+Argentina!F50+Brazil!F50+Chile!F50+Colombia!F50+Mexico!F50</f>
        <v>2229234.0869262982</v>
      </c>
      <c r="I50" s="4">
        <f>USA!L50+GB!L50+Germany!L50+Australia!L50+France!L50+Switzerland!L50+Argentina!L50+Brazil!L50+Chile!L50+Colombia!L50+Mexico!L50</f>
        <v>396.42141149678349</v>
      </c>
      <c r="J50" s="4">
        <f t="shared" si="17"/>
        <v>356.14512342335718</v>
      </c>
      <c r="K50" s="4">
        <f t="shared" si="18"/>
        <v>252.81291905431897</v>
      </c>
      <c r="L50" s="4">
        <f t="shared" si="19"/>
        <v>-494.96814366934404</v>
      </c>
      <c r="M50" s="4">
        <f t="shared" si="20"/>
        <v>-390.82743887856259</v>
      </c>
      <c r="N50" s="4">
        <f t="shared" si="21"/>
        <v>1225.9517213012257</v>
      </c>
      <c r="O50" s="4">
        <f t="shared" si="10"/>
        <v>1121.8110165104445</v>
      </c>
      <c r="P50" s="4">
        <f t="shared" si="22"/>
        <v>5623.3947568807998</v>
      </c>
      <c r="Q50" s="12">
        <f t="shared" si="12"/>
        <v>6.3332762294088837E-2</v>
      </c>
      <c r="R50" s="12">
        <f t="shared" si="23"/>
        <v>4.4957348716267241E-2</v>
      </c>
      <c r="S50" s="12">
        <f t="shared" si="24"/>
        <v>-8.8019455341224226E-2</v>
      </c>
      <c r="T50" s="12">
        <f t="shared" si="24"/>
        <v>-6.9500267325238937E-2</v>
      </c>
      <c r="U50" s="12">
        <f t="shared" si="25"/>
        <v>0.2180091873865245</v>
      </c>
      <c r="V50" s="12">
        <f t="shared" si="16"/>
        <v>0.19948999937053924</v>
      </c>
    </row>
    <row r="51" spans="1:22">
      <c r="A51">
        <v>1947</v>
      </c>
      <c r="B51" s="4">
        <f>USA!B51+GB!B51+Australia!B51+France!B51+Germany!B51+Switzerland!B51+Argentina!B51+Brazil!B51+Chile!B51+Colombia!B51+Mexico!B51</f>
        <v>179116.41593639704</v>
      </c>
      <c r="C51" s="4">
        <f>USA!C51+GB!C51+Australia!C51+France!C51+Germany!C51+Switzerland!C51+Argentina!C51+Brazil!C51+Chile!C51+Colombia!C51+Mexico!C51</f>
        <v>131893.1264185023</v>
      </c>
      <c r="D51" s="4">
        <f>C51-'CO2'!O51</f>
        <v>-201542.70014311338</v>
      </c>
      <c r="E51" s="4">
        <f>WorldGS!D51-'CO2'!O51</f>
        <v>-153003.69303663881</v>
      </c>
      <c r="F51" s="4">
        <f>WorldGS!E51-'CO2'!O51</f>
        <v>492443.47397421696</v>
      </c>
      <c r="G51" s="4">
        <f t="shared" si="4"/>
        <v>443904.46686774236</v>
      </c>
      <c r="H51" s="4">
        <f>USA!F51+GB!F51+Australia!F51+France!F51+Germany!F51+Switzerland!F51+Argentina!F51+Brazil!F51+Chile!F51+Colombia!F51+Mexico!F51</f>
        <v>2251839.0713104783</v>
      </c>
      <c r="I51" s="4">
        <f>USA!L51+GB!L51+Germany!L51+Australia!L51+France!L51+Switzerland!L51+Argentina!L51+Brazil!L51+Chile!L51+Colombia!L51+Mexico!L51</f>
        <v>403.6593396947581</v>
      </c>
      <c r="J51" s="4">
        <f t="shared" si="17"/>
        <v>443.73162794113108</v>
      </c>
      <c r="K51" s="4">
        <f t="shared" si="18"/>
        <v>326.74365101582475</v>
      </c>
      <c r="L51" s="4">
        <f t="shared" si="19"/>
        <v>-499.28907948845512</v>
      </c>
      <c r="M51" s="4">
        <f t="shared" si="20"/>
        <v>-379.04162740874074</v>
      </c>
      <c r="N51" s="4">
        <f t="shared" si="21"/>
        <v>1219.9481729980439</v>
      </c>
      <c r="O51" s="4">
        <f t="shared" si="10"/>
        <v>1099.7007209183296</v>
      </c>
      <c r="P51" s="4">
        <f t="shared" si="22"/>
        <v>5578.563035388428</v>
      </c>
      <c r="Q51" s="12">
        <f t="shared" si="12"/>
        <v>7.9542280893171738E-2</v>
      </c>
      <c r="R51" s="12">
        <f t="shared" si="23"/>
        <v>5.8571293170495475E-2</v>
      </c>
      <c r="S51" s="12">
        <f t="shared" si="24"/>
        <v>-8.9501378100622336E-2</v>
      </c>
      <c r="T51" s="12">
        <f t="shared" si="24"/>
        <v>-6.7946104580020858E-2</v>
      </c>
      <c r="U51" s="12">
        <f t="shared" si="25"/>
        <v>0.21868502072292179</v>
      </c>
      <c r="V51" s="12">
        <f t="shared" si="16"/>
        <v>0.19712974720232032</v>
      </c>
    </row>
    <row r="52" spans="1:22">
      <c r="A52">
        <v>1948</v>
      </c>
      <c r="B52" s="4">
        <f>USA!B52+GB!B52+Australia!B52+France!B52+Germany!B52+Switzerland!B52+Argentina!B52+Brazil!B52+Chile!B52+Colombia!B52+Mexico!B52</f>
        <v>196261.43412141045</v>
      </c>
      <c r="C52" s="4">
        <f>USA!C52+GB!C52+Australia!C52+France!C52+Germany!C52+Switzerland!C52+Argentina!C52+Brazil!C52+Chile!C52+Colombia!C52+Mexico!C52</f>
        <v>144325.01469231627</v>
      </c>
      <c r="D52" s="4">
        <f>C52-'CO2'!O52</f>
        <v>-213736.98713331818</v>
      </c>
      <c r="E52" s="4">
        <f>WorldGS!D52-'CO2'!O52</f>
        <v>-164646.85700493873</v>
      </c>
      <c r="F52" s="4">
        <f>WorldGS!E52-'CO2'!O52</f>
        <v>511716.66089325066</v>
      </c>
      <c r="G52" s="4">
        <f t="shared" si="4"/>
        <v>462626.53076487122</v>
      </c>
      <c r="H52" s="4">
        <f>USA!F52+GB!F52+Australia!F52+France!F52+Germany!F52+Switzerland!F52+Argentina!F52+Brazil!F52+Chile!F52+Colombia!F52+Mexico!F52</f>
        <v>2361730.9051736239</v>
      </c>
      <c r="I52" s="4">
        <f>USA!L52+GB!L52+Germany!L52+Australia!L52+France!L52+Switzerland!L52+Argentina!L52+Brazil!L52+Chile!L52+Colombia!L52+Mexico!L52</f>
        <v>410.73640280874429</v>
      </c>
      <c r="J52" s="4">
        <f t="shared" si="17"/>
        <v>477.82819535671354</v>
      </c>
      <c r="K52" s="4">
        <f t="shared" si="18"/>
        <v>351.38111378825101</v>
      </c>
      <c r="L52" s="4">
        <f t="shared" si="19"/>
        <v>-520.3750767443978</v>
      </c>
      <c r="M52" s="4">
        <f t="shared" si="20"/>
        <v>-400.8577176968779</v>
      </c>
      <c r="N52" s="4">
        <f t="shared" si="21"/>
        <v>1245.8517370117956</v>
      </c>
      <c r="O52" s="4">
        <f t="shared" si="10"/>
        <v>1126.3343779642757</v>
      </c>
      <c r="P52" s="4">
        <f t="shared" si="22"/>
        <v>5749.9916954605624</v>
      </c>
      <c r="Q52" s="12">
        <f t="shared" si="12"/>
        <v>8.3100675733835214E-2</v>
      </c>
      <c r="R52" s="12">
        <f t="shared" si="23"/>
        <v>6.1109847178675986E-2</v>
      </c>
      <c r="S52" s="12">
        <f t="shared" si="24"/>
        <v>-9.0500144053289253E-2</v>
      </c>
      <c r="T52" s="12">
        <f t="shared" si="24"/>
        <v>-6.9714486372796411E-2</v>
      </c>
      <c r="U52" s="12">
        <f t="shared" si="25"/>
        <v>0.21667018023614823</v>
      </c>
      <c r="V52" s="12">
        <f t="shared" si="16"/>
        <v>0.19588452255565539</v>
      </c>
    </row>
    <row r="53" spans="1:22">
      <c r="A53">
        <v>1949</v>
      </c>
      <c r="B53" s="4">
        <f>USA!B53+GB!B53+Australia!B53+France!B53+Germany!B53+Switzerland!B53+Argentina!B53+Brazil!B53+Chile!B53+Colombia!B53+Mexico!B53</f>
        <v>176781.29187091248</v>
      </c>
      <c r="C53" s="4">
        <f>USA!C53+GB!C53+Australia!C53+France!C53+Germany!C53+Switzerland!C53+Argentina!C53+Brazil!C53+Chile!C53+Colombia!C53+Mexico!C53</f>
        <v>125555.75672043461</v>
      </c>
      <c r="D53" s="4">
        <f>C53-'CO2'!O53</f>
        <v>-207771.74851617994</v>
      </c>
      <c r="E53" s="4">
        <f>WorldGS!D53-'CO2'!O53</f>
        <v>-149191.52435124433</v>
      </c>
      <c r="F53" s="4">
        <f>WorldGS!E53-'CO2'!O53</f>
        <v>549980.15610926924</v>
      </c>
      <c r="G53" s="4">
        <f t="shared" si="4"/>
        <v>491399.9319443336</v>
      </c>
      <c r="H53" s="4">
        <f>USA!F53+GB!F53+Australia!F53+France!F53+Germany!F53+Switzerland!F53+Argentina!F53+Brazil!F53+Chile!F53+Colombia!F53+Mexico!F53</f>
        <v>2445811.030597548</v>
      </c>
      <c r="I53" s="4">
        <f>USA!L53+GB!L53+Germany!L53+Australia!L53+France!L53+Switzerland!L53+Argentina!L53+Brazil!L53+Chile!L53+Colombia!L53+Mexico!L53</f>
        <v>417.44194883877958</v>
      </c>
      <c r="J53" s="4">
        <f t="shared" si="17"/>
        <v>423.48712764175804</v>
      </c>
      <c r="K53" s="4">
        <f t="shared" si="18"/>
        <v>300.77417248002922</v>
      </c>
      <c r="L53" s="4">
        <f t="shared" si="19"/>
        <v>-497.72608884696336</v>
      </c>
      <c r="M53" s="4">
        <f t="shared" si="20"/>
        <v>-357.39466233869956</v>
      </c>
      <c r="N53" s="4">
        <f t="shared" si="21"/>
        <v>1317.5009307022885</v>
      </c>
      <c r="O53" s="4">
        <f t="shared" si="10"/>
        <v>1177.1695041940247</v>
      </c>
      <c r="P53" s="4">
        <f t="shared" si="22"/>
        <v>5859.0446825030167</v>
      </c>
      <c r="Q53" s="12">
        <f t="shared" si="12"/>
        <v>7.2279211132563331E-2</v>
      </c>
      <c r="R53" s="12">
        <f t="shared" si="23"/>
        <v>5.1335019406531783E-2</v>
      </c>
      <c r="S53" s="12">
        <f t="shared" si="24"/>
        <v>-8.4950041486000744E-2</v>
      </c>
      <c r="T53" s="12">
        <f t="shared" si="24"/>
        <v>-6.0998794463198829E-2</v>
      </c>
      <c r="U53" s="12">
        <f t="shared" si="25"/>
        <v>0.22486616882045091</v>
      </c>
      <c r="V53" s="12">
        <f t="shared" si="16"/>
        <v>0.200914921797649</v>
      </c>
    </row>
    <row r="54" spans="1:22">
      <c r="A54">
        <v>1950</v>
      </c>
      <c r="B54" s="4">
        <f>USA!B54+GB!B54+Australia!B54+France!B54+Germany!B54+Switzerland!B54+Argentina!B54+Brazil!B54+Chile!B54+Colombia!B54+Mexico!B54</f>
        <v>255707.60286073232</v>
      </c>
      <c r="C54" s="4">
        <f>USA!C54+GB!C54+Australia!C54+France!C54+Germany!C54+Switzerland!C54+Argentina!C54+Brazil!C54+Chile!C54+Colombia!C54+Mexico!C54</f>
        <v>201682.2493600561</v>
      </c>
      <c r="D54" s="4">
        <f>C54-'CO2'!O54</f>
        <v>-187604.69763518366</v>
      </c>
      <c r="E54" s="4">
        <f>WorldGS!D54-'CO2'!O54</f>
        <v>-125118.73401972081</v>
      </c>
      <c r="F54" s="4">
        <f>WorldGS!E54-'CO2'!O54</f>
        <v>619928.72779164859</v>
      </c>
      <c r="G54" s="4">
        <f t="shared" si="4"/>
        <v>557442.76417618571</v>
      </c>
      <c r="H54" s="4">
        <f>USA!F54+GB!F54+Australia!F54+France!F54+Germany!F54+Switzerland!F54+Argentina!F54+Brazil!F54+Chile!F54+Colombia!F54+Mexico!F54</f>
        <v>2621380.0291399569</v>
      </c>
      <c r="I54" s="4">
        <f>USA!L54+GB!L54+Germany!L54+Australia!L54+France!L54+Switzerland!L54+Argentina!L54+Brazil!L54+Chile!L54+Colombia!L54+Mexico!L54</f>
        <v>423.5391331363237</v>
      </c>
      <c r="J54" s="4">
        <f t="shared" si="17"/>
        <v>603.74020451713068</v>
      </c>
      <c r="K54" s="4">
        <f t="shared" si="18"/>
        <v>476.18326992972578</v>
      </c>
      <c r="L54" s="4">
        <f t="shared" si="19"/>
        <v>-442.9453690523556</v>
      </c>
      <c r="M54" s="4">
        <f t="shared" si="20"/>
        <v>-295.41245242962964</v>
      </c>
      <c r="N54" s="4">
        <f t="shared" si="21"/>
        <v>1463.6870109287242</v>
      </c>
      <c r="O54" s="4">
        <f t="shared" si="10"/>
        <v>1316.1540943059981</v>
      </c>
      <c r="P54" s="4">
        <f t="shared" si="22"/>
        <v>6189.2274504330599</v>
      </c>
      <c r="Q54" s="12">
        <f t="shared" si="12"/>
        <v>9.7546940931196022E-2</v>
      </c>
      <c r="R54" s="12">
        <f t="shared" si="23"/>
        <v>7.6937432618736173E-2</v>
      </c>
      <c r="S54" s="12">
        <f t="shared" si="24"/>
        <v>-7.1567149955260201E-2</v>
      </c>
      <c r="T54" s="12">
        <f t="shared" si="24"/>
        <v>-4.7730101179099448E-2</v>
      </c>
      <c r="U54" s="12">
        <f t="shared" si="25"/>
        <v>0.23648945246410522</v>
      </c>
      <c r="V54" s="12">
        <f t="shared" si="16"/>
        <v>0.21265240368794444</v>
      </c>
    </row>
    <row r="55" spans="1:22">
      <c r="A55">
        <v>1951</v>
      </c>
      <c r="B55" s="4">
        <f>USA!B55+GB!B55+Australia!B55+France!B55+Germany!B55+Switzerland!B55+Argentina!B55+Brazil!B55+Chile!B55+Colombia!B55+Mexico!B55</f>
        <v>295912.76580080495</v>
      </c>
      <c r="C55" s="4">
        <f>USA!C55+GB!C55+Australia!C55+France!C55+Germany!C55+Switzerland!C55+Argentina!C55+Brazil!C55+Chile!C55+Colombia!C55+Mexico!C55</f>
        <v>226095.86115618047</v>
      </c>
      <c r="D55" s="4">
        <f>C55-'CO2'!O55</f>
        <v>-194681.40181193585</v>
      </c>
      <c r="E55" s="4">
        <f>WorldGS!D55-'CO2'!O55</f>
        <v>-126152.8439317696</v>
      </c>
      <c r="F55" s="4">
        <f>WorldGS!E55-'CO2'!O55</f>
        <v>665658.18842596852</v>
      </c>
      <c r="G55" s="4">
        <f t="shared" si="4"/>
        <v>597129.6305458023</v>
      </c>
      <c r="H55" s="4">
        <f>USA!F55+GB!F55+Australia!F55+France!F55+Germany!F55+Switzerland!F55+Argentina!F55+Brazil!F55+Chile!F55+Colombia!F55+Mexico!F55</f>
        <v>2808447.1038055937</v>
      </c>
      <c r="I55" s="4">
        <f>USA!L55+GB!L55+Germany!L55+Australia!L55+France!L55+Switzerland!L55+Argentina!L55+Brazil!L55+Chile!L55+Colombia!L55+Mexico!L55</f>
        <v>430.71611132249501</v>
      </c>
      <c r="J55" s="4">
        <f t="shared" si="17"/>
        <v>687.02506830361585</v>
      </c>
      <c r="K55" s="4">
        <f t="shared" si="18"/>
        <v>524.93012267863162</v>
      </c>
      <c r="L55" s="4">
        <f t="shared" si="19"/>
        <v>-451.99470531570114</v>
      </c>
      <c r="M55" s="4">
        <f t="shared" si="20"/>
        <v>-292.89093353026152</v>
      </c>
      <c r="N55" s="4">
        <f t="shared" si="21"/>
        <v>1545.4685137783542</v>
      </c>
      <c r="O55" s="4">
        <f t="shared" si="10"/>
        <v>1386.3647419929146</v>
      </c>
      <c r="P55" s="4">
        <f t="shared" si="22"/>
        <v>6520.4133998665138</v>
      </c>
      <c r="Q55" s="12">
        <f t="shared" si="12"/>
        <v>0.10536526231874817</v>
      </c>
      <c r="R55" s="12">
        <f t="shared" si="23"/>
        <v>8.0505650560343006E-2</v>
      </c>
      <c r="S55" s="12">
        <f t="shared" si="24"/>
        <v>-6.9319946082706099E-2</v>
      </c>
      <c r="T55" s="12">
        <f t="shared" si="24"/>
        <v>-4.4919074231743891E-2</v>
      </c>
      <c r="U55" s="12">
        <f t="shared" si="25"/>
        <v>0.23702001989781707</v>
      </c>
      <c r="V55" s="12">
        <f t="shared" si="16"/>
        <v>0.21261914804685486</v>
      </c>
    </row>
    <row r="56" spans="1:22">
      <c r="A56">
        <v>1952</v>
      </c>
      <c r="B56" s="4">
        <f>USA!B56+GB!B56+Australia!B56+France!B56+Germany!B56+Switzerland!B56+Argentina!B56+Brazil!B56+Chile!B56+Colombia!B56+Mexico!B56</f>
        <v>240754.36213871941</v>
      </c>
      <c r="C56" s="4">
        <f>USA!C56+GB!C56+Australia!C56+France!C56+Germany!C56+Switzerland!C56+Argentina!C56+Brazil!C56+Chile!C56+Colombia!C56+Mexico!C56</f>
        <v>174029.05867147548</v>
      </c>
      <c r="D56" s="4">
        <f>C56-'CO2'!O56</f>
        <v>-250668.71974693987</v>
      </c>
      <c r="E56" s="4">
        <f>WorldGS!D56-'CO2'!O56</f>
        <v>-179383.86802922975</v>
      </c>
      <c r="F56" s="4">
        <f>WorldGS!E56-'CO2'!O56</f>
        <v>632774.51019645378</v>
      </c>
      <c r="G56" s="4">
        <f t="shared" si="4"/>
        <v>561489.65847874363</v>
      </c>
      <c r="H56" s="4">
        <f>USA!F56+GB!F56+Australia!F56+France!F56+Germany!F56+Switzerland!F56+Argentina!F56+Brazil!F56+Chile!F56+Colombia!F56+Mexico!F56</f>
        <v>2899154.5850774008</v>
      </c>
      <c r="I56" s="4">
        <f>USA!L56+GB!L56+Germany!L56+Australia!L56+France!L56+Switzerland!L56+Argentina!L56+Brazil!L56+Chile!L56+Colombia!L56+Mexico!L56</f>
        <v>437.98652669981681</v>
      </c>
      <c r="J56" s="4">
        <f t="shared" si="17"/>
        <v>549.68440228693476</v>
      </c>
      <c r="K56" s="4">
        <f t="shared" si="18"/>
        <v>397.33884049531486</v>
      </c>
      <c r="L56" s="4">
        <f t="shared" si="19"/>
        <v>-572.32061825212463</v>
      </c>
      <c r="M56" s="4">
        <f t="shared" si="20"/>
        <v>-409.56480871881757</v>
      </c>
      <c r="N56" s="4">
        <f t="shared" si="21"/>
        <v>1444.7351039867465</v>
      </c>
      <c r="O56" s="4">
        <f t="shared" si="10"/>
        <v>1281.9792944534393</v>
      </c>
      <c r="P56" s="4">
        <f t="shared" si="22"/>
        <v>6619.2780104955073</v>
      </c>
      <c r="Q56" s="12">
        <f t="shared" si="12"/>
        <v>8.3042954445387673E-2</v>
      </c>
      <c r="R56" s="12">
        <f t="shared" si="23"/>
        <v>6.0027519597348165E-2</v>
      </c>
      <c r="S56" s="12">
        <f t="shared" si="24"/>
        <v>-8.6462695379262627E-2</v>
      </c>
      <c r="T56" s="12">
        <f t="shared" si="24"/>
        <v>-6.1874544031752833E-2</v>
      </c>
      <c r="U56" s="12">
        <f t="shared" si="25"/>
        <v>0.21826173514633754</v>
      </c>
      <c r="V56" s="12">
        <f t="shared" si="16"/>
        <v>0.19367358379882771</v>
      </c>
    </row>
    <row r="57" spans="1:22">
      <c r="A57">
        <v>1953</v>
      </c>
      <c r="B57" s="4">
        <f>USA!B57+GB!B57+Australia!B57+France!B57+Germany!B57+Switzerland!B57+Argentina!B57+Brazil!B57+Chile!B57+Colombia!B57+Mexico!B57</f>
        <v>235279.19375462664</v>
      </c>
      <c r="C57" s="4">
        <f>USA!C57+GB!C57+Australia!C57+France!C57+Germany!C57+Switzerland!C57+Argentina!C57+Brazil!C57+Chile!C57+Colombia!C57+Mexico!C57</f>
        <v>161934.72577464028</v>
      </c>
      <c r="D57" s="4">
        <f>C57-'CO2'!O57</f>
        <v>-278811.20844758081</v>
      </c>
      <c r="E57" s="4">
        <f>WorldGS!D57-'CO2'!O57</f>
        <v>-198260.22953899205</v>
      </c>
      <c r="F57" s="4">
        <f>WorldGS!E57-'CO2'!O57</f>
        <v>641814.37125870236</v>
      </c>
      <c r="G57" s="4">
        <f t="shared" si="4"/>
        <v>561263.3923501136</v>
      </c>
      <c r="H57" s="4">
        <f>USA!F57+GB!F57+Australia!F57+France!F57+Germany!F57+Switzerland!F57+Argentina!F57+Brazil!F57+Chile!F57+Colombia!F57+Mexico!F57</f>
        <v>3025105.4186061192</v>
      </c>
      <c r="I57" s="4">
        <f>USA!L57+GB!L57+Germany!L57+Australia!L57+France!L57+Switzerland!L57+Argentina!L57+Brazil!L57+Chile!L57+Colombia!L57+Mexico!L57</f>
        <v>445.31083918074751</v>
      </c>
      <c r="J57" s="4">
        <f t="shared" si="17"/>
        <v>528.34823016542168</v>
      </c>
      <c r="K57" s="4">
        <f t="shared" si="18"/>
        <v>363.64424920030405</v>
      </c>
      <c r="L57" s="4">
        <f t="shared" si="19"/>
        <v>-626.10469792408071</v>
      </c>
      <c r="M57" s="4">
        <f t="shared" si="20"/>
        <v>-445.21761451784488</v>
      </c>
      <c r="N57" s="4">
        <f t="shared" si="21"/>
        <v>1441.2727353312771</v>
      </c>
      <c r="O57" s="4">
        <f t="shared" si="10"/>
        <v>1260.3856519250412</v>
      </c>
      <c r="P57" s="4">
        <f t="shared" si="22"/>
        <v>6793.2445214482132</v>
      </c>
      <c r="Q57" s="12">
        <f t="shared" si="12"/>
        <v>7.7775535459863904E-2</v>
      </c>
      <c r="R57" s="12">
        <f t="shared" si="23"/>
        <v>5.3530275268640085E-2</v>
      </c>
      <c r="S57" s="12">
        <f t="shared" si="24"/>
        <v>-9.2165782631155019E-2</v>
      </c>
      <c r="T57" s="12">
        <f t="shared" si="24"/>
        <v>-6.5538287796378547E-2</v>
      </c>
      <c r="U57" s="12">
        <f t="shared" si="25"/>
        <v>0.21216264640272661</v>
      </c>
      <c r="V57" s="12">
        <f t="shared" si="16"/>
        <v>0.18553515156795014</v>
      </c>
    </row>
    <row r="58" spans="1:22">
      <c r="A58">
        <v>1954</v>
      </c>
      <c r="B58" s="4">
        <f>USA!B58+GB!B58+Australia!B58+France!B58+Germany!B58+Switzerland!B58+Argentina!B58+Brazil!B58+Chile!B58+Colombia!B58+Mexico!B58</f>
        <v>236985.33707952723</v>
      </c>
      <c r="C58" s="4">
        <f>USA!C58+GB!C58+Australia!C58+France!C58+Germany!C58+Switzerland!C58+Argentina!C58+Brazil!C58+Chile!C58+Colombia!C58+Mexico!C58</f>
        <v>163473.91420572484</v>
      </c>
      <c r="D58" s="4">
        <f>C58-'CO2'!O58</f>
        <v>-281111.03701624268</v>
      </c>
      <c r="E58" s="4">
        <f>WorldGS!D58-'CO2'!O58</f>
        <v>-196709.63907769276</v>
      </c>
      <c r="F58" s="4">
        <f>WorldGS!E58-'CO2'!O58</f>
        <v>658483.9189424566</v>
      </c>
      <c r="G58" s="4">
        <f t="shared" si="4"/>
        <v>574082.52100390662</v>
      </c>
      <c r="H58" s="4">
        <f>USA!F58+GB!F58+Australia!F58+France!F58+Germany!F58+Switzerland!F58+Argentina!F58+Brazil!F58+Chile!F58+Colombia!F58+Mexico!F58</f>
        <v>3098066.0942438375</v>
      </c>
      <c r="I58" s="4">
        <f>USA!L58+GB!L58+Germany!L58+Australia!L58+France!L58+Switzerland!L58+Argentina!L58+Brazil!L58+Chile!L58+Colombia!L58+Mexico!L58</f>
        <v>452.94745282458007</v>
      </c>
      <c r="J58" s="4">
        <f t="shared" si="17"/>
        <v>523.20713054392252</v>
      </c>
      <c r="K58" s="4">
        <f t="shared" si="18"/>
        <v>360.91143285231345</v>
      </c>
      <c r="L58" s="4">
        <f t="shared" si="19"/>
        <v>-620.62615710328964</v>
      </c>
      <c r="M58" s="4">
        <f t="shared" si="20"/>
        <v>-434.2879904744172</v>
      </c>
      <c r="N58" s="4">
        <f t="shared" si="21"/>
        <v>1453.7755203967949</v>
      </c>
      <c r="O58" s="4">
        <f t="shared" si="10"/>
        <v>1267.4373537679223</v>
      </c>
      <c r="P58" s="4">
        <f t="shared" si="22"/>
        <v>6839.7914038908912</v>
      </c>
      <c r="Q58" s="12">
        <f t="shared" si="12"/>
        <v>7.649460336557784E-2</v>
      </c>
      <c r="R58" s="12">
        <f t="shared" si="23"/>
        <v>5.2766438556445597E-2</v>
      </c>
      <c r="S58" s="12">
        <f t="shared" si="24"/>
        <v>-9.0737585469381363E-2</v>
      </c>
      <c r="T58" s="12">
        <f t="shared" si="24"/>
        <v>-6.3494332623560371E-2</v>
      </c>
      <c r="U58" s="12">
        <f t="shared" si="25"/>
        <v>0.21254676269363984</v>
      </c>
      <c r="V58" s="12">
        <f t="shared" si="16"/>
        <v>0.18530350984781882</v>
      </c>
    </row>
    <row r="59" spans="1:22">
      <c r="A59">
        <v>1955</v>
      </c>
      <c r="B59" s="4">
        <f>USA!B59+GB!B59+Australia!B59+France!B59+Germany!B59+Switzerland!B59+Argentina!B59+Brazil!B59+Chile!B59+Colombia!B59+Mexico!B59</f>
        <v>308304.77442024124</v>
      </c>
      <c r="C59" s="4">
        <f>USA!C59+GB!C59+Australia!C59+France!C59+Germany!C59+Switzerland!C59+Argentina!C59+Brazil!C59+Chile!C59+Colombia!C59+Mexico!C59</f>
        <v>236193.86020474069</v>
      </c>
      <c r="D59" s="4">
        <f>C59-'CO2'!O59</f>
        <v>-256439.99749055729</v>
      </c>
      <c r="E59" s="4">
        <f>WorldGS!D59-'CO2'!O59</f>
        <v>-162606.06560645648</v>
      </c>
      <c r="F59" s="4">
        <f>WorldGS!E59-'CO2'!O59</f>
        <v>745351.9409618238</v>
      </c>
      <c r="G59" s="4">
        <f t="shared" si="4"/>
        <v>651518.00907772302</v>
      </c>
      <c r="H59" s="4">
        <f>USA!F59+GB!F59+Australia!F59+France!F59+Germany!F59+Switzerland!F59+Argentina!F59+Brazil!F59+Chile!F59+Colombia!F59+Mexico!F59</f>
        <v>3310936.4482491016</v>
      </c>
      <c r="I59" s="4">
        <f>USA!L59+GB!L59+Germany!L59+Australia!L59+France!L59+Switzerland!L59+Argentina!L59+Brazil!L59+Chile!L59+Colombia!L59+Mexico!L59</f>
        <v>460.87669197376505</v>
      </c>
      <c r="J59" s="4">
        <f t="shared" si="17"/>
        <v>668.95284528251034</v>
      </c>
      <c r="K59" s="4">
        <f t="shared" si="18"/>
        <v>512.48818679289127</v>
      </c>
      <c r="L59" s="4">
        <f t="shared" si="19"/>
        <v>-556.41780536203566</v>
      </c>
      <c r="M59" s="4">
        <f t="shared" si="20"/>
        <v>-352.81902608282189</v>
      </c>
      <c r="N59" s="4">
        <f t="shared" si="21"/>
        <v>1617.2480707795312</v>
      </c>
      <c r="O59" s="4">
        <f t="shared" si="10"/>
        <v>1413.6492915003175</v>
      </c>
      <c r="P59" s="4">
        <f t="shared" si="22"/>
        <v>7183.9962964271008</v>
      </c>
      <c r="Q59" s="12">
        <f t="shared" si="12"/>
        <v>9.3117092169884369E-2</v>
      </c>
      <c r="R59" s="12">
        <f t="shared" si="23"/>
        <v>7.1337479258970785E-2</v>
      </c>
      <c r="S59" s="12">
        <f t="shared" si="24"/>
        <v>-7.7452407045193683E-2</v>
      </c>
      <c r="T59" s="12">
        <f t="shared" si="24"/>
        <v>-4.9111805118593033E-2</v>
      </c>
      <c r="U59" s="12">
        <f t="shared" si="25"/>
        <v>0.22511816599680817</v>
      </c>
      <c r="V59" s="12">
        <f t="shared" si="16"/>
        <v>0.19677756407020755</v>
      </c>
    </row>
    <row r="60" spans="1:22">
      <c r="A60">
        <v>1956</v>
      </c>
      <c r="B60" s="4">
        <f>USA!B60+GB!B60+Australia!B60+France!B60+Germany!B60+Switzerland!B60+Argentina!B60+Brazil!B60+Chile!B60+Colombia!B60+Mexico!B60</f>
        <v>328047.54163917917</v>
      </c>
      <c r="C60" s="4">
        <f>USA!C60+GB!C60+Australia!C60+France!C60+Germany!C60+Switzerland!C60+Argentina!C60+Brazil!C60+Chile!C60+Colombia!C60+Mexico!C60</f>
        <v>256325.438394419</v>
      </c>
      <c r="D60" s="4">
        <f>C60-'CO2'!O60</f>
        <v>-270517.26367829985</v>
      </c>
      <c r="E60" s="4">
        <f>WorldGS!D60-'CO2'!O60</f>
        <v>-172218.15141096502</v>
      </c>
      <c r="F60" s="4">
        <f>WorldGS!E60-'CO2'!O60</f>
        <v>751377.55841487367</v>
      </c>
      <c r="G60" s="4">
        <f t="shared" si="4"/>
        <v>653078.44614753884</v>
      </c>
      <c r="H60" s="4">
        <f>USA!F60+GB!F60+Australia!F60+France!F60+Germany!F60+Switzerland!F60+Argentina!F60+Brazil!F60+Chile!F60+Colombia!F60+Mexico!F60</f>
        <v>3408233.7682427741</v>
      </c>
      <c r="I60" s="4">
        <f>USA!L60+GB!L60+Germany!L60+Australia!L60+France!L60+Switzerland!L60+Argentina!L60+Brazil!L60+Chile!L60+Colombia!L60+Mexico!L60</f>
        <v>469.13102665164092</v>
      </c>
      <c r="J60" s="4">
        <f t="shared" si="17"/>
        <v>699.26635204790011</v>
      </c>
      <c r="K60" s="4">
        <f t="shared" si="18"/>
        <v>546.3834703577528</v>
      </c>
      <c r="L60" s="4">
        <f t="shared" si="19"/>
        <v>-576.63477431684726</v>
      </c>
      <c r="M60" s="4">
        <f t="shared" si="20"/>
        <v>-367.10032299536596</v>
      </c>
      <c r="N60" s="4">
        <f t="shared" si="21"/>
        <v>1601.6368897570665</v>
      </c>
      <c r="O60" s="4">
        <f t="shared" si="10"/>
        <v>1392.1024384355851</v>
      </c>
      <c r="P60" s="4">
        <f t="shared" si="22"/>
        <v>7264.9933059609812</v>
      </c>
      <c r="Q60" s="12">
        <f t="shared" si="12"/>
        <v>9.6251479196016176E-2</v>
      </c>
      <c r="R60" s="12">
        <f t="shared" si="23"/>
        <v>7.5207704583766244E-2</v>
      </c>
      <c r="S60" s="12">
        <f t="shared" si="24"/>
        <v>-7.9371686942053224E-2</v>
      </c>
      <c r="T60" s="12">
        <f t="shared" si="24"/>
        <v>-5.0530029077130383E-2</v>
      </c>
      <c r="U60" s="12">
        <f t="shared" si="25"/>
        <v>0.22045951349231271</v>
      </c>
      <c r="V60" s="12">
        <f t="shared" si="16"/>
        <v>0.19161785562738987</v>
      </c>
    </row>
    <row r="61" spans="1:22">
      <c r="A61">
        <v>1957</v>
      </c>
      <c r="B61" s="4">
        <f>USA!B61+GB!B61+Australia!B61+France!B61+Germany!B61+Switzerland!B61+Argentina!B61+Brazil!B61+Chile!B61+Colombia!B61+Mexico!B61</f>
        <v>326157.3032359365</v>
      </c>
      <c r="C61" s="4">
        <f>USA!C61+GB!C61+Australia!C61+France!C61+Germany!C61+Switzerland!C61+Argentina!C61+Brazil!C61+Chile!C61+Colombia!C61+Mexico!C61</f>
        <v>261501.52426043036</v>
      </c>
      <c r="D61" s="4">
        <f>C61-'CO2'!O61</f>
        <v>-276530.39134061104</v>
      </c>
      <c r="E61" s="4">
        <f>WorldGS!D61-'CO2'!O61</f>
        <v>-164855.98290995025</v>
      </c>
      <c r="F61" s="4">
        <f>WorldGS!E61-'CO2'!O61</f>
        <v>779019.22710558726</v>
      </c>
      <c r="G61" s="4">
        <f t="shared" si="4"/>
        <v>667344.81867492641</v>
      </c>
      <c r="H61" s="4">
        <f>USA!F61+GB!F61+Australia!F61+France!F61+Germany!F61+Switzerland!F61+Argentina!F61+Brazil!F61+Chile!F61+Colombia!F61+Mexico!F61</f>
        <v>3527302.8708048062</v>
      </c>
      <c r="I61" s="4">
        <f>USA!L61+GB!L61+Germany!L61+Australia!L61+France!L61+Switzerland!L61+Argentina!L61+Brazil!L61+Chile!L61+Colombia!L61+Mexico!L61</f>
        <v>477.65221384736327</v>
      </c>
      <c r="J61" s="4">
        <f t="shared" si="17"/>
        <v>682.83427519120028</v>
      </c>
      <c r="K61" s="4">
        <f t="shared" si="18"/>
        <v>547.47265202458539</v>
      </c>
      <c r="L61" s="4">
        <f t="shared" si="19"/>
        <v>-578.93668933978404</v>
      </c>
      <c r="M61" s="4">
        <f t="shared" si="20"/>
        <v>-345.13811122548469</v>
      </c>
      <c r="N61" s="4">
        <f t="shared" si="21"/>
        <v>1630.933981925451</v>
      </c>
      <c r="O61" s="4">
        <f t="shared" si="10"/>
        <v>1397.1354038111515</v>
      </c>
      <c r="P61" s="4">
        <f t="shared" si="22"/>
        <v>7384.6676903123862</v>
      </c>
      <c r="Q61" s="12">
        <f t="shared" si="12"/>
        <v>9.246648648618E-2</v>
      </c>
      <c r="R61" s="12">
        <f t="shared" si="23"/>
        <v>7.4136396515552108E-2</v>
      </c>
      <c r="S61" s="12">
        <f t="shared" si="24"/>
        <v>-7.8397121389668631E-2</v>
      </c>
      <c r="T61" s="12">
        <f t="shared" si="24"/>
        <v>-4.6737121519801882E-2</v>
      </c>
      <c r="U61" s="12">
        <f t="shared" si="25"/>
        <v>0.22085407906235241</v>
      </c>
      <c r="V61" s="12">
        <f t="shared" si="16"/>
        <v>0.18919407919248563</v>
      </c>
    </row>
    <row r="62" spans="1:22">
      <c r="A62">
        <v>1958</v>
      </c>
      <c r="B62" s="4">
        <f>USA!B62+GB!B62+Australia!B62+France!B62+Germany!B62+Switzerland!B62+Argentina!B62+Brazil!B62+Chile!B62+Colombia!B62+Mexico!B62</f>
        <v>277964.14738271403</v>
      </c>
      <c r="C62" s="4">
        <f>USA!C62+GB!C62+Australia!C62+France!C62+Germany!C62+Switzerland!C62+Argentina!C62+Brazil!C62+Chile!C62+Colombia!C62+Mexico!C62</f>
        <v>210443.75282717182</v>
      </c>
      <c r="D62" s="4">
        <f>C62-'CO2'!O62</f>
        <v>-323432.49457750353</v>
      </c>
      <c r="E62" s="4">
        <f>WorldGS!D62-'CO2'!O62</f>
        <v>-205938.50762123161</v>
      </c>
      <c r="F62" s="4">
        <f>WorldGS!E62-'CO2'!O62</f>
        <v>737743.509085809</v>
      </c>
      <c r="G62" s="4">
        <f t="shared" si="4"/>
        <v>620249.52212953707</v>
      </c>
      <c r="H62" s="4">
        <f>USA!F62+GB!F62+Australia!F62+France!F62+Germany!F62+Switzerland!F62+Argentina!F62+Brazil!F62+Chile!F62+Colombia!F62+Mexico!F62</f>
        <v>3552693.5583512201</v>
      </c>
      <c r="I62" s="4">
        <f>USA!L62+GB!L62+Germany!L62+Australia!L62+France!L62+Switzerland!L62+Argentina!L62+Brazil!L62+Chile!L62+Colombia!L62+Mexico!L62</f>
        <v>486.11390443043433</v>
      </c>
      <c r="J62" s="4">
        <f t="shared" si="17"/>
        <v>571.80867457061652</v>
      </c>
      <c r="K62" s="4">
        <f t="shared" si="18"/>
        <v>432.91037534452488</v>
      </c>
      <c r="L62" s="4">
        <f t="shared" si="19"/>
        <v>-665.34302275607627</v>
      </c>
      <c r="M62" s="4">
        <f t="shared" si="20"/>
        <v>-423.64249560506568</v>
      </c>
      <c r="N62" s="4">
        <f t="shared" si="21"/>
        <v>1517.6350693983991</v>
      </c>
      <c r="O62" s="4">
        <f t="shared" si="10"/>
        <v>1275.9345422473887</v>
      </c>
      <c r="P62" s="4">
        <f t="shared" si="22"/>
        <v>7308.3561814875648</v>
      </c>
      <c r="Q62" s="12">
        <f t="shared" si="12"/>
        <v>7.8240395017834072E-2</v>
      </c>
      <c r="R62" s="12">
        <f t="shared" si="23"/>
        <v>5.9234985897527646E-2</v>
      </c>
      <c r="S62" s="12">
        <f t="shared" si="24"/>
        <v>-9.1038669467345304E-2</v>
      </c>
      <c r="T62" s="12">
        <f t="shared" si="24"/>
        <v>-5.7966864926229718E-2</v>
      </c>
      <c r="U62" s="12">
        <f t="shared" si="25"/>
        <v>0.20765751308654679</v>
      </c>
      <c r="V62" s="12">
        <f t="shared" si="16"/>
        <v>0.17458570854543123</v>
      </c>
    </row>
    <row r="63" spans="1:22">
      <c r="A63">
        <v>1959</v>
      </c>
      <c r="B63" s="4">
        <f>USA!B63+GB!B63+Australia!B63+France!B63+Germany!B63+Switzerland!B63+Argentina!B63+Brazil!B63+Chile!B63+Colombia!B63+Mexico!B63</f>
        <v>326837.92184747331</v>
      </c>
      <c r="C63" s="4">
        <f>USA!C63+GB!C63+Australia!C63+France!C63+Germany!C63+Switzerland!C63+Argentina!C63+Brazil!C63+Chile!C63+Colombia!C63+Mexico!C63</f>
        <v>254630.18645130537</v>
      </c>
      <c r="D63" s="4">
        <f>C63-'CO2'!O63</f>
        <v>-300181.90036964975</v>
      </c>
      <c r="E63" s="4">
        <f>WorldGS!D63-'CO2'!O63</f>
        <v>-173041.52525200386</v>
      </c>
      <c r="F63" s="4">
        <f>WorldGS!E63-'CO2'!O63</f>
        <v>816457.98685549526</v>
      </c>
      <c r="G63" s="4">
        <f t="shared" si="4"/>
        <v>689317.61173784942</v>
      </c>
      <c r="H63" s="4">
        <f>USA!F63+GB!F63+Australia!F63+France!F63+Germany!F63+Switzerland!F63+Argentina!F63+Brazil!F63+Chile!F63+Colombia!F63+Mexico!F63</f>
        <v>3747510.5594280954</v>
      </c>
      <c r="I63" s="4">
        <f>USA!L63+GB!L63+Germany!L63+Australia!L63+France!L63+Switzerland!L63+Argentina!L63+Brazil!L63+Chile!L63+Colombia!L63+Mexico!L63</f>
        <v>494.85351224804043</v>
      </c>
      <c r="J63" s="4">
        <f t="shared" si="17"/>
        <v>660.47408729646247</v>
      </c>
      <c r="K63" s="4">
        <f t="shared" si="18"/>
        <v>514.55669233216338</v>
      </c>
      <c r="L63" s="4">
        <f t="shared" si="19"/>
        <v>-606.60759788481914</v>
      </c>
      <c r="M63" s="4">
        <f t="shared" si="20"/>
        <v>-349.68232207932374</v>
      </c>
      <c r="N63" s="4">
        <f t="shared" si="21"/>
        <v>1649.8983368764164</v>
      </c>
      <c r="O63" s="4">
        <f t="shared" si="10"/>
        <v>1392.9730610709212</v>
      </c>
      <c r="P63" s="4">
        <f t="shared" si="22"/>
        <v>7572.9695084990981</v>
      </c>
      <c r="Q63" s="12">
        <f t="shared" si="12"/>
        <v>8.7214676693893503E-2</v>
      </c>
      <c r="R63" s="12">
        <f t="shared" si="23"/>
        <v>6.7946489386320585E-2</v>
      </c>
      <c r="S63" s="12">
        <f t="shared" si="24"/>
        <v>-8.0101682332673743E-2</v>
      </c>
      <c r="T63" s="12">
        <f t="shared" si="24"/>
        <v>-4.6175060085330774E-2</v>
      </c>
      <c r="U63" s="12">
        <f t="shared" si="25"/>
        <v>0.21786676085579709</v>
      </c>
      <c r="V63" s="12">
        <f t="shared" si="16"/>
        <v>0.18394013860845418</v>
      </c>
    </row>
    <row r="64" spans="1:22">
      <c r="A64">
        <v>1960</v>
      </c>
      <c r="B64" s="4">
        <f>USA!B64+GB!B64+Australia!B64+France!B64+Germany!B64+Switzerland!B64+Argentina!B64+Brazil!B64+Chile!B64+Colombia!B64+Mexico!B64</f>
        <v>345653.61976766743</v>
      </c>
      <c r="C64" s="4">
        <f>USA!C64+GB!C64+Australia!C64+France!C64+Germany!C64+Switzerland!C64+Argentina!C64+Brazil!C64+Chile!C64+Colombia!C64+Mexico!C64</f>
        <v>245127.66184436754</v>
      </c>
      <c r="D64" s="4">
        <f>C64-'CO2'!O64</f>
        <v>-343842.74209364643</v>
      </c>
      <c r="E64" s="4">
        <f>WorldGS!D64-'CO2'!O64</f>
        <v>-208289.03436029732</v>
      </c>
      <c r="F64" s="4">
        <f>WorldGS!E64-'CO2'!O64</f>
        <v>815189.99372153438</v>
      </c>
      <c r="G64" s="4">
        <f t="shared" si="4"/>
        <v>679636.28598818532</v>
      </c>
      <c r="H64" s="4">
        <f>USA!F64+GB!F64+Australia!F64+France!F64+Germany!F64+Switzerland!F64+Argentina!F64+Brazil!F64+Chile!F64+Colombia!F64+Mexico!F64</f>
        <v>3924940.7992520821</v>
      </c>
      <c r="I64" s="4">
        <f>USA!L64+GB!L64+Germany!L64+Australia!L64+France!L64+Switzerland!L64+Argentina!L64+Brazil!L64+Chile!L64+Colombia!L64+Mexico!L64</f>
        <v>503.70053101172164</v>
      </c>
      <c r="J64" s="4">
        <f t="shared" si="17"/>
        <v>686.22842043345736</v>
      </c>
      <c r="K64" s="4">
        <f t="shared" si="18"/>
        <v>486.65357043005213</v>
      </c>
      <c r="L64" s="4">
        <f t="shared" si="19"/>
        <v>-682.63327299459377</v>
      </c>
      <c r="M64" s="4">
        <f t="shared" si="20"/>
        <v>-413.51759932024015</v>
      </c>
      <c r="N64" s="4">
        <f t="shared" si="21"/>
        <v>1618.4020931726277</v>
      </c>
      <c r="O64" s="4">
        <f t="shared" si="10"/>
        <v>1349.2864194982742</v>
      </c>
      <c r="P64" s="4">
        <f t="shared" si="22"/>
        <v>7792.2109618755685</v>
      </c>
      <c r="Q64" s="12">
        <f t="shared" si="12"/>
        <v>8.8065944799354312E-2</v>
      </c>
      <c r="R64" s="12">
        <f t="shared" si="23"/>
        <v>6.2453849467252576E-2</v>
      </c>
      <c r="S64" s="12">
        <f t="shared" si="24"/>
        <v>-8.7604567732376362E-2</v>
      </c>
      <c r="T64" s="12">
        <f t="shared" si="24"/>
        <v>-5.306807032605125E-2</v>
      </c>
      <c r="U64" s="12">
        <f t="shared" si="25"/>
        <v>0.20769485080561548</v>
      </c>
      <c r="V64" s="12">
        <f t="shared" si="16"/>
        <v>0.17315835339929039</v>
      </c>
    </row>
    <row r="65" spans="1:22">
      <c r="A65">
        <v>1961</v>
      </c>
      <c r="B65" s="4">
        <f>USA!B65+GB!B65+Australia!B65+France!B65+Germany!B65+Switzerland!B65+Argentina!B65+Brazil!B65+Chile!B65+Colombia!B65+Mexico!B65</f>
        <v>364303.69184888317</v>
      </c>
      <c r="C65" s="4">
        <f>USA!C65+GB!C65+Australia!C65+France!C65+Germany!C65+Switzerland!C65+Argentina!C65+Brazil!C65+Chile!C65+Colombia!C65+Mexico!C65</f>
        <v>265050.48450954648</v>
      </c>
      <c r="D65" s="4">
        <f>C65-'CO2'!O65</f>
        <v>-340430.02308950148</v>
      </c>
      <c r="E65" s="4">
        <f>WorldGS!D65-'CO2'!O65</f>
        <v>-190364.82424284233</v>
      </c>
      <c r="F65" s="4">
        <f>WorldGS!E65-'CO2'!O65</f>
        <v>860676.10435153416</v>
      </c>
      <c r="G65" s="4">
        <f t="shared" si="4"/>
        <v>710610.905504875</v>
      </c>
      <c r="H65" s="4">
        <f>USA!F65+GB!F65+Australia!F65+France!F65+Germany!F65+Switzerland!F65+Argentina!F65+Brazil!F65+Chile!F65+Colombia!F65+Mexico!F65</f>
        <v>4073309.4911141791</v>
      </c>
      <c r="I65" s="4">
        <f>USA!L65+GB!L65+Germany!L65+Australia!L65+France!L65+Switzerland!L65+Argentina!L65+Brazil!L65+Chile!L65+Colombia!L65+Mexico!L65</f>
        <v>513.18173290877928</v>
      </c>
      <c r="J65" s="4">
        <f t="shared" si="17"/>
        <v>709.89216584924714</v>
      </c>
      <c r="K65" s="4">
        <f t="shared" si="18"/>
        <v>516.48464376782601</v>
      </c>
      <c r="L65" s="4">
        <f t="shared" si="19"/>
        <v>-663.37128011143511</v>
      </c>
      <c r="M65" s="4">
        <f t="shared" si="20"/>
        <v>-370.95011773671348</v>
      </c>
      <c r="N65" s="4">
        <f t="shared" si="21"/>
        <v>1677.1370630694757</v>
      </c>
      <c r="O65" s="4">
        <f t="shared" si="10"/>
        <v>1384.7159006947541</v>
      </c>
      <c r="P65" s="4">
        <f t="shared" si="22"/>
        <v>7937.3625947793253</v>
      </c>
      <c r="Q65" s="12">
        <f t="shared" si="12"/>
        <v>8.9436781723461575E-2</v>
      </c>
      <c r="R65" s="12">
        <f t="shared" si="23"/>
        <v>6.5070057919180316E-2</v>
      </c>
      <c r="S65" s="12">
        <f t="shared" si="24"/>
        <v>-8.3575781273713901E-2</v>
      </c>
      <c r="T65" s="12">
        <f t="shared" si="24"/>
        <v>-4.6734682119813964E-2</v>
      </c>
      <c r="U65" s="12">
        <f t="shared" si="25"/>
        <v>0.2112965160710418</v>
      </c>
      <c r="V65" s="12">
        <f t="shared" si="16"/>
        <v>0.17445541691714186</v>
      </c>
    </row>
    <row r="66" spans="1:22">
      <c r="A66">
        <v>1962</v>
      </c>
      <c r="B66" s="4">
        <f>USA!B66+GB!B66+Australia!B66+France!B66+Germany!B66+Switzerland!B66+Argentina!B66+Brazil!B66+Chile!B66+Colombia!B66+Mexico!B66</f>
        <v>399289.94763456815</v>
      </c>
      <c r="C66" s="4">
        <f>USA!C66+GB!C66+Australia!C66+France!C66+Germany!C66+Switzerland!C66+Argentina!C66+Brazil!C66+Chile!C66+Colombia!C66+Mexico!C66</f>
        <v>297110.46590712637</v>
      </c>
      <c r="D66" s="4">
        <f>C66-'CO2'!O66</f>
        <v>-344961.9334713752</v>
      </c>
      <c r="E66" s="4">
        <f>WorldGS!D66-'CO2'!O66</f>
        <v>-183399.63276288973</v>
      </c>
      <c r="F66" s="4">
        <f>WorldGS!E66-'CO2'!O66</f>
        <v>906791.85443052277</v>
      </c>
      <c r="G66" s="4">
        <f t="shared" si="4"/>
        <v>745229.55372203724</v>
      </c>
      <c r="H66" s="4">
        <f>USA!F66+GB!F66+Australia!F66+France!F66+Germany!F66+Switzerland!F66+Argentina!F66+Brazil!F66+Chile!F66+Colombia!F66+Mexico!F66</f>
        <v>4275254.494580335</v>
      </c>
      <c r="I66" s="4">
        <f>USA!L66+GB!L66+Germany!L66+Australia!L66+France!L66+Switzerland!L66+Argentina!L66+Brazil!L66+Chile!L66+Colombia!L66+Mexico!L66</f>
        <v>522.96039171910013</v>
      </c>
      <c r="J66" s="4">
        <f t="shared" si="17"/>
        <v>763.51852636870524</v>
      </c>
      <c r="K66" s="4">
        <f t="shared" si="18"/>
        <v>568.13187119286567</v>
      </c>
      <c r="L66" s="4">
        <f t="shared" si="19"/>
        <v>-659.63300267808052</v>
      </c>
      <c r="M66" s="4">
        <f t="shared" si="20"/>
        <v>-350.69507302457419</v>
      </c>
      <c r="N66" s="4">
        <f t="shared" si="21"/>
        <v>1733.9589551890799</v>
      </c>
      <c r="O66" s="4">
        <f t="shared" si="10"/>
        <v>1425.0210255355735</v>
      </c>
      <c r="P66" s="4">
        <f t="shared" si="22"/>
        <v>8175.1019049961242</v>
      </c>
      <c r="Q66" s="12">
        <f t="shared" si="12"/>
        <v>9.3395597417824147E-2</v>
      </c>
      <c r="R66" s="12">
        <f t="shared" si="23"/>
        <v>6.9495387066142639E-2</v>
      </c>
      <c r="S66" s="12">
        <f t="shared" si="24"/>
        <v>-8.0688046503121016E-2</v>
      </c>
      <c r="T66" s="12">
        <f t="shared" si="24"/>
        <v>-4.2897945138794018E-2</v>
      </c>
      <c r="U66" s="12">
        <f t="shared" si="25"/>
        <v>0.2121024270204375</v>
      </c>
      <c r="V66" s="12">
        <f t="shared" si="16"/>
        <v>0.17431232565611046</v>
      </c>
    </row>
    <row r="67" spans="1:22">
      <c r="A67">
        <v>1963</v>
      </c>
      <c r="B67" s="4">
        <f>USA!B67+GB!B67+Australia!B67+France!B67+Germany!B67+Switzerland!B67+Argentina!B67+Brazil!B67+Chile!B67+Colombia!B67+Mexico!B67</f>
        <v>369437.24177421088</v>
      </c>
      <c r="C67" s="4">
        <f>USA!C67+GB!C67+Australia!C67+France!C67+Germany!C67+Switzerland!C67+Argentina!C67+Brazil!C67+Chile!C67+Colombia!C67+Mexico!C67</f>
        <v>267156.76427051669</v>
      </c>
      <c r="D67" s="4">
        <f>C67-'CO2'!O67</f>
        <v>-420511.622558487</v>
      </c>
      <c r="E67" s="4">
        <f>WorldGS!D67-'CO2'!O67</f>
        <v>-241755.8429398982</v>
      </c>
      <c r="F67" s="4">
        <f>WorldGS!E67-'CO2'!O67</f>
        <v>877218.32264140947</v>
      </c>
      <c r="G67" s="4">
        <f t="shared" si="4"/>
        <v>698462.54302282073</v>
      </c>
      <c r="H67" s="4">
        <f>USA!F67+GB!F67+Australia!F67+France!F67+Germany!F67+Switzerland!F67+Argentina!F67+Brazil!F67+Chile!F67+Colombia!F67+Mexico!F67</f>
        <v>4454790.8220734037</v>
      </c>
      <c r="I67" s="4">
        <f>USA!L67+GB!L67+Germany!L67+Australia!L67+France!L67+Switzerland!L67+Argentina!L67+Brazil!L67+Chile!L67+Colombia!L67+Mexico!L67</f>
        <v>532.59164776638545</v>
      </c>
      <c r="J67" s="4">
        <f t="shared" si="17"/>
        <v>693.65947311336697</v>
      </c>
      <c r="K67" s="4">
        <f t="shared" si="18"/>
        <v>501.61651124446774</v>
      </c>
      <c r="L67" s="4">
        <f t="shared" si="19"/>
        <v>-789.55729839559763</v>
      </c>
      <c r="M67" s="4">
        <f t="shared" si="20"/>
        <v>-453.92345890850567</v>
      </c>
      <c r="N67" s="4">
        <f t="shared" si="21"/>
        <v>1647.0748768223082</v>
      </c>
      <c r="O67" s="4">
        <f t="shared" si="10"/>
        <v>1311.4410373352164</v>
      </c>
      <c r="P67" s="4">
        <f t="shared" si="22"/>
        <v>8364.3647825799944</v>
      </c>
      <c r="Q67" s="12">
        <f t="shared" si="12"/>
        <v>8.2930323000500128E-2</v>
      </c>
      <c r="R67" s="12">
        <f t="shared" si="23"/>
        <v>5.9970664154815084E-2</v>
      </c>
      <c r="S67" s="12">
        <f t="shared" si="24"/>
        <v>-9.4395368795962303E-2</v>
      </c>
      <c r="T67" s="12">
        <f t="shared" si="24"/>
        <v>-5.4268730585957617E-2</v>
      </c>
      <c r="U67" s="12">
        <f t="shared" si="25"/>
        <v>0.19691571561448168</v>
      </c>
      <c r="V67" s="12">
        <f t="shared" si="16"/>
        <v>0.15678907740447703</v>
      </c>
    </row>
    <row r="68" spans="1:22">
      <c r="A68">
        <v>1964</v>
      </c>
      <c r="B68" s="4">
        <f>USA!B68+GB!B68+Australia!B68+France!B68+Germany!B68+Switzerland!B68+Argentina!B68+Brazil!B68+Chile!B68+Colombia!B68+Mexico!B68</f>
        <v>431902.56933105009</v>
      </c>
      <c r="C68" s="4">
        <f>USA!C68+GB!C68+Australia!C68+France!C68+Germany!C68+Switzerland!C68+Argentina!C68+Brazil!C68+Chile!C68+Colombia!C68+Mexico!C68</f>
        <v>334536.56678801961</v>
      </c>
      <c r="D68" s="4">
        <f>C68-'CO2'!O68</f>
        <v>-392917.72833391861</v>
      </c>
      <c r="E68" s="4">
        <f>WorldGS!D68-'CO2'!O68</f>
        <v>-200362.86116703344</v>
      </c>
      <c r="F68" s="4">
        <f>WorldGS!E68-'CO2'!O68</f>
        <v>972308.35458413046</v>
      </c>
      <c r="G68" s="4">
        <f t="shared" si="4"/>
        <v>779753.48741724528</v>
      </c>
      <c r="H68" s="4">
        <f>USA!F68+GB!F68+Australia!F68+France!F68+Germany!F68+Switzerland!F68+Argentina!F68+Brazil!F68+Chile!F68+Colombia!F68+Mexico!F68</f>
        <v>4727028.0454469081</v>
      </c>
      <c r="I68" s="4">
        <f>USA!L68+GB!L68+Germany!L68+Australia!L68+France!L68+Switzerland!L68+Argentina!L68+Brazil!L68+Chile!L68+Colombia!L68+Mexico!L68</f>
        <v>541.84135266966143</v>
      </c>
      <c r="J68" s="4">
        <f t="shared" si="17"/>
        <v>797.10152649490283</v>
      </c>
      <c r="K68" s="4">
        <f t="shared" si="18"/>
        <v>617.40685744960649</v>
      </c>
      <c r="L68" s="4">
        <f t="shared" si="19"/>
        <v>-725.15271563900831</v>
      </c>
      <c r="M68" s="4">
        <f t="shared" si="20"/>
        <v>-369.78141328608876</v>
      </c>
      <c r="N68" s="4">
        <f t="shared" si="21"/>
        <v>1794.4521026192463</v>
      </c>
      <c r="O68" s="4">
        <f t="shared" si="10"/>
        <v>1439.0808002663266</v>
      </c>
      <c r="P68" s="4">
        <f t="shared" si="22"/>
        <v>8724.0075386582466</v>
      </c>
      <c r="Q68" s="12">
        <f t="shared" si="12"/>
        <v>9.1368734261490239E-2</v>
      </c>
      <c r="R68" s="12">
        <f t="shared" si="23"/>
        <v>7.0771013747262732E-2</v>
      </c>
      <c r="S68" s="12">
        <f t="shared" si="24"/>
        <v>-8.3121514100678653E-2</v>
      </c>
      <c r="T68" s="12">
        <f t="shared" si="24"/>
        <v>-4.238664531724616E-2</v>
      </c>
      <c r="U68" s="12">
        <f t="shared" si="25"/>
        <v>0.20569125997055629</v>
      </c>
      <c r="V68" s="12">
        <f t="shared" si="16"/>
        <v>0.16495639118712377</v>
      </c>
    </row>
    <row r="69" spans="1:22">
      <c r="A69">
        <v>1965</v>
      </c>
      <c r="B69" s="4">
        <f>USA!B69+GB!B69+Australia!B69+France!B69+Germany!B69+Switzerland!B69+Argentina!B69+Brazil!B69+Chile!B69+Colombia!B69+Mexico!B69</f>
        <v>470732.9514339848</v>
      </c>
      <c r="C69" s="4">
        <f>USA!C69+GB!C69+Australia!C69+France!C69+Germany!C69+Switzerland!C69+Argentina!C69+Brazil!C69+Chile!C69+Colombia!C69+Mexico!C69</f>
        <v>367796.66878385143</v>
      </c>
      <c r="D69" s="4">
        <f>C69-'CO2'!O69</f>
        <v>-396469.86220737058</v>
      </c>
      <c r="E69" s="4">
        <f>WorldGS!D69-'CO2'!O69</f>
        <v>-178078.39121539961</v>
      </c>
      <c r="F69" s="4">
        <f>WorldGS!E69-'CO2'!O69</f>
        <v>1050606.9625280225</v>
      </c>
      <c r="G69" s="4">
        <f t="shared" ref="G69:G104" si="26">F69-(E69-D69)</f>
        <v>832215.4915360515</v>
      </c>
      <c r="H69" s="4">
        <f>USA!F69+GB!F69+Australia!F69+France!F69+Germany!F69+Switzerland!F69+Argentina!F69+Brazil!F69+Chile!F69+Colombia!F69+Mexico!F69</f>
        <v>4998008.5326462602</v>
      </c>
      <c r="I69" s="4">
        <f>USA!L69+GB!L69+Germany!L69+Australia!L69+France!L69+Switzerland!L69+Argentina!L69+Brazil!L69+Chile!L69+Colombia!L69+Mexico!L69</f>
        <v>550.8866991429428</v>
      </c>
      <c r="J69" s="4">
        <f t="shared" ref="J69:J94" si="27">B69/$I69</f>
        <v>854.5004847028265</v>
      </c>
      <c r="K69" s="4">
        <f t="shared" ref="K69:K94" si="28">C69/$I69</f>
        <v>667.64485211943088</v>
      </c>
      <c r="L69" s="4">
        <f t="shared" ref="L69:L94" si="29">D69/$I69</f>
        <v>-719.69401843280934</v>
      </c>
      <c r="M69" s="4">
        <f t="shared" ref="M69:M94" si="30">E69/$I69</f>
        <v>-323.25774336619486</v>
      </c>
      <c r="N69" s="4">
        <f t="shared" ref="N69:N94" si="31">F69/$I69</f>
        <v>1907.1198563380333</v>
      </c>
      <c r="O69" s="4">
        <f t="shared" ref="O69:O94" si="32">G69/$I69</f>
        <v>1510.6835812714189</v>
      </c>
      <c r="P69" s="4">
        <f t="shared" ref="P69:P104" si="33">H69/$I69</f>
        <v>9072.661475439596</v>
      </c>
      <c r="Q69" s="12">
        <f t="shared" ref="Q69:Q104" si="34">J69/P69</f>
        <v>9.4184103200149832E-2</v>
      </c>
      <c r="R69" s="12">
        <f t="shared" ref="R69:R82" si="35">K69/$P69</f>
        <v>7.3588643633050538E-2</v>
      </c>
      <c r="S69" s="12">
        <f t="shared" ref="S69:T84" si="36">L69/$P69</f>
        <v>-7.9325567296991889E-2</v>
      </c>
      <c r="T69" s="12">
        <f t="shared" si="36"/>
        <v>-3.5629869387420535E-2</v>
      </c>
      <c r="U69" s="12">
        <f t="shared" ref="U69:U82" si="37">N69/$P69</f>
        <v>0.21020511583075768</v>
      </c>
      <c r="V69" s="12">
        <f t="shared" ref="V69:V104" si="38">O69/$P69</f>
        <v>0.16650941792118637</v>
      </c>
    </row>
    <row r="70" spans="1:22">
      <c r="A70">
        <v>1966</v>
      </c>
      <c r="B70" s="4">
        <f>USA!B70+GB!B70+Australia!B70+France!B70+Germany!B70+Switzerland!B70+Argentina!B70+Brazil!B70+Chile!B70+Colombia!B70+Mexico!B70</f>
        <v>500399.93938115216</v>
      </c>
      <c r="C70" s="4">
        <f>USA!C70+GB!C70+Australia!C70+France!C70+Germany!C70+Switzerland!C70+Argentina!C70+Brazil!C70+Chile!C70+Colombia!C70+Mexico!C70</f>
        <v>399110.99379108276</v>
      </c>
      <c r="D70" s="4">
        <f>C70-'CO2'!O70</f>
        <v>-404149.73081164504</v>
      </c>
      <c r="E70" s="4">
        <f>WorldGS!D70-'CO2'!O70</f>
        <v>-172765.58025437081</v>
      </c>
      <c r="F70" s="4">
        <f>WorldGS!E70-'CO2'!O70</f>
        <v>1108060.5037668347</v>
      </c>
      <c r="G70" s="4">
        <f t="shared" si="26"/>
        <v>876676.3532095605</v>
      </c>
      <c r="H70" s="4">
        <f>USA!F70+GB!F70+Australia!F70+France!F70+Germany!F70+Switzerland!F70+Argentina!F70+Brazil!F70+Chile!F70+Colombia!F70+Mexico!F70</f>
        <v>5262096.6579489997</v>
      </c>
      <c r="I70" s="4">
        <f>USA!L70+GB!L70+Germany!L70+Australia!L70+France!L70+Switzerland!L70+Argentina!L70+Brazil!L70+Chile!L70+Colombia!L70+Mexico!L70</f>
        <v>559.57277244924057</v>
      </c>
      <c r="J70" s="4">
        <f t="shared" si="27"/>
        <v>894.25355202847004</v>
      </c>
      <c r="K70" s="4">
        <f t="shared" si="28"/>
        <v>713.24234030219282</v>
      </c>
      <c r="L70" s="4">
        <f t="shared" si="29"/>
        <v>-722.24695465915636</v>
      </c>
      <c r="M70" s="4">
        <f t="shared" si="30"/>
        <v>-308.74550864613872</v>
      </c>
      <c r="N70" s="4">
        <f t="shared" si="31"/>
        <v>1980.1901706490696</v>
      </c>
      <c r="O70" s="4">
        <f t="shared" si="32"/>
        <v>1566.688724636052</v>
      </c>
      <c r="P70" s="4">
        <f t="shared" si="33"/>
        <v>9403.7753747683109</v>
      </c>
      <c r="Q70" s="12">
        <f t="shared" si="34"/>
        <v>9.5095162994628904E-2</v>
      </c>
      <c r="R70" s="12">
        <f t="shared" si="35"/>
        <v>7.5846382104779439E-2</v>
      </c>
      <c r="S70" s="12">
        <f t="shared" si="36"/>
        <v>-7.680393521489777E-2</v>
      </c>
      <c r="T70" s="12">
        <f t="shared" si="36"/>
        <v>-3.2832080344512224E-2</v>
      </c>
      <c r="U70" s="12">
        <f t="shared" si="37"/>
        <v>0.21057395479290225</v>
      </c>
      <c r="V70" s="12">
        <f t="shared" si="38"/>
        <v>0.16660209992251671</v>
      </c>
    </row>
    <row r="71" spans="1:22">
      <c r="A71">
        <v>1967</v>
      </c>
      <c r="B71" s="4">
        <f>USA!B71+GB!B71+Australia!B71+France!B71+Germany!B71+Switzerland!B71+Argentina!B71+Brazil!B71+Chile!B71+Colombia!B71+Mexico!B71</f>
        <v>474576.46071886964</v>
      </c>
      <c r="C71" s="4">
        <f>USA!C71+GB!C71+Australia!C71+France!C71+Germany!C71+Switzerland!C71+Argentina!C71+Brazil!C71+Chile!C71+Colombia!C71+Mexico!C71</f>
        <v>374597.88681971817</v>
      </c>
      <c r="D71" s="4">
        <f>C71-'CO2'!O71</f>
        <v>-464569.28963363264</v>
      </c>
      <c r="E71" s="4">
        <f>WorldGS!D71-'CO2'!O71</f>
        <v>-206155.75352024764</v>
      </c>
      <c r="F71" s="4">
        <f>WorldGS!E71-'CO2'!O71</f>
        <v>1092081.2531910073</v>
      </c>
      <c r="G71" s="4">
        <f t="shared" si="26"/>
        <v>833667.71707762231</v>
      </c>
      <c r="H71" s="4">
        <f>USA!F71+GB!F71+Australia!F71+France!F71+Germany!F71+Switzerland!F71+Argentina!F71+Brazil!F71+Chile!F71+Colombia!F71+Mexico!F71</f>
        <v>5406797.2423034506</v>
      </c>
      <c r="I71" s="4">
        <f>USA!L71+GB!L71+Germany!L71+Australia!L71+France!L71+Switzerland!L71+Argentina!L71+Brazil!L71+Chile!L71+Colombia!L71+Mexico!L71</f>
        <v>567.91584243627585</v>
      </c>
      <c r="J71" s="4">
        <f t="shared" si="27"/>
        <v>835.64575110813269</v>
      </c>
      <c r="K71" s="4">
        <f t="shared" si="28"/>
        <v>659.6010514740143</v>
      </c>
      <c r="L71" s="4">
        <f t="shared" si="29"/>
        <v>-818.02488136393299</v>
      </c>
      <c r="M71" s="4">
        <f t="shared" si="30"/>
        <v>-363.00405467801289</v>
      </c>
      <c r="N71" s="4">
        <f t="shared" si="31"/>
        <v>1922.9631779704164</v>
      </c>
      <c r="O71" s="4">
        <f t="shared" si="32"/>
        <v>1467.9423512844962</v>
      </c>
      <c r="P71" s="4">
        <f t="shared" si="33"/>
        <v>9520.4198197906953</v>
      </c>
      <c r="Q71" s="12">
        <f t="shared" si="34"/>
        <v>8.7774044309582161E-2</v>
      </c>
      <c r="R71" s="12">
        <f t="shared" si="35"/>
        <v>6.9282769453386933E-2</v>
      </c>
      <c r="S71" s="12">
        <f t="shared" si="36"/>
        <v>-8.5923194233877509E-2</v>
      </c>
      <c r="T71" s="12">
        <f t="shared" si="36"/>
        <v>-3.8128996572547522E-2</v>
      </c>
      <c r="U71" s="12">
        <f t="shared" si="37"/>
        <v>0.20198302326679249</v>
      </c>
      <c r="V71" s="12">
        <f t="shared" si="38"/>
        <v>0.15418882560546249</v>
      </c>
    </row>
    <row r="72" spans="1:22">
      <c r="A72">
        <v>1968</v>
      </c>
      <c r="B72" s="4">
        <f>USA!B72+GB!B72+Australia!B72+France!B72+Germany!B72+Switzerland!B72+Argentina!B72+Brazil!B72+Chile!B72+Colombia!B72+Mexico!B72</f>
        <v>478557.54273915797</v>
      </c>
      <c r="C72" s="4">
        <f>USA!C72+GB!C72+Australia!C72+France!C72+Germany!C72+Switzerland!C72+Argentina!C72+Brazil!C72+Chile!C72+Colombia!C72+Mexico!C72</f>
        <v>380866.14248337853</v>
      </c>
      <c r="D72" s="4">
        <f>C72-'CO2'!O72</f>
        <v>-509558.0575285193</v>
      </c>
      <c r="E72" s="4">
        <f>WorldGS!D72-'CO2'!O72</f>
        <v>-239307.98136956571</v>
      </c>
      <c r="F72" s="4">
        <f>WorldGS!E72-'CO2'!O72</f>
        <v>1111281.676003596</v>
      </c>
      <c r="G72" s="4">
        <f t="shared" si="26"/>
        <v>841031.59984464245</v>
      </c>
      <c r="H72" s="4">
        <f>USA!F72+GB!F72+Australia!F72+France!F72+Germany!F72+Switzerland!F72+Argentina!F72+Brazil!F72+Chile!F72+Colombia!F72+Mexico!F72</f>
        <v>5662301.1189884031</v>
      </c>
      <c r="I72" s="4">
        <f>USA!L72+GB!L72+Germany!L72+Australia!L72+France!L72+Switzerland!L72+Argentina!L72+Brazil!L72+Chile!L72+Colombia!L72+Mexico!L72</f>
        <v>576.11943248587011</v>
      </c>
      <c r="J72" s="4">
        <f t="shared" si="27"/>
        <v>830.65683216803325</v>
      </c>
      <c r="K72" s="4">
        <f t="shared" si="28"/>
        <v>661.08886631370422</v>
      </c>
      <c r="L72" s="4">
        <f t="shared" si="29"/>
        <v>-884.46601311441918</v>
      </c>
      <c r="M72" s="4">
        <f t="shared" si="30"/>
        <v>-415.37911737673414</v>
      </c>
      <c r="N72" s="4">
        <f t="shared" si="31"/>
        <v>1928.9085098355042</v>
      </c>
      <c r="O72" s="4">
        <f t="shared" si="32"/>
        <v>1459.8216140978191</v>
      </c>
      <c r="P72" s="4">
        <f t="shared" si="33"/>
        <v>9828.3459986003454</v>
      </c>
      <c r="Q72" s="12">
        <f t="shared" si="34"/>
        <v>8.4516441757985228E-2</v>
      </c>
      <c r="R72" s="12">
        <f t="shared" si="35"/>
        <v>6.7263491375644469E-2</v>
      </c>
      <c r="S72" s="12">
        <f t="shared" si="36"/>
        <v>-8.9991338648474112E-2</v>
      </c>
      <c r="T72" s="12">
        <f t="shared" si="36"/>
        <v>-4.2263379559072126E-2</v>
      </c>
      <c r="U72" s="12">
        <f t="shared" si="37"/>
        <v>0.19625972774159559</v>
      </c>
      <c r="V72" s="12">
        <f t="shared" si="38"/>
        <v>0.14853176865219359</v>
      </c>
    </row>
    <row r="73" spans="1:22">
      <c r="A73">
        <v>1969</v>
      </c>
      <c r="B73" s="4">
        <f>USA!B73+GB!B73+Australia!B73+France!B73+Germany!B73+Switzerland!B73+Argentina!B73+Brazil!B73+Chile!B73+Colombia!B73+Mexico!B73</f>
        <v>552088.51388222305</v>
      </c>
      <c r="C73" s="4">
        <f>USA!C73+GB!C73+Australia!C73+France!C73+Germany!C73+Switzerland!C73+Argentina!C73+Brazil!C73+Chile!C73+Colombia!C73+Mexico!C73</f>
        <v>447616.44891101256</v>
      </c>
      <c r="D73" s="4">
        <f>C73-'CO2'!O73</f>
        <v>-510913.45616761787</v>
      </c>
      <c r="E73" s="4">
        <f>WorldGS!D73-'CO2'!O73</f>
        <v>-214546.11950414232</v>
      </c>
      <c r="F73" s="4">
        <f>WorldGS!E73-'CO2'!O73</f>
        <v>1195299.7692710082</v>
      </c>
      <c r="G73" s="4">
        <f t="shared" si="26"/>
        <v>898932.43260753271</v>
      </c>
      <c r="H73" s="4">
        <f>USA!F73+GB!F73+Australia!F73+France!F73+Germany!F73+Switzerland!F73+Argentina!F73+Brazil!F73+Chile!F73+Colombia!F73+Mexico!F73</f>
        <v>5936868.592275043</v>
      </c>
      <c r="I73" s="4">
        <f>USA!L73+GB!L73+Germany!L73+Australia!L73+France!L73+Switzerland!L73+Argentina!L73+Brazil!L73+Chile!L73+Colombia!L73+Mexico!L73</f>
        <v>584.72151996727621</v>
      </c>
      <c r="J73" s="4">
        <f t="shared" si="27"/>
        <v>944.190516389957</v>
      </c>
      <c r="K73" s="4">
        <f t="shared" si="28"/>
        <v>765.52073701009556</v>
      </c>
      <c r="L73" s="4">
        <f t="shared" si="29"/>
        <v>-873.77228085638274</v>
      </c>
      <c r="M73" s="4">
        <f t="shared" si="30"/>
        <v>-366.92016999160444</v>
      </c>
      <c r="N73" s="4">
        <f t="shared" si="31"/>
        <v>2044.2205878413758</v>
      </c>
      <c r="O73" s="4">
        <f t="shared" si="32"/>
        <v>1537.3684769765978</v>
      </c>
      <c r="P73" s="4">
        <f t="shared" si="33"/>
        <v>10153.326651304536</v>
      </c>
      <c r="Q73" s="12">
        <f t="shared" si="34"/>
        <v>9.2993217771501907E-2</v>
      </c>
      <c r="R73" s="12">
        <f t="shared" si="35"/>
        <v>7.5396051294354713E-2</v>
      </c>
      <c r="S73" s="12">
        <f t="shared" si="36"/>
        <v>-8.6057733673339201E-2</v>
      </c>
      <c r="T73" s="12">
        <f t="shared" si="36"/>
        <v>-3.6137926277045485E-2</v>
      </c>
      <c r="U73" s="12">
        <f t="shared" si="37"/>
        <v>0.20133505579461752</v>
      </c>
      <c r="V73" s="12">
        <f t="shared" si="38"/>
        <v>0.15141524839832382</v>
      </c>
    </row>
    <row r="74" spans="1:22">
      <c r="A74">
        <v>1970</v>
      </c>
      <c r="B74" s="4">
        <f>USA!B74+GB!B74+Australia!B74+France!B74+Germany!B74+Switzerland!B74+Argentina!B74+Brazil!B74+Chile!B74+Colombia!B74+Mexico!B74</f>
        <v>521964.94775950827</v>
      </c>
      <c r="C74" s="4">
        <f>USA!C74+GB!C74+Australia!C74+France!C74+Germany!C74+Switzerland!C74+Argentina!C74+Brazil!C74+Chile!C74+Colombia!C74+Mexico!C74</f>
        <v>427224.43945523794</v>
      </c>
      <c r="D74" s="4">
        <f>C74-'CO2'!O74</f>
        <v>-604394.38713871781</v>
      </c>
      <c r="E74" s="4">
        <f>WorldGS!D74-'CO2'!O74</f>
        <v>-290731.10014061851</v>
      </c>
      <c r="F74" s="4">
        <f>WorldGS!E74-'CO2'!O74</f>
        <v>1122070.3171085392</v>
      </c>
      <c r="G74" s="4">
        <f t="shared" si="26"/>
        <v>808407.03011043987</v>
      </c>
      <c r="H74" s="4">
        <f>USA!F74+GB!F74+Australia!F74+France!F74+Germany!F74+Switzerland!F74+Argentina!F74+Brazil!F74+Chile!F74+Colombia!F74+Mexico!F74</f>
        <v>6056450.4454763066</v>
      </c>
      <c r="I74" s="4">
        <f>USA!L74+GB!L74+Germany!L74+Australia!L74+France!L74+Switzerland!L74+Argentina!L74+Brazil!L74+Chile!L74+Colombia!L74+Mexico!L74</f>
        <v>593.75450400756256</v>
      </c>
      <c r="J74" s="4">
        <f t="shared" si="27"/>
        <v>879.09219085748623</v>
      </c>
      <c r="K74" s="4">
        <f t="shared" si="28"/>
        <v>719.53043989001299</v>
      </c>
      <c r="L74" s="4">
        <f t="shared" si="29"/>
        <v>-1017.9196672350964</v>
      </c>
      <c r="M74" s="4">
        <f t="shared" si="30"/>
        <v>-489.64866485781727</v>
      </c>
      <c r="N74" s="4">
        <f t="shared" si="31"/>
        <v>1889.7883039793287</v>
      </c>
      <c r="O74" s="4">
        <f t="shared" si="32"/>
        <v>1361.5173016020494</v>
      </c>
      <c r="P74" s="4">
        <f t="shared" si="33"/>
        <v>10200.260216298362</v>
      </c>
      <c r="Q74" s="12">
        <f t="shared" si="34"/>
        <v>8.6183310250540421E-2</v>
      </c>
      <c r="R74" s="12">
        <f t="shared" si="35"/>
        <v>7.0540400404719081E-2</v>
      </c>
      <c r="S74" s="12">
        <f t="shared" si="36"/>
        <v>-9.9793499935288493E-2</v>
      </c>
      <c r="T74" s="12">
        <f t="shared" si="36"/>
        <v>-4.8003546426731158E-2</v>
      </c>
      <c r="U74" s="12">
        <f t="shared" si="37"/>
        <v>0.18526863667259716</v>
      </c>
      <c r="V74" s="12">
        <f t="shared" si="38"/>
        <v>0.13347868316403982</v>
      </c>
    </row>
    <row r="75" spans="1:22">
      <c r="A75">
        <v>1971</v>
      </c>
      <c r="B75" s="4">
        <f>USA!B75+GB!B75+Australia!B75+France!B75+Germany!B75+Switzerland!B75+Argentina!B75+Brazil!B75+Chile!B75+Colombia!B75+Mexico!B75</f>
        <v>560441.4975842213</v>
      </c>
      <c r="C75" s="4">
        <f>USA!C75+GB!C75+Australia!C75+France!C75+Germany!C75+Switzerland!C75+Argentina!C75+Brazil!C75+Chile!C75+Colombia!C75+Mexico!C75</f>
        <v>422121.57800015813</v>
      </c>
      <c r="D75" s="4">
        <f>C75-'CO2'!O75</f>
        <v>-646568.92518932791</v>
      </c>
      <c r="E75" s="4">
        <f>WorldGS!D75-'CO2'!O75</f>
        <v>-317273.96889401204</v>
      </c>
      <c r="F75" s="4">
        <f>WorldGS!E75-'CO2'!O75</f>
        <v>1142041.1943429196</v>
      </c>
      <c r="G75" s="4">
        <f t="shared" si="26"/>
        <v>812746.23804760375</v>
      </c>
      <c r="H75" s="4">
        <f>USA!F75+GB!F75+Australia!F75+France!F75+Germany!F75+Switzerland!F75+Argentina!F75+Brazil!F75+Chile!F75+Colombia!F75+Mexico!F75</f>
        <v>6300073.3492195401</v>
      </c>
      <c r="I75" s="4">
        <f>USA!L75+GB!L75+Germany!L75+Australia!L75+France!L75+Switzerland!L75+Argentina!L75+Brazil!L75+Chile!L75+Colombia!L75+Mexico!L75</f>
        <v>603.51054042956503</v>
      </c>
      <c r="J75" s="4">
        <f t="shared" si="27"/>
        <v>928.63580673390038</v>
      </c>
      <c r="K75" s="4">
        <f t="shared" si="28"/>
        <v>699.44358834180696</v>
      </c>
      <c r="L75" s="4">
        <f t="shared" si="29"/>
        <v>-1071.3465331179052</v>
      </c>
      <c r="M75" s="4">
        <f t="shared" si="30"/>
        <v>-525.71404746002224</v>
      </c>
      <c r="N75" s="4">
        <f t="shared" si="31"/>
        <v>1892.3301547145154</v>
      </c>
      <c r="O75" s="4">
        <f t="shared" si="32"/>
        <v>1346.6976690566323</v>
      </c>
      <c r="P75" s="4">
        <f t="shared" si="33"/>
        <v>10439.044436134109</v>
      </c>
      <c r="Q75" s="12">
        <f t="shared" si="34"/>
        <v>8.8957932157035832E-2</v>
      </c>
      <c r="R75" s="12">
        <f t="shared" si="35"/>
        <v>6.7002644985466875E-2</v>
      </c>
      <c r="S75" s="12">
        <f t="shared" si="36"/>
        <v>-0.10262879324562556</v>
      </c>
      <c r="T75" s="12">
        <f t="shared" si="36"/>
        <v>-5.036036111124266E-2</v>
      </c>
      <c r="U75" s="12">
        <f t="shared" si="37"/>
        <v>0.18127426952646464</v>
      </c>
      <c r="V75" s="12">
        <f t="shared" si="38"/>
        <v>0.12900583739208174</v>
      </c>
    </row>
    <row r="76" spans="1:22">
      <c r="A76">
        <v>1972</v>
      </c>
      <c r="B76" s="4">
        <f>USA!B76+GB!B76+Australia!B76+France!B76+Germany!B76+Switzerland!B76+Argentina!B76+Brazil!B76+Chile!B76+Colombia!B76+Mexico!B76</f>
        <v>583948.77289189748</v>
      </c>
      <c r="C76" s="4">
        <f>USA!C76+GB!C76+Australia!C76+France!C76+Germany!C76+Switzerland!C76+Argentina!C76+Brazil!C76+Chile!C76+Colombia!C76+Mexico!C76</f>
        <v>462381.78227372235</v>
      </c>
      <c r="D76" s="4">
        <f>C76-'CO2'!O76</f>
        <v>-665459.2198974092</v>
      </c>
      <c r="E76" s="4">
        <f>WorldGS!D76-'CO2'!O76</f>
        <v>-322327.60810510768</v>
      </c>
      <c r="F76" s="4">
        <f>WorldGS!E76-'CO2'!O76</f>
        <v>1203328.5966216435</v>
      </c>
      <c r="G76" s="4">
        <f t="shared" si="26"/>
        <v>860196.98482934199</v>
      </c>
      <c r="H76" s="4">
        <f>USA!F76+GB!F76+Australia!F76+France!F76+Germany!F76+Switzerland!F76+Argentina!F76+Brazil!F76+Chile!F76+Colombia!F76+Mexico!F76</f>
        <v>6618167.53221846</v>
      </c>
      <c r="I76" s="4">
        <f>USA!L76+GB!L76+Germany!L76+Australia!L76+France!L76+Switzerland!L76+Argentina!L76+Brazil!L76+Chile!L76+Colombia!L76+Mexico!L76</f>
        <v>612.35081265760903</v>
      </c>
      <c r="J76" s="4">
        <f t="shared" si="27"/>
        <v>953.61802551964229</v>
      </c>
      <c r="K76" s="4">
        <f t="shared" si="28"/>
        <v>755.09295115814496</v>
      </c>
      <c r="L76" s="4">
        <f t="shared" si="29"/>
        <v>-1086.7287282747436</v>
      </c>
      <c r="M76" s="4">
        <f t="shared" si="30"/>
        <v>-526.37736644163567</v>
      </c>
      <c r="N76" s="4">
        <f t="shared" si="31"/>
        <v>1965.0967578522263</v>
      </c>
      <c r="O76" s="4">
        <f t="shared" si="32"/>
        <v>1404.7453960191185</v>
      </c>
      <c r="P76" s="4">
        <f t="shared" si="33"/>
        <v>10807.8039506399</v>
      </c>
      <c r="Q76" s="12">
        <f t="shared" si="34"/>
        <v>8.823420834379414E-2</v>
      </c>
      <c r="R76" s="12">
        <f t="shared" si="35"/>
        <v>6.9865530000980267E-2</v>
      </c>
      <c r="S76" s="12">
        <f t="shared" si="36"/>
        <v>-0.10055037390000042</v>
      </c>
      <c r="T76" s="12">
        <f t="shared" si="36"/>
        <v>-4.8703452509468434E-2</v>
      </c>
      <c r="U76" s="12">
        <f t="shared" si="37"/>
        <v>0.18182202109022141</v>
      </c>
      <c r="V76" s="12">
        <f t="shared" si="38"/>
        <v>0.12997509969968946</v>
      </c>
    </row>
    <row r="77" spans="1:22">
      <c r="A77">
        <v>1973</v>
      </c>
      <c r="B77" s="4">
        <f>USA!B77+GB!B77+Australia!B77+France!B77+Germany!B77+Switzerland!B77+Argentina!B77+Brazil!B77+Chile!B77+Colombia!B77+Mexico!B77</f>
        <v>722453.90137723531</v>
      </c>
      <c r="C77" s="4">
        <f>USA!C77+GB!C77+Australia!C77+France!C77+Germany!C77+Switzerland!C77+Argentina!C77+Brazil!C77+Chile!C77+Colombia!C77+Mexico!C77</f>
        <v>602064.30697757611</v>
      </c>
      <c r="D77" s="4">
        <f>C77-'CO2'!O77</f>
        <v>-603149.5592365195</v>
      </c>
      <c r="E77" s="4">
        <f>WorldGS!D77-'CO2'!O77</f>
        <v>-233770.16050157277</v>
      </c>
      <c r="F77" s="4">
        <f>WorldGS!E77-'CO2'!O77</f>
        <v>1426141.0063034156</v>
      </c>
      <c r="G77" s="4">
        <f t="shared" si="26"/>
        <v>1056761.6075684689</v>
      </c>
      <c r="H77" s="4">
        <f>USA!F77+GB!F77+Australia!F77+France!F77+Germany!F77+Switzerland!F77+Argentina!F77+Brazil!F77+Chile!F77+Colombia!F77+Mexico!F77</f>
        <v>7141511.0909400778</v>
      </c>
      <c r="I77" s="4">
        <f>USA!L77+GB!L77+Germany!L77+Australia!L77+France!L77+Switzerland!L77+Argentina!L77+Brazil!L77+Chile!L77+Colombia!L77+Mexico!L77</f>
        <v>620.49482154512714</v>
      </c>
      <c r="J77" s="4">
        <f t="shared" si="27"/>
        <v>1164.3189858993737</v>
      </c>
      <c r="K77" s="4">
        <f t="shared" si="28"/>
        <v>970.29706948777391</v>
      </c>
      <c r="L77" s="4">
        <f t="shared" si="29"/>
        <v>-972.04608047265367</v>
      </c>
      <c r="M77" s="4">
        <f t="shared" si="30"/>
        <v>-376.74796369685936</v>
      </c>
      <c r="N77" s="4">
        <f t="shared" si="31"/>
        <v>2298.3930836877994</v>
      </c>
      <c r="O77" s="4">
        <f t="shared" si="32"/>
        <v>1703.0949669120052</v>
      </c>
      <c r="P77" s="4">
        <f t="shared" si="33"/>
        <v>11509.380647459106</v>
      </c>
      <c r="Q77" s="12">
        <f t="shared" si="34"/>
        <v>0.1011626100103325</v>
      </c>
      <c r="R77" s="12">
        <f t="shared" si="35"/>
        <v>8.4304890003093588E-2</v>
      </c>
      <c r="S77" s="12">
        <f t="shared" si="36"/>
        <v>-8.4456853956537584E-2</v>
      </c>
      <c r="T77" s="12">
        <f t="shared" si="36"/>
        <v>-3.2733991101426725E-2</v>
      </c>
      <c r="U77" s="12">
        <f t="shared" si="37"/>
        <v>0.19969737330698237</v>
      </c>
      <c r="V77" s="12">
        <f t="shared" si="38"/>
        <v>0.14797451045187152</v>
      </c>
    </row>
    <row r="78" spans="1:22">
      <c r="A78">
        <v>1974</v>
      </c>
      <c r="B78" s="4">
        <f>USA!B78+GB!B78+Australia!B78+France!B78+Germany!B78+Switzerland!B78+Argentina!B78+Brazil!B78+Chile!B78+Colombia!B78+Mexico!B78</f>
        <v>650719.10047856113</v>
      </c>
      <c r="C78" s="4">
        <f>USA!C78+GB!C78+Australia!C78+France!C78+Germany!C78+Switzerland!C78+Argentina!C78+Brazil!C78+Chile!C78+Colombia!C78+Mexico!C78</f>
        <v>485829.03971750353</v>
      </c>
      <c r="D78" s="4">
        <f>C78-'CO2'!O78</f>
        <v>-706101.1602194889</v>
      </c>
      <c r="E78" s="4">
        <f>WorldGS!D78-'CO2'!O78</f>
        <v>-317410.31413285225</v>
      </c>
      <c r="F78" s="4">
        <f>WorldGS!E78-'CO2'!O78</f>
        <v>1351270.2991606784</v>
      </c>
      <c r="G78" s="4">
        <f t="shared" si="26"/>
        <v>962579.45307404175</v>
      </c>
      <c r="H78" s="4">
        <f>USA!F78+GB!F78+Australia!F78+France!F78+Germany!F78+Switzerland!F78+Argentina!F78+Brazil!F78+Chile!F78+Colombia!F78+Mexico!F78</f>
        <v>7226614.6288195774</v>
      </c>
      <c r="I78" s="4">
        <f>USA!L78+GB!L78+Germany!L78+Australia!L78+France!L78+Switzerland!L78+Argentina!L78+Brazil!L78+Chile!L78+Colombia!L78+Mexico!L78</f>
        <v>628.53642649568746</v>
      </c>
      <c r="J78" s="4">
        <f t="shared" si="27"/>
        <v>1035.2925829717617</v>
      </c>
      <c r="K78" s="4">
        <f t="shared" si="28"/>
        <v>772.95287788835401</v>
      </c>
      <c r="L78" s="4">
        <f t="shared" si="29"/>
        <v>-1123.4053118547993</v>
      </c>
      <c r="M78" s="4">
        <f t="shared" si="30"/>
        <v>-504.99907523662046</v>
      </c>
      <c r="N78" s="4">
        <f t="shared" si="31"/>
        <v>2149.8679188642855</v>
      </c>
      <c r="O78" s="4">
        <f t="shared" si="32"/>
        <v>1531.4616822461064</v>
      </c>
      <c r="P78" s="4">
        <f t="shared" si="33"/>
        <v>11497.527150670496</v>
      </c>
      <c r="Q78" s="12">
        <f t="shared" si="34"/>
        <v>9.0044804365727205E-2</v>
      </c>
      <c r="R78" s="12">
        <f t="shared" si="35"/>
        <v>6.7227749737758011E-2</v>
      </c>
      <c r="S78" s="12">
        <f t="shared" si="36"/>
        <v>-9.7708428702365457E-2</v>
      </c>
      <c r="T78" s="12">
        <f t="shared" si="36"/>
        <v>-4.3922407715920958E-2</v>
      </c>
      <c r="U78" s="12">
        <f t="shared" si="37"/>
        <v>0.18698524393037963</v>
      </c>
      <c r="V78" s="12">
        <f t="shared" si="38"/>
        <v>0.1331992229439351</v>
      </c>
    </row>
    <row r="79" spans="1:22">
      <c r="A79">
        <v>1975</v>
      </c>
      <c r="B79" s="4">
        <f>USA!B79+GB!B79+Australia!B79+France!B79+Germany!B79+Switzerland!B79+Argentina!B79+Brazil!B79+Chile!B79+Colombia!B79+Mexico!B79</f>
        <v>508391.36246466526</v>
      </c>
      <c r="C79" s="4">
        <f>USA!C79+GB!C79+Australia!C79+France!C79+Germany!C79+Switzerland!C79+Argentina!C79+Brazil!C79+Chile!C79+Colombia!C79+Mexico!C79</f>
        <v>297849.7964606717</v>
      </c>
      <c r="D79" s="4">
        <f>C79-'CO2'!O79</f>
        <v>-868261.44937424583</v>
      </c>
      <c r="E79" s="4">
        <f>WorldGS!D79-'CO2'!O79</f>
        <v>-469305.98166483757</v>
      </c>
      <c r="F79" s="4">
        <f>WorldGS!E79-'CO2'!O79</f>
        <v>1194677.1139660177</v>
      </c>
      <c r="G79" s="4">
        <f t="shared" si="26"/>
        <v>795721.64625660947</v>
      </c>
      <c r="H79" s="4">
        <f>USA!F79+GB!F79+Australia!F79+France!F79+Germany!F79+Switzerland!F79+Argentina!F79+Brazil!F79+Chile!F79+Colombia!F79+Mexico!F79</f>
        <v>7251348.5705868304</v>
      </c>
      <c r="I79" s="4">
        <f>USA!L79+GB!L79+Germany!L79+Australia!L79+France!L79+Switzerland!L79+Argentina!L79+Brazil!L79+Chile!L79+Colombia!L79+Mexico!L79</f>
        <v>636.2434434435329</v>
      </c>
      <c r="J79" s="4">
        <f t="shared" si="27"/>
        <v>799.05163299303274</v>
      </c>
      <c r="K79" s="4">
        <f t="shared" si="28"/>
        <v>468.13809954350609</v>
      </c>
      <c r="L79" s="4">
        <f t="shared" si="29"/>
        <v>-1364.6686002373001</v>
      </c>
      <c r="M79" s="4">
        <f t="shared" si="30"/>
        <v>-737.62014603218279</v>
      </c>
      <c r="N79" s="4">
        <f t="shared" si="31"/>
        <v>1877.7044011645619</v>
      </c>
      <c r="O79" s="4">
        <f t="shared" si="32"/>
        <v>1250.6559469594447</v>
      </c>
      <c r="P79" s="4">
        <f t="shared" si="33"/>
        <v>11397.128953251671</v>
      </c>
      <c r="Q79" s="12">
        <f t="shared" si="34"/>
        <v>7.0109905421843838E-2</v>
      </c>
      <c r="R79" s="12">
        <f t="shared" si="35"/>
        <v>4.1075090179614346E-2</v>
      </c>
      <c r="S79" s="12">
        <f t="shared" si="36"/>
        <v>-0.11973792749339313</v>
      </c>
      <c r="T79" s="12">
        <f t="shared" si="36"/>
        <v>-6.4719821023147689E-2</v>
      </c>
      <c r="U79" s="12">
        <f t="shared" si="37"/>
        <v>0.16475240465089599</v>
      </c>
      <c r="V79" s="12">
        <f t="shared" si="38"/>
        <v>0.10973429818065056</v>
      </c>
    </row>
    <row r="80" spans="1:22">
      <c r="A80">
        <v>1976</v>
      </c>
      <c r="B80" s="4">
        <f>USA!B80+GB!B80+Australia!B80+France!B80+Germany!B80+Switzerland!B80+Argentina!B80+Brazil!B80+Chile!B80+Colombia!B80+Mexico!B80</f>
        <v>607708.8341779958</v>
      </c>
      <c r="C80" s="4">
        <f>USA!C80+GB!C80+Australia!C80+France!C80+Germany!C80+Switzerland!C80+Argentina!C80+Brazil!C80+Chile!C80+Colombia!C80+Mexico!C80</f>
        <v>387014.46362569573</v>
      </c>
      <c r="D80" s="4">
        <f>C80-'CO2'!O80</f>
        <v>-865838.29496084084</v>
      </c>
      <c r="E80" s="4">
        <f>WorldGS!D80-'CO2'!O80</f>
        <v>-456732.51720951672</v>
      </c>
      <c r="F80" s="4">
        <f>WorldGS!E80-'CO2'!O80</f>
        <v>1294668.65388885</v>
      </c>
      <c r="G80" s="4">
        <f t="shared" si="26"/>
        <v>885562.87613752589</v>
      </c>
      <c r="H80" s="4">
        <f>USA!F80+GB!F80+Australia!F80+France!F80+Germany!F80+Switzerland!F80+Argentina!F80+Brazil!F80+Chile!F80+Colombia!F80+Mexico!F80</f>
        <v>7609164.0707658678</v>
      </c>
      <c r="I80" s="4">
        <f>USA!L80+GB!L80+Germany!L80+Australia!L80+France!L80+Switzerland!L80+Argentina!L80+Brazil!L80+Chile!L80+Colombia!L80+Mexico!L80</f>
        <v>643.93685436030773</v>
      </c>
      <c r="J80" s="4">
        <f t="shared" si="27"/>
        <v>943.73979383692654</v>
      </c>
      <c r="K80" s="4">
        <f t="shared" si="28"/>
        <v>601.01306673953172</v>
      </c>
      <c r="L80" s="4">
        <f t="shared" si="29"/>
        <v>-1344.601243270929</v>
      </c>
      <c r="M80" s="4">
        <f t="shared" si="30"/>
        <v>-709.28152988422858</v>
      </c>
      <c r="N80" s="4">
        <f t="shared" si="31"/>
        <v>2010.5521917595238</v>
      </c>
      <c r="O80" s="4">
        <f t="shared" si="32"/>
        <v>1375.2324783728234</v>
      </c>
      <c r="P80" s="4">
        <f t="shared" si="33"/>
        <v>11816.630806641553</v>
      </c>
      <c r="Q80" s="12">
        <f t="shared" si="34"/>
        <v>7.9865387120878512E-2</v>
      </c>
      <c r="R80" s="12">
        <f t="shared" si="35"/>
        <v>5.0861626852362313E-2</v>
      </c>
      <c r="S80" s="12">
        <f t="shared" si="36"/>
        <v>-0.11378888494300711</v>
      </c>
      <c r="T80" s="12">
        <f t="shared" si="36"/>
        <v>-6.0024006968684845E-2</v>
      </c>
      <c r="U80" s="12">
        <f t="shared" si="37"/>
        <v>0.17014597685742117</v>
      </c>
      <c r="V80" s="12">
        <f t="shared" si="38"/>
        <v>0.1163810988830989</v>
      </c>
    </row>
    <row r="81" spans="1:22">
      <c r="A81">
        <v>1977</v>
      </c>
      <c r="B81" s="4">
        <f>USA!B81+GB!B81+Australia!B81+France!B81+Germany!B81+Switzerland!B81+Argentina!B81+Brazil!B81+Chile!B81+Colombia!B81+Mexico!B81</f>
        <v>651174.20518209622</v>
      </c>
      <c r="C81" s="4">
        <f>USA!C81+GB!C81+Australia!C81+France!C81+Germany!C81+Switzerland!C81+Argentina!C81+Brazil!C81+Chile!C81+Colombia!C81+Mexico!C81</f>
        <v>420307.34993151843</v>
      </c>
      <c r="D81" s="4">
        <f>C81-'CO2'!O81</f>
        <v>-875279.64803370449</v>
      </c>
      <c r="E81" s="4">
        <f>WorldGS!D81-'CO2'!O81</f>
        <v>-463363.35563129582</v>
      </c>
      <c r="F81" s="4">
        <f>WorldGS!E81-'CO2'!O81</f>
        <v>1348539.6338499801</v>
      </c>
      <c r="G81" s="4">
        <f t="shared" si="26"/>
        <v>936623.34144757141</v>
      </c>
      <c r="H81" s="4">
        <f>USA!F81+GB!F81+Australia!F81+France!F81+Germany!F81+Switzerland!F81+Argentina!F81+Brazil!F81+Chile!F81+Colombia!F81+Mexico!F81</f>
        <v>7914505.5624374468</v>
      </c>
      <c r="I81" s="4">
        <f>USA!L81+GB!L81+Germany!L81+Australia!L81+France!L81+Switzerland!L81+Argentina!L81+Brazil!L81+Chile!L81+Colombia!L81+Mexico!L81</f>
        <v>652.06659983525105</v>
      </c>
      <c r="J81" s="4">
        <f t="shared" si="27"/>
        <v>998.63143633889501</v>
      </c>
      <c r="K81" s="4">
        <f t="shared" si="28"/>
        <v>644.57733310939693</v>
      </c>
      <c r="L81" s="4">
        <f t="shared" si="29"/>
        <v>-1342.3163343358633</v>
      </c>
      <c r="M81" s="4">
        <f t="shared" si="30"/>
        <v>-710.60740689427678</v>
      </c>
      <c r="N81" s="4">
        <f t="shared" si="31"/>
        <v>2068.1010715633915</v>
      </c>
      <c r="O81" s="4">
        <f t="shared" si="32"/>
        <v>1436.3921441218051</v>
      </c>
      <c r="P81" s="4">
        <f t="shared" si="33"/>
        <v>12137.57239588272</v>
      </c>
      <c r="Q81" s="12">
        <f t="shared" si="34"/>
        <v>8.227604365743256E-2</v>
      </c>
      <c r="R81" s="12">
        <f t="shared" si="35"/>
        <v>5.3105951675151204E-2</v>
      </c>
      <c r="S81" s="12">
        <f t="shared" si="36"/>
        <v>-0.11059182928467647</v>
      </c>
      <c r="T81" s="12">
        <f t="shared" si="36"/>
        <v>-5.8546090084317638E-2</v>
      </c>
      <c r="U81" s="12">
        <f t="shared" si="37"/>
        <v>0.17038836137158103</v>
      </c>
      <c r="V81" s="12">
        <f t="shared" si="38"/>
        <v>0.11834262217122221</v>
      </c>
    </row>
    <row r="82" spans="1:22">
      <c r="A82">
        <v>1978</v>
      </c>
      <c r="B82" s="4">
        <f>USA!B82+GB!B82+Australia!B82+France!B82+Germany!B82+Switzerland!B82+Argentina!B82+Brazil!B82+Chile!B82+Colombia!B82+Mexico!B82</f>
        <v>722655.56530790287</v>
      </c>
      <c r="C82" s="4">
        <f>USA!C82+GB!C82+Australia!C82+France!C82+Germany!C82+Switzerland!C82+Argentina!C82+Brazil!C82+Chile!C82+Colombia!C82+Mexico!C82</f>
        <v>482905.16851077753</v>
      </c>
      <c r="D82" s="4">
        <f>C82-'CO2'!O82</f>
        <v>-884293.04714512068</v>
      </c>
      <c r="E82" s="4">
        <f>WorldGS!D82-'CO2'!O82</f>
        <v>-468107.87022222159</v>
      </c>
      <c r="F82" s="4">
        <f>WorldGS!E82-'CO2'!O82</f>
        <v>1421072.1848617843</v>
      </c>
      <c r="G82" s="4">
        <f t="shared" si="26"/>
        <v>1004887.0079388852</v>
      </c>
      <c r="H82" s="4">
        <f>USA!F82+GB!F82+Australia!F82+France!F82+Germany!F82+Switzerland!F82+Argentina!F82+Brazil!F82+Chile!F82+Colombia!F82+Mexico!F82</f>
        <v>8277373.1367649836</v>
      </c>
      <c r="I82" s="4">
        <f>USA!L82+GB!L82+Germany!L82+Australia!L82+France!L82+Switzerland!L82+Argentina!L82+Brazil!L82+Chile!L82+Colombia!L82+Mexico!L82</f>
        <v>660.41532321141062</v>
      </c>
      <c r="J82" s="4">
        <f t="shared" si="27"/>
        <v>1094.2440914208892</v>
      </c>
      <c r="K82" s="4">
        <f t="shared" si="28"/>
        <v>731.21436093055502</v>
      </c>
      <c r="L82" s="4">
        <f t="shared" si="29"/>
        <v>-1338.9953504486491</v>
      </c>
      <c r="M82" s="4">
        <f t="shared" si="30"/>
        <v>-708.80831163327196</v>
      </c>
      <c r="N82" s="4">
        <f t="shared" si="31"/>
        <v>2151.7856035676418</v>
      </c>
      <c r="O82" s="4">
        <f t="shared" si="32"/>
        <v>1521.5985647522646</v>
      </c>
      <c r="P82" s="4">
        <f t="shared" si="33"/>
        <v>12533.587343967865</v>
      </c>
      <c r="Q82" s="12">
        <f t="shared" si="34"/>
        <v>8.730494002960168E-2</v>
      </c>
      <c r="R82" s="12">
        <f t="shared" si="35"/>
        <v>5.8340388977499893E-2</v>
      </c>
      <c r="S82" s="12">
        <f t="shared" si="36"/>
        <v>-0.10683257025316679</v>
      </c>
      <c r="T82" s="12">
        <f t="shared" si="36"/>
        <v>-5.6552708508821742E-2</v>
      </c>
      <c r="U82" s="12">
        <f t="shared" si="37"/>
        <v>0.17168154212474915</v>
      </c>
      <c r="V82" s="12">
        <f t="shared" si="38"/>
        <v>0.12140168038040408</v>
      </c>
    </row>
    <row r="83" spans="1:22">
      <c r="A83">
        <v>1979</v>
      </c>
      <c r="B83" s="4">
        <f>USA!B83+GB!B83+Australia!B83+France!B83+Germany!B83+Switzerland!B83+Argentina!B83+Brazil!B83+Chile!B83+Colombia!B83+Mexico!B83</f>
        <v>796894.64378462336</v>
      </c>
      <c r="C83" s="4">
        <f>USA!C83+GB!C83+Australia!C83+France!C83+Germany!C83+Switzerland!C83+Argentina!C83+Brazil!C83+Chile!C83+Colombia!C83+Mexico!C83</f>
        <v>418709.26438306994</v>
      </c>
      <c r="D83" s="4">
        <f>C83-'CO2'!O83</f>
        <v>-1003424.7873253361</v>
      </c>
      <c r="E83" s="4">
        <f>WorldGS!D83-'CO2'!O83</f>
        <v>-576381.04506510985</v>
      </c>
      <c r="F83" s="4">
        <f>WorldGS!E83-'CO2'!O83</f>
        <v>1388375.4493253452</v>
      </c>
      <c r="G83" s="4">
        <f t="shared" si="26"/>
        <v>961331.70706511894</v>
      </c>
      <c r="H83" s="4">
        <f>USA!F83+GB!F83+Australia!F83+France!F83+Germany!F83+Switzerland!F83+Argentina!F83+Brazil!F83+Chile!F83+Colombia!F83+Mexico!F83</f>
        <v>8593524.731932953</v>
      </c>
      <c r="I83" s="4">
        <f>USA!L83+GB!L83+Germany!L83+Australia!L83+France!L83+Switzerland!L83+Argentina!L83+Brazil!L83+Chile!L83+Colombia!L83+Mexico!L83</f>
        <v>669.11666345390199</v>
      </c>
      <c r="J83" s="4">
        <f t="shared" si="27"/>
        <v>1190.9651744004495</v>
      </c>
      <c r="K83" s="4">
        <f t="shared" si="28"/>
        <v>625.76421609610145</v>
      </c>
      <c r="L83" s="4">
        <f t="shared" si="29"/>
        <v>-1499.6260624354722</v>
      </c>
      <c r="M83" s="4">
        <f t="shared" si="30"/>
        <v>-861.40590504785564</v>
      </c>
      <c r="N83" s="4">
        <f t="shared" si="31"/>
        <v>2074.9377876179519</v>
      </c>
      <c r="O83" s="4">
        <f t="shared" si="32"/>
        <v>1436.7176302303353</v>
      </c>
      <c r="P83" s="4">
        <f t="shared" si="33"/>
        <v>12843.088808421215</v>
      </c>
      <c r="Q83" s="12">
        <f t="shared" si="34"/>
        <v>9.2731989334180545E-2</v>
      </c>
      <c r="R83" s="12">
        <f t="shared" ref="R83:R104" si="39">K83/$P83</f>
        <v>4.8723809780540313E-2</v>
      </c>
      <c r="S83" s="12">
        <f t="shared" ref="S83:T104" si="40">L83/$P83</f>
        <v>-0.11676521783857535</v>
      </c>
      <c r="T83" s="12">
        <f t="shared" si="36"/>
        <v>-6.7071552482221547E-2</v>
      </c>
      <c r="U83" s="12">
        <f t="shared" ref="U83:U94" si="41">N83/$P83</f>
        <v>0.16156065091268504</v>
      </c>
      <c r="V83" s="12">
        <f t="shared" si="38"/>
        <v>0.11186698555633123</v>
      </c>
    </row>
    <row r="84" spans="1:22">
      <c r="A84">
        <v>1980</v>
      </c>
      <c r="B84" s="4">
        <f>USA!B84+GB!B84+Australia!B84+France!B84+Germany!B84+Switzerland!B84+Argentina!B84+Brazil!B84+Chile!B84+Colombia!B84+Mexico!B84</f>
        <v>720119.8407241063</v>
      </c>
      <c r="C84" s="4">
        <f>USA!C84+GB!C84+Australia!C84+France!C84+Germany!C84+Switzerland!C84+Argentina!C84+Brazil!C84+Chile!C84+Colombia!C84+Mexico!C84</f>
        <v>267285.80024616944</v>
      </c>
      <c r="D84" s="4">
        <f>C84-'CO2'!O84</f>
        <v>-1139199.319665954</v>
      </c>
      <c r="E84" s="4">
        <f>WorldGS!D84-'CO2'!O84</f>
        <v>-706744.61768604314</v>
      </c>
      <c r="F84" s="4">
        <f>WorldGS!E84-'CO2'!O84</f>
        <v>1301145.6724913679</v>
      </c>
      <c r="G84" s="4">
        <f t="shared" si="26"/>
        <v>868690.97051145707</v>
      </c>
      <c r="H84" s="4">
        <f>USA!F84+GB!F84+Australia!F84+France!F84+Germany!F84+Switzerland!F84+Argentina!F84+Brazil!F84+Chile!F84+Colombia!F84+Mexico!F84</f>
        <v>8697063.0024119057</v>
      </c>
      <c r="I84" s="4">
        <f>USA!L84+GB!L84+Germany!L84+Australia!L84+France!L84+Switzerland!L84+Argentina!L84+Brazil!L84+Chile!L84+Colombia!L84+Mexico!L84</f>
        <v>678.66850445798605</v>
      </c>
      <c r="J84" s="4">
        <f t="shared" si="27"/>
        <v>1061.0774420705218</v>
      </c>
      <c r="K84" s="4">
        <f t="shared" si="28"/>
        <v>393.83852129639553</v>
      </c>
      <c r="L84" s="4">
        <f t="shared" si="29"/>
        <v>-1678.579913732357</v>
      </c>
      <c r="M84" s="4">
        <f t="shared" si="30"/>
        <v>-1041.3694064828894</v>
      </c>
      <c r="N84" s="4">
        <f t="shared" si="31"/>
        <v>1917.2035595353273</v>
      </c>
      <c r="O84" s="4">
        <f t="shared" si="32"/>
        <v>1279.9930522858597</v>
      </c>
      <c r="P84" s="4">
        <f t="shared" si="33"/>
        <v>12814.891136517019</v>
      </c>
      <c r="Q84" s="12">
        <f t="shared" si="34"/>
        <v>8.2800347717890466E-2</v>
      </c>
      <c r="R84" s="12">
        <f t="shared" si="39"/>
        <v>3.0732880763545647E-2</v>
      </c>
      <c r="S84" s="12">
        <f t="shared" si="40"/>
        <v>-0.13098666979301246</v>
      </c>
      <c r="T84" s="12">
        <f t="shared" si="36"/>
        <v>-8.1262446585708956E-2</v>
      </c>
      <c r="U84" s="12">
        <f t="shared" si="41"/>
        <v>0.14960747922954321</v>
      </c>
      <c r="V84" s="12">
        <f t="shared" si="38"/>
        <v>9.98832560222397E-2</v>
      </c>
    </row>
    <row r="85" spans="1:22">
      <c r="A85">
        <v>1981</v>
      </c>
      <c r="B85" s="4">
        <f>USA!B85+GB!B85+Australia!B85+France!B85+Germany!B85+Switzerland!B85+Argentina!B85+Brazil!B85+Chile!B85+Colombia!B85+Mexico!B85</f>
        <v>725374.46070666087</v>
      </c>
      <c r="C85" s="4">
        <f>USA!C85+GB!C85+Australia!C85+France!C85+Germany!C85+Switzerland!C85+Argentina!C85+Brazil!C85+Chile!C85+Colombia!C85+Mexico!C85</f>
        <v>299947.9594319443</v>
      </c>
      <c r="D85" s="4">
        <f>C85-'CO2'!O85</f>
        <v>-1078311.0623928383</v>
      </c>
      <c r="E85" s="4">
        <f>WorldGS!D85-'CO2'!O85</f>
        <v>-639534.35484615155</v>
      </c>
      <c r="F85" s="4">
        <f>WorldGS!E85-'CO2'!O85</f>
        <v>1360279.8503385144</v>
      </c>
      <c r="G85" s="4">
        <f t="shared" si="26"/>
        <v>921503.14279182767</v>
      </c>
      <c r="H85" s="4">
        <f>USA!F85+GB!F85+Australia!F85+France!F85+Germany!F85+Switzerland!F85+Argentina!F85+Brazil!F85+Chile!F85+Colombia!F85+Mexico!F85</f>
        <v>8810571.9235942252</v>
      </c>
      <c r="I85" s="4">
        <f>USA!L85+GB!L85+Germany!L85+Australia!L85+France!L85+Switzerland!L85+Argentina!L85+Brazil!L85+Chile!L85+Colombia!L85+Mexico!L85</f>
        <v>686.9666534563811</v>
      </c>
      <c r="J85" s="4">
        <f t="shared" si="27"/>
        <v>1055.9092745725518</v>
      </c>
      <c r="K85" s="4">
        <f t="shared" si="28"/>
        <v>436.62666582547513</v>
      </c>
      <c r="L85" s="4">
        <f t="shared" si="29"/>
        <v>-1569.6701680750587</v>
      </c>
      <c r="M85" s="4">
        <f t="shared" si="30"/>
        <v>-930.95400137462241</v>
      </c>
      <c r="N85" s="4">
        <f t="shared" si="31"/>
        <v>1980.1250082437739</v>
      </c>
      <c r="O85" s="4">
        <f t="shared" si="32"/>
        <v>1341.4088415433378</v>
      </c>
      <c r="P85" s="4">
        <f t="shared" si="33"/>
        <v>12825.326934378849</v>
      </c>
      <c r="Q85" s="12">
        <f t="shared" si="34"/>
        <v>8.2330008425917076E-2</v>
      </c>
      <c r="R85" s="12">
        <f t="shared" si="39"/>
        <v>3.4044096346197483E-2</v>
      </c>
      <c r="S85" s="12">
        <f t="shared" si="40"/>
        <v>-0.12238831618923407</v>
      </c>
      <c r="T85" s="12">
        <f t="shared" si="40"/>
        <v>-7.2587155566316175E-2</v>
      </c>
      <c r="U85" s="12">
        <f t="shared" si="41"/>
        <v>0.15439177639487398</v>
      </c>
      <c r="V85" s="12">
        <f t="shared" si="38"/>
        <v>0.10459061577195609</v>
      </c>
    </row>
    <row r="86" spans="1:22">
      <c r="A86">
        <v>1982</v>
      </c>
      <c r="B86" s="4">
        <f>USA!B86+GB!B86+Australia!B86+France!B86+Germany!B86+Switzerland!B86+Argentina!B86+Brazil!B86+Chile!B86+Colombia!B86+Mexico!B86</f>
        <v>517920.6435097389</v>
      </c>
      <c r="C86" s="4">
        <f>USA!C86+GB!C86+Australia!C86+France!C86+Germany!C86+Switzerland!C86+Argentina!C86+Brazil!C86+Chile!C86+Colombia!C86+Mexico!C86</f>
        <v>115491.82726390302</v>
      </c>
      <c r="D86" s="4">
        <f>C86-'CO2'!O86</f>
        <v>-1239573.499030116</v>
      </c>
      <c r="E86" s="4">
        <f>WorldGS!D86-'CO2'!O86</f>
        <v>-792914.84746183606</v>
      </c>
      <c r="F86" s="4">
        <f>WorldGS!E86-'CO2'!O86</f>
        <v>1186375.9366134175</v>
      </c>
      <c r="G86" s="4">
        <f t="shared" si="26"/>
        <v>739717.28504513751</v>
      </c>
      <c r="H86" s="4">
        <f>USA!F86+GB!F86+Australia!F86+France!F86+Germany!F86+Switzerland!F86+Argentina!F86+Brazil!F86+Chile!F86+Colombia!F86+Mexico!F86</f>
        <v>8773637.8463731334</v>
      </c>
      <c r="I86" s="4">
        <f>USA!L86+GB!L86+Germany!L86+Australia!L86+France!L86+Switzerland!L86+Argentina!L86+Brazil!L86+Chile!L86+Colombia!L86+Mexico!L86</f>
        <v>695.41218431621883</v>
      </c>
      <c r="J86" s="4">
        <f t="shared" si="27"/>
        <v>744.76785881886315</v>
      </c>
      <c r="K86" s="4">
        <f t="shared" si="28"/>
        <v>166.07679570277188</v>
      </c>
      <c r="L86" s="4">
        <f t="shared" si="29"/>
        <v>-1782.5018413345133</v>
      </c>
      <c r="M86" s="4">
        <f t="shared" si="30"/>
        <v>-1140.2084480896594</v>
      </c>
      <c r="N86" s="4">
        <f t="shared" si="31"/>
        <v>1706.0039547336244</v>
      </c>
      <c r="O86" s="4">
        <f t="shared" si="32"/>
        <v>1063.7105614887705</v>
      </c>
      <c r="P86" s="4">
        <f t="shared" si="33"/>
        <v>12616.456893115885</v>
      </c>
      <c r="Q86" s="12">
        <f t="shared" si="34"/>
        <v>5.9031459079865956E-2</v>
      </c>
      <c r="R86" s="12">
        <f t="shared" si="39"/>
        <v>1.3163505182932219E-2</v>
      </c>
      <c r="S86" s="12">
        <f t="shared" si="40"/>
        <v>-0.14128386887344954</v>
      </c>
      <c r="T86" s="12">
        <f t="shared" si="40"/>
        <v>-9.0374695348248629E-2</v>
      </c>
      <c r="U86" s="12">
        <f t="shared" si="41"/>
        <v>0.13522052737837181</v>
      </c>
      <c r="V86" s="12">
        <f t="shared" si="38"/>
        <v>8.4311353853170901E-2</v>
      </c>
    </row>
    <row r="87" spans="1:22">
      <c r="A87">
        <v>1983</v>
      </c>
      <c r="B87" s="4">
        <f>USA!B87+GB!B87+Australia!B87+France!B87+Germany!B87+Switzerland!B87+Argentina!B87+Brazil!B87+Chile!B87+Colombia!B87+Mexico!B87</f>
        <v>452847.60206543654</v>
      </c>
      <c r="C87" s="4">
        <f>USA!C87+GB!C87+Australia!C87+France!C87+Germany!C87+Switzerland!C87+Argentina!C87+Brazil!C87+Chile!C87+Colombia!C87+Mexico!C87</f>
        <v>72574.765991944063</v>
      </c>
      <c r="D87" s="4">
        <f>C87-'CO2'!O87</f>
        <v>-1306164.008432494</v>
      </c>
      <c r="E87" s="4">
        <f>WorldGS!D87-'CO2'!O87</f>
        <v>-855149.66376898938</v>
      </c>
      <c r="F87" s="4">
        <f>WorldGS!E87-'CO2'!O87</f>
        <v>1159291.9880126768</v>
      </c>
      <c r="G87" s="4">
        <f t="shared" si="26"/>
        <v>708277.6433491722</v>
      </c>
      <c r="H87" s="4">
        <f>USA!F87+GB!F87+Australia!F87+France!F87+Germany!F87+Switzerland!F87+Argentina!F87+Brazil!F87+Chile!F87+Colombia!F87+Mexico!F87</f>
        <v>9006965.5688545313</v>
      </c>
      <c r="I87" s="4">
        <f>USA!L87+GB!L87+Germany!L87+Australia!L87+France!L87+Switzerland!L87+Argentina!L87+Brazil!L87+Chile!L87+Colombia!L87+Mexico!L87</f>
        <v>703.63213130977124</v>
      </c>
      <c r="J87" s="4">
        <f t="shared" si="27"/>
        <v>643.58573452648682</v>
      </c>
      <c r="K87" s="4">
        <f t="shared" si="28"/>
        <v>103.14305268699179</v>
      </c>
      <c r="L87" s="4">
        <f t="shared" si="29"/>
        <v>-1856.3166039634148</v>
      </c>
      <c r="M87" s="4">
        <f t="shared" si="30"/>
        <v>-1215.3362896847489</v>
      </c>
      <c r="N87" s="4">
        <f t="shared" si="31"/>
        <v>1647.582502883603</v>
      </c>
      <c r="O87" s="4">
        <f t="shared" si="32"/>
        <v>1006.6021886049371</v>
      </c>
      <c r="P87" s="4">
        <f t="shared" si="33"/>
        <v>12800.674056894724</v>
      </c>
      <c r="Q87" s="12">
        <f t="shared" si="34"/>
        <v>5.0277487862433107E-2</v>
      </c>
      <c r="R87" s="12">
        <f t="shared" si="39"/>
        <v>8.057626670951494E-3</v>
      </c>
      <c r="S87" s="12">
        <f t="shared" si="40"/>
        <v>-0.14501709798348952</v>
      </c>
      <c r="T87" s="12">
        <f t="shared" si="40"/>
        <v>-9.4943147859478702E-2</v>
      </c>
      <c r="U87" s="12">
        <f t="shared" si="41"/>
        <v>0.12871060504787862</v>
      </c>
      <c r="V87" s="12">
        <f t="shared" si="38"/>
        <v>7.8636654923867774E-2</v>
      </c>
    </row>
    <row r="88" spans="1:22">
      <c r="A88">
        <v>1984</v>
      </c>
      <c r="B88" s="4">
        <f>USA!B88+GB!B88+Australia!B88+France!B88+Germany!B88+Switzerland!B88+Argentina!B88+Brazil!B88+Chile!B88+Colombia!B88+Mexico!B88</f>
        <v>587351.83378320304</v>
      </c>
      <c r="C88" s="4">
        <f>USA!C88+GB!C88+Australia!C88+France!C88+Germany!C88+Switzerland!C88+Argentina!C88+Brazil!C88+Chile!C88+Colombia!C88+Mexico!C88</f>
        <v>204966.02929426328</v>
      </c>
      <c r="D88" s="4">
        <f>C88-'CO2'!O88</f>
        <v>-1227798.4156947124</v>
      </c>
      <c r="E88" s="4">
        <f>WorldGS!D88-'CO2'!O88</f>
        <v>-765677.66457415512</v>
      </c>
      <c r="F88" s="4">
        <f>WorldGS!E88-'CO2'!O88</f>
        <v>1364266.531530783</v>
      </c>
      <c r="G88" s="4">
        <f t="shared" si="26"/>
        <v>902145.78041022574</v>
      </c>
      <c r="H88" s="4">
        <f>USA!F88+GB!F88+Australia!F88+France!F88+Germany!F88+Switzerland!F88+Argentina!F88+Brazil!F88+Chile!F88+Colombia!F88+Mexico!F88</f>
        <v>9461046.7993539032</v>
      </c>
      <c r="I88" s="4">
        <f>USA!L88+GB!L88+Germany!L88+Australia!L88+France!L88+Switzerland!L88+Argentina!L88+Brazil!L88+Chile!L88+Colombia!L88+Mexico!L88</f>
        <v>711.77385428739876</v>
      </c>
      <c r="J88" s="4">
        <f t="shared" si="27"/>
        <v>825.19444939606217</v>
      </c>
      <c r="K88" s="4">
        <f t="shared" si="28"/>
        <v>287.96510023463503</v>
      </c>
      <c r="L88" s="4">
        <f t="shared" si="29"/>
        <v>-1724.983867135634</v>
      </c>
      <c r="M88" s="4">
        <f t="shared" si="30"/>
        <v>-1075.7316526338591</v>
      </c>
      <c r="N88" s="4">
        <f t="shared" si="31"/>
        <v>1916.7134663813065</v>
      </c>
      <c r="O88" s="4">
        <f t="shared" si="32"/>
        <v>1267.4612518795316</v>
      </c>
      <c r="P88" s="4">
        <f t="shared" si="33"/>
        <v>13292.20895424144</v>
      </c>
      <c r="Q88" s="12">
        <f t="shared" si="34"/>
        <v>6.2081062089589641E-2</v>
      </c>
      <c r="R88" s="12">
        <f t="shared" si="39"/>
        <v>2.1664202031878806E-2</v>
      </c>
      <c r="S88" s="12">
        <f t="shared" si="40"/>
        <v>-0.12977405584533827</v>
      </c>
      <c r="T88" s="12">
        <f t="shared" si="40"/>
        <v>-8.0929487065473912E-2</v>
      </c>
      <c r="U88" s="12">
        <f t="shared" si="41"/>
        <v>0.14419826478650852</v>
      </c>
      <c r="V88" s="12">
        <f t="shared" si="38"/>
        <v>9.5353696006644145E-2</v>
      </c>
    </row>
    <row r="89" spans="1:22">
      <c r="A89">
        <v>1985</v>
      </c>
      <c r="B89" s="4">
        <f>USA!B89+GB!B89+Australia!B89+France!B89+Germany!B89+Switzerland!B89+Argentina!B89+Brazil!B89+Chile!B89+Colombia!B89+Mexico!B89</f>
        <v>518406.61036644899</v>
      </c>
      <c r="C89" s="4">
        <f>USA!C89+GB!C89+Australia!C89+France!C89+Germany!C89+Switzerland!C89+Argentina!C89+Brazil!C89+Chile!C89+Colombia!C89+Mexico!C89</f>
        <v>159321.52495218947</v>
      </c>
      <c r="D89" s="4">
        <f>C89-'CO2'!O89</f>
        <v>-1317146.2980733823</v>
      </c>
      <c r="E89" s="4">
        <f>WorldGS!D89-'CO2'!O89</f>
        <v>-834450.39509661158</v>
      </c>
      <c r="F89" s="4">
        <f>WorldGS!E89-'CO2'!O89</f>
        <v>1398718.5513887319</v>
      </c>
      <c r="G89" s="4">
        <f t="shared" si="26"/>
        <v>916022.64841196116</v>
      </c>
      <c r="H89" s="4">
        <f>USA!F89+GB!F89+Australia!F89+France!F89+Germany!F89+Switzerland!F89+Argentina!F89+Brazil!F89+Chile!F89+Colombia!F89+Mexico!F89</f>
        <v>9808317.8087227754</v>
      </c>
      <c r="I89" s="4">
        <f>USA!L89+GB!L89+Germany!L89+Australia!L89+France!L89+Switzerland!L89+Argentina!L89+Brazil!L89+Chile!L89+Colombia!L89+Mexico!L89</f>
        <v>720.07022806532859</v>
      </c>
      <c r="J89" s="4">
        <f t="shared" si="27"/>
        <v>719.93895895306537</v>
      </c>
      <c r="K89" s="4">
        <f t="shared" si="28"/>
        <v>221.2583144567046</v>
      </c>
      <c r="L89" s="4">
        <f t="shared" si="29"/>
        <v>-1829.191440968566</v>
      </c>
      <c r="M89" s="4">
        <f t="shared" si="30"/>
        <v>-1158.8458494369327</v>
      </c>
      <c r="N89" s="4">
        <f t="shared" si="31"/>
        <v>1942.4751876588248</v>
      </c>
      <c r="O89" s="4">
        <f t="shared" si="32"/>
        <v>1272.1295961271915</v>
      </c>
      <c r="P89" s="4">
        <f t="shared" si="33"/>
        <v>13621.335012107893</v>
      </c>
      <c r="Q89" s="12">
        <f t="shared" si="34"/>
        <v>5.2853773753682554E-2</v>
      </c>
      <c r="R89" s="12">
        <f t="shared" si="39"/>
        <v>1.6243511686632031E-2</v>
      </c>
      <c r="S89" s="12">
        <f t="shared" si="40"/>
        <v>-0.13428870513371946</v>
      </c>
      <c r="T89" s="12">
        <f t="shared" si="40"/>
        <v>-8.5075790912333055E-2</v>
      </c>
      <c r="U89" s="12">
        <f t="shared" si="41"/>
        <v>0.14260534565313712</v>
      </c>
      <c r="V89" s="12">
        <f t="shared" si="38"/>
        <v>9.3392431431750703E-2</v>
      </c>
    </row>
    <row r="90" spans="1:22">
      <c r="A90">
        <v>1986</v>
      </c>
      <c r="B90" s="4">
        <f>USA!B90+GB!B90+Australia!B90+France!B90+Germany!B90+Switzerland!B90+Argentina!B90+Brazil!B90+Chile!B90+Colombia!B90+Mexico!B90</f>
        <v>488961.33401518135</v>
      </c>
      <c r="C90" s="4">
        <f>USA!C90+GB!C90+Australia!C90+France!C90+Germany!C90+Switzerland!C90+Argentina!C90+Brazil!C90+Chile!C90+Colombia!C90+Mexico!C90</f>
        <v>263373.92874373478</v>
      </c>
      <c r="D90" s="4">
        <f>C90-'CO2'!O90</f>
        <v>-1248741.5912199032</v>
      </c>
      <c r="E90" s="4">
        <f>WorldGS!D90-'CO2'!O90</f>
        <v>-742182.02770711307</v>
      </c>
      <c r="F90" s="4">
        <f>WorldGS!E90-'CO2'!O90</f>
        <v>1594390.8902874156</v>
      </c>
      <c r="G90" s="4">
        <f t="shared" si="26"/>
        <v>1087831.3267746256</v>
      </c>
      <c r="H90" s="4">
        <f>USA!F90+GB!F90+Australia!F90+France!F90+Germany!F90+Switzerland!F90+Argentina!F90+Brazil!F90+Chile!F90+Colombia!F90+Mexico!F90</f>
        <v>10180479.271399273</v>
      </c>
      <c r="I90" s="4">
        <f>USA!L90+GB!L90+Germany!L90+Australia!L90+France!L90+Switzerland!L90+Argentina!L90+Brazil!L90+Chile!L90+Colombia!L90+Mexico!L90</f>
        <v>728.52607177387767</v>
      </c>
      <c r="J90" s="4">
        <f t="shared" si="27"/>
        <v>671.16518263322598</v>
      </c>
      <c r="K90" s="4">
        <f t="shared" si="28"/>
        <v>361.51613366759733</v>
      </c>
      <c r="L90" s="4">
        <f t="shared" si="29"/>
        <v>-1714.0657549555642</v>
      </c>
      <c r="M90" s="4">
        <f t="shared" si="30"/>
        <v>-1018.7446358645542</v>
      </c>
      <c r="N90" s="4">
        <f t="shared" si="31"/>
        <v>2188.5158981411005</v>
      </c>
      <c r="O90" s="4">
        <f t="shared" si="32"/>
        <v>1493.1947790500903</v>
      </c>
      <c r="P90" s="4">
        <f t="shared" si="33"/>
        <v>13974.076791254663</v>
      </c>
      <c r="Q90" s="12">
        <f t="shared" si="34"/>
        <v>4.8029304021948584E-2</v>
      </c>
      <c r="R90" s="12">
        <f t="shared" si="39"/>
        <v>2.5870484259385453E-2</v>
      </c>
      <c r="S90" s="12">
        <f t="shared" si="40"/>
        <v>-0.12266039328109823</v>
      </c>
      <c r="T90" s="12">
        <f t="shared" si="40"/>
        <v>-7.2902464404812115E-2</v>
      </c>
      <c r="U90" s="12">
        <f t="shared" si="41"/>
        <v>0.15661255701061624</v>
      </c>
      <c r="V90" s="12">
        <f t="shared" si="38"/>
        <v>0.10685462813433014</v>
      </c>
    </row>
    <row r="91" spans="1:22">
      <c r="A91">
        <v>1987</v>
      </c>
      <c r="B91" s="4">
        <f>USA!B91+GB!B91+Australia!B91+France!B91+Germany!B91+Switzerland!B91+Argentina!B91+Brazil!B91+Chile!B91+Colombia!B91+Mexico!B91</f>
        <v>476723.82911553473</v>
      </c>
      <c r="C91" s="4">
        <f>USA!C91+GB!C91+Australia!C91+France!C91+Germany!C91+Switzerland!C91+Argentina!C91+Brazil!C91+Chile!C91+Colombia!C91+Mexico!C91</f>
        <v>238312.68591640797</v>
      </c>
      <c r="D91" s="4">
        <f>C91-'CO2'!O91</f>
        <v>-1349789.0810904317</v>
      </c>
      <c r="E91" s="4">
        <f>WorldGS!D91-'CO2'!O91</f>
        <v>-826788.39739183139</v>
      </c>
      <c r="F91" s="4">
        <f>WorldGS!E91-'CO2'!O91</f>
        <v>1590532.3076154864</v>
      </c>
      <c r="G91" s="4">
        <f t="shared" si="26"/>
        <v>1067531.6239168863</v>
      </c>
      <c r="H91" s="4">
        <f>USA!F91+GB!F91+Australia!F91+France!F91+Germany!F91+Switzerland!F91+Argentina!F91+Brazil!F91+Chile!F91+Colombia!F91+Mexico!F91</f>
        <v>10507518.292153491</v>
      </c>
      <c r="I91" s="4">
        <f>USA!L91+GB!L91+Germany!L91+Australia!L91+France!L91+Switzerland!L91+Argentina!L91+Brazil!L91+Chile!L91+Colombia!L91+Mexico!L91</f>
        <v>736.92324602902477</v>
      </c>
      <c r="J91" s="4">
        <f t="shared" si="27"/>
        <v>646.91110191516236</v>
      </c>
      <c r="K91" s="4">
        <f t="shared" si="28"/>
        <v>323.38874801490749</v>
      </c>
      <c r="L91" s="4">
        <f t="shared" si="29"/>
        <v>-1831.6549089255739</v>
      </c>
      <c r="M91" s="4">
        <f t="shared" si="30"/>
        <v>-1121.9464195858291</v>
      </c>
      <c r="N91" s="4">
        <f t="shared" si="31"/>
        <v>2158.3418845669594</v>
      </c>
      <c r="O91" s="4">
        <f t="shared" si="32"/>
        <v>1448.6333952272148</v>
      </c>
      <c r="P91" s="4">
        <f t="shared" si="33"/>
        <v>14258.63324135067</v>
      </c>
      <c r="Q91" s="12">
        <f t="shared" si="34"/>
        <v>4.5369783412276252E-2</v>
      </c>
      <c r="R91" s="12">
        <f t="shared" si="39"/>
        <v>2.2680206618756821E-2</v>
      </c>
      <c r="S91" s="12">
        <f t="shared" si="40"/>
        <v>-0.12845936057978496</v>
      </c>
      <c r="T91" s="12">
        <f t="shared" si="40"/>
        <v>-7.8685411188790147E-2</v>
      </c>
      <c r="U91" s="12">
        <f t="shared" si="41"/>
        <v>0.15137088162893986</v>
      </c>
      <c r="V91" s="12">
        <f t="shared" si="38"/>
        <v>0.10159693223794505</v>
      </c>
    </row>
    <row r="92" spans="1:22">
      <c r="A92">
        <v>1988</v>
      </c>
      <c r="B92" s="4">
        <f>USA!B92+GB!B92+Australia!B92+France!B92+Germany!B92+Switzerland!B92+Argentina!B92+Brazil!B92+Chile!B92+Colombia!B92+Mexico!B92</f>
        <v>622790.40791590465</v>
      </c>
      <c r="C92" s="4">
        <f>USA!C92+GB!C92+Australia!C92+France!C92+Germany!C92+Switzerland!C92+Argentina!C92+Brazil!C92+Chile!C92+Colombia!C92+Mexico!C92</f>
        <v>409529.91089758225</v>
      </c>
      <c r="D92" s="4">
        <f>C92-'CO2'!O92</f>
        <v>-1255526.539053635</v>
      </c>
      <c r="E92" s="4">
        <f>WorldGS!D92-'CO2'!O92</f>
        <v>-702215.97685657942</v>
      </c>
      <c r="F92" s="4">
        <f>WorldGS!E92-'CO2'!O92</f>
        <v>1792777.58266725</v>
      </c>
      <c r="G92" s="4">
        <f t="shared" si="26"/>
        <v>1239467.0204701945</v>
      </c>
      <c r="H92" s="4">
        <f>USA!F92+GB!F92+Australia!F92+France!F92+Germany!F92+Switzerland!F92+Argentina!F92+Brazil!F92+Chile!F92+Colombia!F92+Mexico!F92</f>
        <v>10897186.733514512</v>
      </c>
      <c r="I92" s="4">
        <f>USA!L92+GB!L92+Germany!L92+Australia!L92+France!L92+Switzerland!L92+Argentina!L92+Brazil!L92+Chile!L92+Colombia!L92+Mexico!L92</f>
        <v>745.86186193058336</v>
      </c>
      <c r="J92" s="4">
        <f t="shared" si="27"/>
        <v>834.9943061894578</v>
      </c>
      <c r="K92" s="4">
        <f t="shared" si="28"/>
        <v>549.06938107487895</v>
      </c>
      <c r="L92" s="4">
        <f t="shared" si="29"/>
        <v>-1683.3231502195854</v>
      </c>
      <c r="M92" s="4">
        <f t="shared" si="30"/>
        <v>-941.48261588140292</v>
      </c>
      <c r="N92" s="4">
        <f t="shared" si="31"/>
        <v>2403.6321927318254</v>
      </c>
      <c r="O92" s="4">
        <f t="shared" si="32"/>
        <v>1661.791658393643</v>
      </c>
      <c r="P92" s="4">
        <f t="shared" si="33"/>
        <v>14610.194313070673</v>
      </c>
      <c r="Q92" s="12">
        <f t="shared" si="34"/>
        <v>5.7151485346259183E-2</v>
      </c>
      <c r="R92" s="12">
        <f t="shared" si="39"/>
        <v>3.7581251098328425E-2</v>
      </c>
      <c r="S92" s="12">
        <f t="shared" si="40"/>
        <v>-0.11521565792685175</v>
      </c>
      <c r="T92" s="12">
        <f t="shared" si="40"/>
        <v>-6.4440115970198095E-2</v>
      </c>
      <c r="U92" s="12">
        <f t="shared" si="41"/>
        <v>0.16451746918803614</v>
      </c>
      <c r="V92" s="12">
        <f t="shared" si="38"/>
        <v>0.1137419272313825</v>
      </c>
    </row>
    <row r="93" spans="1:22">
      <c r="A93">
        <v>1989</v>
      </c>
      <c r="B93" s="4">
        <f>USA!B93+GB!B93+Australia!B93+France!B93+Germany!B93+Switzerland!B93+Argentina!B93+Brazil!B93+Chile!B93+Colombia!B93+Mexico!B93</f>
        <v>714618.73332671309</v>
      </c>
      <c r="C93" s="4">
        <f>USA!C93+GB!C93+Australia!C93+France!C93+Germany!C93+Switzerland!C93+Argentina!C93+Brazil!C93+Chile!C93+Colombia!C93+Mexico!C93</f>
        <v>487601.65814621135</v>
      </c>
      <c r="D93" s="4">
        <f>C93-'CO2'!O93</f>
        <v>-1243711.2076097755</v>
      </c>
      <c r="E93" s="4">
        <f>WorldGS!D93-'CO2'!O93</f>
        <v>-665404.59110528254</v>
      </c>
      <c r="F93" s="4">
        <f>WorldGS!E93-'CO2'!O93</f>
        <v>1919883.5883407523</v>
      </c>
      <c r="G93" s="4">
        <f t="shared" si="26"/>
        <v>1341576.9718362594</v>
      </c>
      <c r="H93" s="4">
        <f>USA!F93+GB!F93+Australia!F93+France!F93+Germany!F93+Switzerland!F93+Argentina!F93+Brazil!F93+Chile!F93+Colombia!F93+Mexico!F93</f>
        <v>11262733.766783727</v>
      </c>
      <c r="I93" s="4">
        <f>USA!L93+GB!L93+Germany!L93+Australia!L93+France!L93+Switzerland!L93+Argentina!L93+Brazil!L93+Chile!L93+Colombia!L93+Mexico!L93</f>
        <v>754.97069495235678</v>
      </c>
      <c r="J93" s="4">
        <f t="shared" si="27"/>
        <v>946.55161863178</v>
      </c>
      <c r="K93" s="4">
        <f t="shared" si="28"/>
        <v>645.85507941733022</v>
      </c>
      <c r="L93" s="4">
        <f t="shared" si="29"/>
        <v>-1647.3635545393734</v>
      </c>
      <c r="M93" s="4">
        <f t="shared" si="30"/>
        <v>-881.36479409611206</v>
      </c>
      <c r="N93" s="4">
        <f t="shared" si="31"/>
        <v>2542.9908752443807</v>
      </c>
      <c r="O93" s="4">
        <f t="shared" si="32"/>
        <v>1776.9921148011194</v>
      </c>
      <c r="P93" s="4">
        <f t="shared" si="33"/>
        <v>14918.107208776461</v>
      </c>
      <c r="Q93" s="12">
        <f t="shared" si="34"/>
        <v>6.3449846913213953E-2</v>
      </c>
      <c r="R93" s="12">
        <f t="shared" si="39"/>
        <v>4.3293366268166225E-2</v>
      </c>
      <c r="S93" s="12">
        <f t="shared" si="40"/>
        <v>-0.1104271159527674</v>
      </c>
      <c r="T93" s="12">
        <f t="shared" si="40"/>
        <v>-5.9080202452064225E-2</v>
      </c>
      <c r="U93" s="12">
        <f t="shared" si="41"/>
        <v>0.17046337311132312</v>
      </c>
      <c r="V93" s="12">
        <f t="shared" si="38"/>
        <v>0.11911645961061994</v>
      </c>
    </row>
    <row r="94" spans="1:22">
      <c r="A94">
        <v>1990</v>
      </c>
      <c r="B94" s="4">
        <f>USA!B94+GB!B94+Australia!B94+France!B94+Germany!B94+Switzerland!B94+Argentina!B94+Brazil!B94+Chile!B94+Colombia!B94+Mexico!B94</f>
        <v>605303.07694651303</v>
      </c>
      <c r="C94" s="4">
        <f>USA!C94+GB!C94+Australia!C94+France!C94+Germany!C94+Switzerland!C94+Argentina!C94+Brazil!C94+Chile!C94+Colombia!C94+Mexico!C94</f>
        <v>359044.26149818156</v>
      </c>
      <c r="D94" s="4">
        <f>C94-'CO2'!O94</f>
        <v>-1354427.995192029</v>
      </c>
      <c r="E94" s="4">
        <f>WorldGS!D94-'CO2'!O94</f>
        <v>-757057.65291012207</v>
      </c>
      <c r="F94" s="4">
        <f>WorldGS!E94-'CO2'!O94</f>
        <v>1848280.2922765394</v>
      </c>
      <c r="G94" s="4">
        <f t="shared" si="26"/>
        <v>1250909.9499946325</v>
      </c>
      <c r="H94" s="4">
        <f>USA!F94+GB!F94+Australia!F94+France!F94+Germany!F94+Switzerland!F94+Argentina!F94+Brazil!F94+Chile!F94+Colombia!F94+Mexico!F94</f>
        <v>11489133.904733671</v>
      </c>
      <c r="I94" s="4">
        <f>USA!L94+GB!L94+Germany!L94+Australia!L94+France!L94+Switzerland!L94+Argentina!L94+Brazil!L94+Chile!L94+Colombia!L94+Mexico!L94</f>
        <v>764.04009106233877</v>
      </c>
      <c r="J94" s="4">
        <f t="shared" si="27"/>
        <v>792.23994136863394</v>
      </c>
      <c r="K94" s="4">
        <f t="shared" si="28"/>
        <v>469.92856225510133</v>
      </c>
      <c r="L94" s="4">
        <f t="shared" si="29"/>
        <v>-1772.718488252104</v>
      </c>
      <c r="M94" s="4">
        <f t="shared" si="30"/>
        <v>-990.86116260927076</v>
      </c>
      <c r="N94" s="4">
        <f t="shared" si="31"/>
        <v>2419.0881000847066</v>
      </c>
      <c r="O94" s="4">
        <f t="shared" si="32"/>
        <v>1637.2307744418736</v>
      </c>
      <c r="P94" s="4">
        <f t="shared" si="33"/>
        <v>15037.344295322144</v>
      </c>
      <c r="Q94" s="12">
        <f t="shared" si="34"/>
        <v>5.2684830898969706E-2</v>
      </c>
      <c r="R94" s="12">
        <f t="shared" si="39"/>
        <v>3.1250768289004853E-2</v>
      </c>
      <c r="S94" s="12">
        <f t="shared" si="40"/>
        <v>-0.11788773691931533</v>
      </c>
      <c r="T94" s="12">
        <f t="shared" si="40"/>
        <v>-6.5893361430682307E-2</v>
      </c>
      <c r="U94" s="12">
        <f t="shared" si="41"/>
        <v>0.16087202983290361</v>
      </c>
      <c r="V94" s="12">
        <f t="shared" si="38"/>
        <v>0.10887765434427059</v>
      </c>
    </row>
    <row r="95" spans="1:22">
      <c r="A95">
        <v>1991</v>
      </c>
      <c r="B95" s="4">
        <f>USA!B95+GB!B95+Australia!B95+France!B95+Germany!B95+Switzerland!B95+Argentina!B95+Brazil!B95+Chile!B95+Colombia!B95+Mexico!B95</f>
        <v>493124.6517310674</v>
      </c>
      <c r="C95" s="4">
        <f>USA!C95+GB!C95+Australia!C95+France!C95+Germany!C95+Switzerland!C95+Argentina!C95+Brazil!C95+Chile!C95+Colombia!C95+Mexico!C95</f>
        <v>262530.24137672462</v>
      </c>
      <c r="D95" s="4">
        <f>C95-'CO2'!O95</f>
        <v>-1477047.456572009</v>
      </c>
      <c r="E95" s="4">
        <f>WorldGS!D95-'CO2'!O95</f>
        <v>-860335.98154447286</v>
      </c>
      <c r="F95" s="4">
        <f>WorldGS!E95-'CO2'!O95</f>
        <v>-320206.75936322473</v>
      </c>
      <c r="G95" s="4">
        <f t="shared" si="26"/>
        <v>-936918.23439076089</v>
      </c>
      <c r="H95" s="4">
        <f>USA!F95+GB!F95+Australia!F95+France!F95+Germany!F95+Switzerland!F95+Argentina!F95+Brazil!F95+Chile!F95+Colombia!F95+Mexico!F95</f>
        <v>11740432.196176572</v>
      </c>
      <c r="I95" s="4">
        <f>USA!L95+GB!L95+Germany!L95+Australia!L95+France!L95+Switzerland!L95+Argentina!L95+Brazil!L95+Chile!L95+Colombia!L95+Mexico!L95</f>
        <v>790.31091100000003</v>
      </c>
      <c r="J95" s="4">
        <f t="shared" ref="J95:J104" si="42">B95/$I95</f>
        <v>623.9628541976025</v>
      </c>
      <c r="K95" s="4">
        <f t="shared" ref="K95:K104" si="43">C95/$I95</f>
        <v>332.1860266923793</v>
      </c>
      <c r="L95" s="4">
        <f t="shared" ref="L95:L104" si="44">D95/$I95</f>
        <v>-1868.9447861767012</v>
      </c>
      <c r="M95" s="4">
        <f t="shared" ref="M95:M104" si="45">E95/$I95</f>
        <v>-1088.6044587893496</v>
      </c>
      <c r="N95" s="4"/>
      <c r="O95" s="4"/>
      <c r="P95" s="4">
        <f t="shared" si="33"/>
        <v>14855.460088892245</v>
      </c>
      <c r="Q95" s="12">
        <f t="shared" si="34"/>
        <v>4.2002257113810518E-2</v>
      </c>
      <c r="R95" s="12">
        <f t="shared" si="39"/>
        <v>2.2361207576516738E-2</v>
      </c>
      <c r="S95" s="12">
        <f t="shared" si="40"/>
        <v>-0.12580861009980784</v>
      </c>
      <c r="T95" s="12">
        <f t="shared" si="40"/>
        <v>-7.3279753859883681E-2</v>
      </c>
      <c r="U95" s="12"/>
      <c r="V95" s="12">
        <f t="shared" si="38"/>
        <v>0</v>
      </c>
    </row>
    <row r="96" spans="1:22">
      <c r="A96">
        <v>1992</v>
      </c>
      <c r="B96" s="4">
        <f>USA!B96+GB!B96+Australia!B96+France!B96+Germany!B96+Switzerland!B96+Argentina!B96+Brazil!B96+Chile!B96+Colombia!B96+Mexico!B96</f>
        <v>479423.85679720284</v>
      </c>
      <c r="C96" s="4">
        <f>USA!C96+GB!C96+Australia!C96+France!C96+Germany!C96+Switzerland!C96+Argentina!C96+Brazil!C96+Chile!C96+Colombia!C96+Mexico!C96</f>
        <v>256445.19744319594</v>
      </c>
      <c r="D96" s="4">
        <f>C96-'CO2'!O96</f>
        <v>-1526189.3320767372</v>
      </c>
      <c r="E96" s="4">
        <f>WorldGS!D96-'CO2'!O96</f>
        <v>-884282.41269831848</v>
      </c>
      <c r="F96" s="4">
        <f>WorldGS!E96-'CO2'!O96</f>
        <v>-385432.28306717169</v>
      </c>
      <c r="G96" s="4">
        <f t="shared" si="26"/>
        <v>-1027339.2024455904</v>
      </c>
      <c r="H96" s="4">
        <f>USA!F96+GB!F96+Australia!F96+France!F96+Germany!F96+Switzerland!F96+Argentina!F96+Brazil!F96+Chile!F96+Colombia!F96+Mexico!F96</f>
        <v>12045100.258435404</v>
      </c>
      <c r="I96" s="4">
        <f>USA!L96+GB!L96+Germany!L96+Australia!L96+France!L96+Switzerland!L96+Argentina!L96+Brazil!L96+Chile!L96+Colombia!L96+Mexico!L96</f>
        <v>800.36856551111168</v>
      </c>
      <c r="J96" s="4">
        <f t="shared" si="42"/>
        <v>599.00385579366798</v>
      </c>
      <c r="K96" s="4">
        <f t="shared" si="43"/>
        <v>320.4088822246926</v>
      </c>
      <c r="L96" s="4">
        <f t="shared" si="44"/>
        <v>-1906.8581624043663</v>
      </c>
      <c r="M96" s="4">
        <f t="shared" si="45"/>
        <v>-1104.8440066278963</v>
      </c>
      <c r="N96" s="4"/>
      <c r="O96" s="4"/>
      <c r="P96" s="4">
        <f t="shared" si="33"/>
        <v>15049.441941467876</v>
      </c>
      <c r="Q96" s="12">
        <f t="shared" si="34"/>
        <v>3.9802396535591603E-2</v>
      </c>
      <c r="R96" s="12">
        <f t="shared" si="39"/>
        <v>2.1290416180936536E-2</v>
      </c>
      <c r="S96" s="12">
        <f t="shared" si="40"/>
        <v>-0.12670623733562689</v>
      </c>
      <c r="T96" s="12">
        <f t="shared" si="40"/>
        <v>-7.3414284125949011E-2</v>
      </c>
      <c r="U96" s="12"/>
      <c r="V96" s="12">
        <f t="shared" si="38"/>
        <v>0</v>
      </c>
    </row>
    <row r="97" spans="1:22">
      <c r="A97">
        <v>1993</v>
      </c>
      <c r="B97" s="4">
        <f>USA!B97+GB!B97+Australia!B97+France!B97+Germany!B97+Switzerland!B97+Argentina!B97+Brazil!B97+Chile!B97+Colombia!B97+Mexico!B97</f>
        <v>459410.61425380007</v>
      </c>
      <c r="C97" s="4">
        <f>USA!C97+GB!C97+Australia!C97+France!C97+Germany!C97+Switzerland!C97+Argentina!C97+Brazil!C97+Chile!C97+Colombia!C97+Mexico!C97</f>
        <v>256096.80944011992</v>
      </c>
      <c r="D97" s="4">
        <f>C97-'CO2'!O97</f>
        <v>-1588157.3589369298</v>
      </c>
      <c r="E97" s="4">
        <f>WorldGS!D97-'CO2'!O97</f>
        <v>-938222.13093813648</v>
      </c>
      <c r="F97" s="4">
        <f>WorldGS!E97-'CO2'!O97</f>
        <v>-434698.83570675505</v>
      </c>
      <c r="G97" s="4">
        <f t="shared" si="26"/>
        <v>-1084634.0637055484</v>
      </c>
      <c r="H97" s="4">
        <f>USA!F97+GB!F97+Australia!F97+France!F97+Germany!F97+Switzerland!F97+Argentina!F97+Brazil!F97+Chile!F97+Colombia!F97+Mexico!F97</f>
        <v>12302461.776375335</v>
      </c>
      <c r="I97" s="4">
        <f>USA!L97+GB!L97+Germany!L97+Australia!L97+France!L97+Switzerland!L97+Argentina!L97+Brazil!L97+Chile!L97+Colombia!L97+Mexico!L97</f>
        <v>810.2339861356354</v>
      </c>
      <c r="J97" s="4">
        <f t="shared" si="42"/>
        <v>567.00980471694686</v>
      </c>
      <c r="K97" s="4">
        <f t="shared" si="43"/>
        <v>316.07759464837926</v>
      </c>
      <c r="L97" s="4">
        <f t="shared" si="44"/>
        <v>-1960.1218735732814</v>
      </c>
      <c r="M97" s="4">
        <f t="shared" si="45"/>
        <v>-1157.964423848638</v>
      </c>
      <c r="N97" s="4"/>
      <c r="O97" s="4"/>
      <c r="P97" s="4">
        <f t="shared" si="33"/>
        <v>15183.838233016146</v>
      </c>
      <c r="Q97" s="12">
        <f t="shared" si="34"/>
        <v>3.7342982453805754E-2</v>
      </c>
      <c r="R97" s="12">
        <f t="shared" si="39"/>
        <v>2.0816712467411017E-2</v>
      </c>
      <c r="S97" s="12">
        <f t="shared" si="40"/>
        <v>-0.12909264729330031</v>
      </c>
      <c r="T97" s="12">
        <f t="shared" si="40"/>
        <v>-7.6262958421852059E-2</v>
      </c>
      <c r="U97" s="12"/>
      <c r="V97" s="12">
        <f t="shared" si="38"/>
        <v>0</v>
      </c>
    </row>
    <row r="98" spans="1:22">
      <c r="A98">
        <v>1994</v>
      </c>
      <c r="B98" s="4">
        <f>USA!B98+GB!B98+Australia!B98+France!B98+Germany!B98+Switzerland!B98+Argentina!B98+Brazil!B98+Chile!B98+Colombia!B98+Mexico!B98</f>
        <v>538639.98231028498</v>
      </c>
      <c r="C98" s="4">
        <f>USA!C98+GB!C98+Australia!C98+France!C98+Germany!C98+Switzerland!C98+Argentina!C98+Brazil!C98+Chile!C98+Colombia!C98+Mexico!C98</f>
        <v>335812.97024185915</v>
      </c>
      <c r="D98" s="4">
        <f>C98-'CO2'!O98</f>
        <v>-1563127.9398951519</v>
      </c>
      <c r="E98" s="4">
        <f>WorldGS!D98-'CO2'!O98</f>
        <v>-894856.54678770085</v>
      </c>
      <c r="F98" s="4">
        <f>WorldGS!E98-'CO2'!O98</f>
        <v>-418885.87263769307</v>
      </c>
      <c r="G98" s="4">
        <f t="shared" si="26"/>
        <v>-1087157.2657451441</v>
      </c>
      <c r="H98" s="4">
        <f>USA!F98+GB!F98+Australia!F98+France!F98+Germany!F98+Switzerland!F98+Argentina!F98+Brazil!F98+Chile!F98+Colombia!F98+Mexico!F98</f>
        <v>12777214.300696453</v>
      </c>
      <c r="I98" s="4">
        <f>USA!L98+GB!L98+Germany!L98+Australia!L98+France!L98+Switzerland!L98+Argentina!L98+Brazil!L98+Chile!L98+Colombia!L98+Mexico!L98</f>
        <v>819.63261448539333</v>
      </c>
      <c r="J98" s="4">
        <f t="shared" si="42"/>
        <v>657.17246091832294</v>
      </c>
      <c r="K98" s="4">
        <f t="shared" si="43"/>
        <v>409.71157602445999</v>
      </c>
      <c r="L98" s="4">
        <f t="shared" si="44"/>
        <v>-1907.1080289753506</v>
      </c>
      <c r="M98" s="4">
        <f t="shared" si="45"/>
        <v>-1091.7776220380601</v>
      </c>
      <c r="N98" s="4"/>
      <c r="O98" s="4"/>
      <c r="P98" s="4">
        <f t="shared" si="33"/>
        <v>15588.952995383954</v>
      </c>
      <c r="Q98" s="12">
        <f t="shared" si="34"/>
        <v>4.2156292415078699E-2</v>
      </c>
      <c r="R98" s="12">
        <f t="shared" si="39"/>
        <v>2.6282174059141735E-2</v>
      </c>
      <c r="S98" s="12">
        <f t="shared" si="40"/>
        <v>-0.1223371466666212</v>
      </c>
      <c r="T98" s="12">
        <f t="shared" si="40"/>
        <v>-7.0035339920605733E-2</v>
      </c>
      <c r="U98" s="12"/>
      <c r="V98" s="12">
        <f t="shared" si="38"/>
        <v>0</v>
      </c>
    </row>
    <row r="99" spans="1:22">
      <c r="A99">
        <v>1995</v>
      </c>
      <c r="B99" s="4">
        <f>USA!B99+GB!B99+Australia!B99+France!B99+Germany!B99+Switzerland!B99+Argentina!B99+Brazil!B99+Chile!B99+Colombia!B99+Mexico!B99</f>
        <v>526981.01827177918</v>
      </c>
      <c r="C99" s="4">
        <f>USA!C99+GB!C99+Australia!C99+France!C99+Germany!C99+Switzerland!C99+Argentina!C99+Brazil!C99+Chile!C99+Colombia!C99+Mexico!C99</f>
        <v>315816.83534357382</v>
      </c>
      <c r="D99" s="4">
        <f>C99-'CO2'!O99</f>
        <v>-1630506.3008438684</v>
      </c>
      <c r="E99" s="4">
        <f>WorldGS!D99-'CO2'!O99</f>
        <v>-982353.97516711149</v>
      </c>
      <c r="F99" s="4">
        <f>WorldGS!E99-'CO2'!O99</f>
        <v>-480491.56361058634</v>
      </c>
      <c r="G99" s="4">
        <f t="shared" si="26"/>
        <v>-1128643.8892873432</v>
      </c>
      <c r="H99" s="4">
        <f>USA!F99+GB!F99+Australia!F99+France!F99+Germany!F99+Switzerland!F99+Argentina!F99+Brazil!F99+Chile!F99+Colombia!F99+Mexico!F99</f>
        <v>13061191.322167961</v>
      </c>
      <c r="I99" s="4">
        <f>USA!L99+GB!L99+Germany!L99+Australia!L99+France!L99+Switzerland!L99+Argentina!L99+Brazil!L99+Chile!L99+Colombia!L99+Mexico!L99</f>
        <v>829.01778716977356</v>
      </c>
      <c r="J99" s="4">
        <f t="shared" si="42"/>
        <v>635.66913331361297</v>
      </c>
      <c r="K99" s="4">
        <f t="shared" si="43"/>
        <v>380.95302686056613</v>
      </c>
      <c r="L99" s="4">
        <f t="shared" si="44"/>
        <v>-1966.79290369672</v>
      </c>
      <c r="M99" s="4">
        <f t="shared" si="45"/>
        <v>-1184.9612763084617</v>
      </c>
      <c r="N99" s="4"/>
      <c r="O99" s="4"/>
      <c r="P99" s="4">
        <f t="shared" si="33"/>
        <v>15755.01940285049</v>
      </c>
      <c r="Q99" s="12">
        <f t="shared" si="34"/>
        <v>4.0347086668684397E-2</v>
      </c>
      <c r="R99" s="12">
        <f t="shared" si="39"/>
        <v>2.4179787858061404E-2</v>
      </c>
      <c r="S99" s="12">
        <f t="shared" si="40"/>
        <v>-0.1248359556663495</v>
      </c>
      <c r="T99" s="12">
        <f t="shared" si="40"/>
        <v>-7.5211667215977634E-2</v>
      </c>
      <c r="U99" s="12"/>
      <c r="V99" s="12">
        <f t="shared" si="38"/>
        <v>0</v>
      </c>
    </row>
    <row r="100" spans="1:22">
      <c r="A100">
        <v>1996</v>
      </c>
      <c r="B100" s="4">
        <f>USA!B100+GB!B100+Australia!B100+France!B100+Germany!B100+Switzerland!B100+Argentina!B100+Brazil!B100+Chile!B100+Colombia!B100+Mexico!B100</f>
        <v>555060.55017494573</v>
      </c>
      <c r="C100" s="4">
        <f>USA!C100+GB!C100+Australia!C100+France!C100+Germany!C100+Switzerland!C100+Argentina!C100+Brazil!C100+Chile!C100+Colombia!C100+Mexico!C100</f>
        <v>312934.10100124078</v>
      </c>
      <c r="D100" s="4">
        <f>C100-'CO2'!O100</f>
        <v>-1737357.9496588921</v>
      </c>
      <c r="E100" s="4">
        <f>WorldGS!D100-'CO2'!O100</f>
        <v>-1075265.8113491614</v>
      </c>
      <c r="F100" s="4">
        <f>WorldGS!E100-'CO2'!O100</f>
        <v>-556219.00073495018</v>
      </c>
      <c r="G100" s="4">
        <f t="shared" si="26"/>
        <v>-1218311.1390446809</v>
      </c>
      <c r="H100" s="4">
        <f>USA!F100+GB!F100+Australia!F100+France!F100+Germany!F100+Switzerland!F100+Argentina!F100+Brazil!F100+Chile!F100+Colombia!F100+Mexico!F100</f>
        <v>13465879.023131482</v>
      </c>
      <c r="I100" s="4">
        <f>USA!L100+GB!L100+Germany!L100+Australia!L100+France!L100+Switzerland!L100+Argentina!L100+Brazil!L100+Chile!L100+Colombia!L100+Mexico!L100</f>
        <v>838.38578279571323</v>
      </c>
      <c r="J100" s="4">
        <f t="shared" si="42"/>
        <v>662.05863883332995</v>
      </c>
      <c r="K100" s="4">
        <f t="shared" si="43"/>
        <v>373.25788130342426</v>
      </c>
      <c r="L100" s="4">
        <f t="shared" si="44"/>
        <v>-2072.2655194192726</v>
      </c>
      <c r="M100" s="4">
        <f t="shared" si="45"/>
        <v>-1282.5429932310385</v>
      </c>
      <c r="N100" s="4"/>
      <c r="O100" s="4"/>
      <c r="P100" s="4">
        <f t="shared" si="33"/>
        <v>16061.673873127533</v>
      </c>
      <c r="Q100" s="12">
        <f t="shared" si="34"/>
        <v>4.1219778465369485E-2</v>
      </c>
      <c r="R100" s="12">
        <f t="shared" si="39"/>
        <v>2.3239039981250934E-2</v>
      </c>
      <c r="S100" s="12">
        <f t="shared" si="40"/>
        <v>-0.12901927506362451</v>
      </c>
      <c r="T100" s="12">
        <f t="shared" si="40"/>
        <v>-7.9851141503802764E-2</v>
      </c>
      <c r="U100" s="12"/>
      <c r="V100" s="12">
        <f t="shared" si="38"/>
        <v>0</v>
      </c>
    </row>
    <row r="101" spans="1:22">
      <c r="A101">
        <v>1997</v>
      </c>
      <c r="B101" s="4">
        <f>USA!B101+GB!B101+Australia!B101+France!B101+Germany!B101+Switzerland!B101+Argentina!B101+Brazil!B101+Chile!B101+Colombia!B101+Mexico!B101</f>
        <v>695300.92592281057</v>
      </c>
      <c r="C101" s="4">
        <f>USA!C101+GB!C101+Australia!C101+France!C101+Germany!C101+Switzerland!C101+Argentina!C101+Brazil!C101+Chile!C101+Colombia!C101+Mexico!C101</f>
        <v>460265.24201957806</v>
      </c>
      <c r="D101" s="4">
        <f>C101-'CO2'!O101</f>
        <v>-1654534.7861597079</v>
      </c>
      <c r="E101" s="4">
        <f>WorldGS!D101-'CO2'!O101</f>
        <v>-982662.65079642064</v>
      </c>
      <c r="F101" s="4">
        <f>WorldGS!E101-'CO2'!O101</f>
        <v>-502137.18090624572</v>
      </c>
      <c r="G101" s="4">
        <f t="shared" si="26"/>
        <v>-1174009.316269533</v>
      </c>
      <c r="H101" s="4">
        <f>USA!F101+GB!F101+Australia!F101+France!F101+Germany!F101+Switzerland!F101+Argentina!F101+Brazil!F101+Chile!F101+Colombia!F101+Mexico!F101</f>
        <v>14011519.861146005</v>
      </c>
      <c r="I101" s="4">
        <f>USA!L101+GB!L101+Germany!L101+Australia!L101+France!L101+Switzerland!L101+Argentina!L101+Brazil!L101+Chile!L101+Colombia!L101+Mexico!L101</f>
        <v>847.78437996768423</v>
      </c>
      <c r="J101" s="4">
        <f t="shared" si="42"/>
        <v>820.13887298715508</v>
      </c>
      <c r="K101" s="4">
        <f t="shared" si="43"/>
        <v>542.90365910860783</v>
      </c>
      <c r="L101" s="4">
        <f t="shared" si="44"/>
        <v>-1951.5985730036396</v>
      </c>
      <c r="M101" s="4">
        <f t="shared" si="45"/>
        <v>-1159.0950175726023</v>
      </c>
      <c r="N101" s="4"/>
      <c r="O101" s="4"/>
      <c r="P101" s="4">
        <f t="shared" si="33"/>
        <v>16527.221062600958</v>
      </c>
      <c r="Q101" s="12">
        <f t="shared" si="34"/>
        <v>4.9623519276512075E-2</v>
      </c>
      <c r="R101" s="12">
        <f t="shared" si="39"/>
        <v>3.2849058958685506E-2</v>
      </c>
      <c r="S101" s="12">
        <f t="shared" si="40"/>
        <v>-0.11808389115214681</v>
      </c>
      <c r="T101" s="12">
        <f t="shared" si="40"/>
        <v>-7.0132481025227511E-2</v>
      </c>
      <c r="U101" s="12"/>
      <c r="V101" s="12">
        <f t="shared" si="38"/>
        <v>0</v>
      </c>
    </row>
    <row r="102" spans="1:22">
      <c r="A102">
        <v>1998</v>
      </c>
      <c r="B102" s="4">
        <f>USA!B102+GB!B102+Australia!B102+France!B102+Germany!B102+Switzerland!B102+Argentina!B102+Brazil!B102+Chile!B102+Colombia!B102+Mexico!B102</f>
        <v>702101.31930744508</v>
      </c>
      <c r="C102" s="4">
        <f>USA!C102+GB!C102+Australia!C102+France!C102+Germany!C102+Switzerland!C102+Argentina!C102+Brazil!C102+Chile!C102+Colombia!C102+Mexico!C102</f>
        <v>510689.35577106458</v>
      </c>
      <c r="D102" s="4">
        <f>C102-'CO2'!O102</f>
        <v>-1672504.8685761199</v>
      </c>
      <c r="E102" s="4">
        <f>WorldGS!D102-'CO2'!O102</f>
        <v>-980362.08910620585</v>
      </c>
      <c r="F102" s="4">
        <f>WorldGS!E102-'CO2'!O102</f>
        <v>-529964.50069260318</v>
      </c>
      <c r="G102" s="4">
        <f t="shared" si="26"/>
        <v>-1222107.2801625172</v>
      </c>
      <c r="H102" s="4">
        <f>USA!F102+GB!F102+Australia!F102+France!F102+Germany!F102+Switzerland!F102+Argentina!F102+Brazil!F102+Chile!F102+Colombia!F102+Mexico!F102</f>
        <v>14522689.620740622</v>
      </c>
      <c r="I102" s="4">
        <f>USA!L102+GB!L102+Germany!L102+Australia!L102+France!L102+Switzerland!L102+Argentina!L102+Brazil!L102+Chile!L102+Colombia!L102+Mexico!L102</f>
        <v>857.05024328767843</v>
      </c>
      <c r="J102" s="4">
        <f t="shared" si="42"/>
        <v>819.20672073338062</v>
      </c>
      <c r="K102" s="4">
        <f t="shared" si="43"/>
        <v>595.86863170593142</v>
      </c>
      <c r="L102" s="4">
        <f t="shared" si="44"/>
        <v>-1951.4665349843733</v>
      </c>
      <c r="M102" s="4">
        <f t="shared" si="45"/>
        <v>-1143.8793662148655</v>
      </c>
      <c r="N102" s="4"/>
      <c r="O102" s="4"/>
      <c r="P102" s="4">
        <f t="shared" si="33"/>
        <v>16944.968786230096</v>
      </c>
      <c r="Q102" s="12">
        <f t="shared" si="34"/>
        <v>4.8345130113139449E-2</v>
      </c>
      <c r="R102" s="12">
        <f t="shared" si="39"/>
        <v>3.5164929438533346E-2</v>
      </c>
      <c r="S102" s="12">
        <f t="shared" si="40"/>
        <v>-0.1151649530667878</v>
      </c>
      <c r="T102" s="12">
        <f t="shared" si="40"/>
        <v>-6.7505545784446078E-2</v>
      </c>
      <c r="U102" s="12"/>
      <c r="V102" s="12">
        <f t="shared" si="38"/>
        <v>0</v>
      </c>
    </row>
    <row r="103" spans="1:22">
      <c r="A103">
        <v>1999</v>
      </c>
      <c r="B103" s="4">
        <f>USA!B103+GB!B103+Australia!B103+France!B103+Germany!B103+Switzerland!B103+Argentina!B103+Brazil!B103+Chile!B103+Colombia!B103+Mexico!B103</f>
        <v>655447.71231254388</v>
      </c>
      <c r="C103" s="4">
        <f>USA!C103+GB!C103+Australia!C103+France!C103+Germany!C103+Switzerland!C103+Argentina!C103+Brazil!C103+Chile!C103+Colombia!C103+Mexico!C103</f>
        <v>440490.95564456028</v>
      </c>
      <c r="D103" s="4">
        <f>C103-'CO2'!O103</f>
        <v>-1808022.6823127375</v>
      </c>
      <c r="E103" s="4">
        <f>WorldGS!D103-'CO2'!O103</f>
        <v>-1085686.7371159417</v>
      </c>
      <c r="F103" s="4">
        <f>WorldGS!E103-'CO2'!O103</f>
        <v>-605687.30014548311</v>
      </c>
      <c r="G103" s="4">
        <f t="shared" si="26"/>
        <v>-1328023.2453422789</v>
      </c>
      <c r="H103" s="4">
        <f>USA!F103+GB!F103+Australia!F103+France!F103+Germany!F103+Switzerland!F103+Argentina!F103+Brazil!F103+Chile!F103+Colombia!F103+Mexico!F103</f>
        <v>15035716.467829028</v>
      </c>
      <c r="I103" s="4">
        <f>USA!L103+GB!L103+Germany!L103+Australia!L103+France!L103+Switzerland!L103+Argentina!L103+Brazil!L103+Chile!L103+Colombia!L103+Mexico!L103</f>
        <v>866.37620035518989</v>
      </c>
      <c r="J103" s="4">
        <f t="shared" si="42"/>
        <v>756.53937867156174</v>
      </c>
      <c r="K103" s="4">
        <f t="shared" si="43"/>
        <v>508.42919676691417</v>
      </c>
      <c r="L103" s="4">
        <f t="shared" si="44"/>
        <v>-2086.8794428696206</v>
      </c>
      <c r="M103" s="4">
        <f t="shared" si="45"/>
        <v>-1253.1354585581191</v>
      </c>
      <c r="N103" s="4"/>
      <c r="O103" s="4"/>
      <c r="P103" s="4">
        <f t="shared" si="33"/>
        <v>17354.720110807299</v>
      </c>
      <c r="Q103" s="12">
        <f t="shared" si="34"/>
        <v>4.359271563247178E-2</v>
      </c>
      <c r="R103" s="12">
        <f t="shared" si="39"/>
        <v>2.9296306337449961E-2</v>
      </c>
      <c r="S103" s="12">
        <f t="shared" si="40"/>
        <v>-0.12024852198970692</v>
      </c>
      <c r="T103" s="12">
        <f t="shared" si="40"/>
        <v>-7.2207183438109987E-2</v>
      </c>
      <c r="U103" s="12"/>
      <c r="V103" s="12">
        <f t="shared" si="38"/>
        <v>0</v>
      </c>
    </row>
    <row r="104" spans="1:22">
      <c r="A104">
        <v>2000</v>
      </c>
      <c r="B104" s="4">
        <f>USA!B104+GB!B104+Australia!B104+France!B104+Germany!B104+Switzerland!B104+Argentina!B104+Brazil!B104+Chile!B104+Colombia!B104+Mexico!B104</f>
        <v>633807.29935295985</v>
      </c>
      <c r="C104" s="4">
        <f>USA!C104+GB!C104+Australia!C104+France!C104+Germany!C104+Switzerland!C104+Argentina!C104+Brazil!C104+Chile!C104+Colombia!C104+Mexico!C104</f>
        <v>336220.99747951725</v>
      </c>
      <c r="D104" s="4">
        <f>C104-'CO2'!O104</f>
        <v>-2012707.8631180578</v>
      </c>
      <c r="E104" s="4">
        <f>WorldGS!D104-'CO2'!O104</f>
        <v>-1256885.8276184744</v>
      </c>
      <c r="F104" s="4">
        <f>WorldGS!E104-'CO2'!O104</f>
        <v>-642257.16806514515</v>
      </c>
      <c r="G104" s="4">
        <f t="shared" si="26"/>
        <v>-1398079.2035647286</v>
      </c>
      <c r="H104" s="4">
        <f>USA!F104+GB!F104+Australia!F104+France!F104+Germany!F104+Switzerland!F104+Argentina!F104+Brazil!F104+Chile!F104+Colombia!F104+Mexico!F104</f>
        <v>15625208.228128325</v>
      </c>
      <c r="I104" s="4">
        <f>USA!L104+GB!L104+Germany!L104+Australia!L104+France!L104+Switzerland!L104+Argentina!L104+Brazil!L104+Chile!L104+Colombia!L104+Mexico!L104</f>
        <v>875.5639077672015</v>
      </c>
      <c r="J104" s="4">
        <f t="shared" si="42"/>
        <v>723.8846801819966</v>
      </c>
      <c r="K104" s="4">
        <f t="shared" si="43"/>
        <v>384.00509031593504</v>
      </c>
      <c r="L104" s="4">
        <f t="shared" si="44"/>
        <v>-2298.756087663226</v>
      </c>
      <c r="M104" s="4">
        <f t="shared" si="45"/>
        <v>-1435.5158046928773</v>
      </c>
      <c r="N104" s="4"/>
      <c r="O104" s="4"/>
      <c r="P104" s="4">
        <f t="shared" si="33"/>
        <v>17845.87976904459</v>
      </c>
      <c r="Q104" s="12">
        <f t="shared" si="34"/>
        <v>4.0563126590017984E-2</v>
      </c>
      <c r="R104" s="12">
        <f t="shared" si="39"/>
        <v>2.1517857078810376E-2</v>
      </c>
      <c r="S104" s="12">
        <f t="shared" si="40"/>
        <v>-0.12881158661903805</v>
      </c>
      <c r="T104" s="12">
        <f t="shared" si="40"/>
        <v>-8.0439620980912285E-2</v>
      </c>
      <c r="U104" s="12"/>
      <c r="V104" s="12">
        <f t="shared" si="38"/>
        <v>0</v>
      </c>
    </row>
  </sheetData>
  <mergeCells count="7">
    <mergeCell ref="AI1:AN1"/>
    <mergeCell ref="AC1:AH1"/>
    <mergeCell ref="Q2:V2"/>
    <mergeCell ref="R1:V1"/>
    <mergeCell ref="B2:H2"/>
    <mergeCell ref="J2:P2"/>
    <mergeCell ref="W1:AB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4"/>
  <sheetViews>
    <sheetView topLeftCell="B1" workbookViewId="0">
      <pane xSplit="1" ySplit="3" topLeftCell="H42" activePane="bottomRight" state="frozen"/>
      <selection activeCell="B1" sqref="B1"/>
      <selection pane="topRight" activeCell="C1" sqref="C1"/>
      <selection pane="bottomLeft" activeCell="B4" sqref="B4"/>
      <selection pane="bottomRight" activeCell="P21" sqref="P21"/>
    </sheetView>
  </sheetViews>
  <sheetFormatPr baseColWidth="10" defaultColWidth="9.1640625" defaultRowHeight="15"/>
  <cols>
    <col min="2" max="2" width="19.1640625" customWidth="1"/>
    <col min="3" max="3" width="15.83203125" customWidth="1"/>
    <col min="4" max="4" width="12.5" customWidth="1"/>
    <col min="5" max="5" width="10.1640625" customWidth="1"/>
    <col min="7" max="7" width="21.83203125" customWidth="1"/>
    <col min="8" max="8" width="24.6640625" customWidth="1"/>
    <col min="9" max="9" width="20.5" customWidth="1"/>
    <col min="11" max="11" width="11.6640625" customWidth="1"/>
    <col min="12" max="12" width="11.83203125" customWidth="1"/>
    <col min="13" max="13" width="12.33203125" customWidth="1"/>
    <col min="14" max="14" width="23.6640625" customWidth="1"/>
    <col min="15" max="15" width="11.5" customWidth="1"/>
  </cols>
  <sheetData>
    <row r="1" spans="1:15">
      <c r="B1" s="27" t="s">
        <v>43</v>
      </c>
      <c r="C1" s="27"/>
      <c r="D1" s="27"/>
      <c r="E1" s="27"/>
      <c r="F1" s="27"/>
      <c r="G1" s="27"/>
      <c r="H1" s="27"/>
      <c r="I1" s="27" t="s">
        <v>44</v>
      </c>
      <c r="J1" s="27"/>
      <c r="K1" s="27"/>
      <c r="L1" s="27"/>
      <c r="M1" s="27"/>
      <c r="N1" s="27"/>
      <c r="O1" s="27"/>
    </row>
    <row r="2" spans="1:15" ht="48">
      <c r="B2" s="1" t="s">
        <v>34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34</v>
      </c>
      <c r="K2" s="1" t="s">
        <v>36</v>
      </c>
      <c r="L2" s="1" t="s">
        <v>37</v>
      </c>
      <c r="M2" s="1" t="s">
        <v>38</v>
      </c>
      <c r="N2" s="1" t="s">
        <v>39</v>
      </c>
      <c r="O2" s="1" t="s">
        <v>40</v>
      </c>
    </row>
    <row r="3" spans="1:15" ht="16">
      <c r="B3" s="1" t="s">
        <v>35</v>
      </c>
    </row>
    <row r="4" spans="1:15">
      <c r="A4">
        <v>1900</v>
      </c>
      <c r="B4" s="12">
        <f>[1]CO2Prices!$S3</f>
        <v>12.201040867058703</v>
      </c>
      <c r="D4">
        <f>[2]Sheet1!$J4</f>
        <v>424224</v>
      </c>
      <c r="E4">
        <f>[2]Sheet1!$P4</f>
        <v>1070</v>
      </c>
      <c r="F4">
        <f>D4+E4</f>
        <v>425294</v>
      </c>
      <c r="G4" s="4">
        <f>(B4*F4)*1000</f>
        <v>5189029474.514864</v>
      </c>
      <c r="H4" s="4">
        <f>G4/1000000</f>
        <v>5189.029474514864</v>
      </c>
      <c r="I4" s="12">
        <f>[1]CO2Prices!$T3</f>
        <v>135.51537756923983</v>
      </c>
      <c r="K4">
        <f>D4</f>
        <v>424224</v>
      </c>
      <c r="L4">
        <f>E4</f>
        <v>1070</v>
      </c>
      <c r="M4">
        <f>F4</f>
        <v>425294</v>
      </c>
      <c r="N4" s="4">
        <f>(I4*M4)*1000</f>
        <v>57633876987.932289</v>
      </c>
      <c r="O4" s="4">
        <f>N4/1000000</f>
        <v>57633.876987932286</v>
      </c>
    </row>
    <row r="5" spans="1:15">
      <c r="A5">
        <v>1901</v>
      </c>
      <c r="B5" s="12">
        <f>[1]CO2Prices!$S4</f>
        <v>12.445061684399874</v>
      </c>
      <c r="D5">
        <f>[2]Sheet1!$J5</f>
        <v>436521</v>
      </c>
      <c r="E5">
        <f>[2]Sheet1!$P5</f>
        <v>2040</v>
      </c>
      <c r="F5">
        <f t="shared" ref="F5:F68" si="0">D5+E5</f>
        <v>438561</v>
      </c>
      <c r="G5" s="4">
        <f t="shared" ref="G5:G68" si="1">(B5*F5)*1000</f>
        <v>5457918697.3720942</v>
      </c>
      <c r="H5" s="4">
        <f t="shared" ref="H5:H68" si="2">G5/1000000</f>
        <v>5457.9186973720944</v>
      </c>
      <c r="I5" s="12">
        <f>[1]CO2Prices!$T4</f>
        <v>138.22568512062463</v>
      </c>
      <c r="K5">
        <f t="shared" ref="K5:K68" si="3">D5</f>
        <v>436521</v>
      </c>
      <c r="L5">
        <f t="shared" ref="L5:L68" si="4">E5</f>
        <v>2040</v>
      </c>
      <c r="M5">
        <f t="shared" ref="M5:M68" si="5">F5</f>
        <v>438561</v>
      </c>
      <c r="N5" s="4">
        <f t="shared" ref="N5:N68" si="6">(I5*M5)*1000</f>
        <v>60620394692.186256</v>
      </c>
      <c r="O5" s="4">
        <f t="shared" ref="O5:O68" si="7">N5/1000000</f>
        <v>60620.394692186259</v>
      </c>
    </row>
    <row r="6" spans="1:15">
      <c r="A6">
        <v>1902</v>
      </c>
      <c r="B6" s="12">
        <f>[1]CO2Prices!$S5</f>
        <v>12.693962918087875</v>
      </c>
      <c r="D6">
        <f>[2]Sheet1!$J6</f>
        <v>448858</v>
      </c>
      <c r="E6">
        <f>[2]Sheet1!$P6</f>
        <v>2376</v>
      </c>
      <c r="F6">
        <f t="shared" si="0"/>
        <v>451234</v>
      </c>
      <c r="G6" s="4">
        <f t="shared" si="1"/>
        <v>5727947663.3804646</v>
      </c>
      <c r="H6" s="4">
        <f t="shared" si="2"/>
        <v>5727.9476633804643</v>
      </c>
      <c r="I6" s="12">
        <f>[1]CO2Prices!$T5</f>
        <v>140.99019882303713</v>
      </c>
      <c r="K6">
        <f t="shared" si="3"/>
        <v>448858</v>
      </c>
      <c r="L6">
        <f t="shared" si="4"/>
        <v>2376</v>
      </c>
      <c r="M6">
        <f t="shared" si="5"/>
        <v>451234</v>
      </c>
      <c r="N6" s="4">
        <f t="shared" si="6"/>
        <v>63619571375.71434</v>
      </c>
      <c r="O6" s="4">
        <f t="shared" si="7"/>
        <v>63619.571375714339</v>
      </c>
    </row>
    <row r="7" spans="1:15">
      <c r="A7">
        <v>1903</v>
      </c>
      <c r="B7" s="12">
        <f>[1]CO2Prices!$S6</f>
        <v>12.947842176449628</v>
      </c>
      <c r="D7">
        <f>[2]Sheet1!$J7</f>
        <v>495148</v>
      </c>
      <c r="E7">
        <f>[2]Sheet1!$P7</f>
        <v>2462</v>
      </c>
      <c r="F7">
        <f t="shared" si="0"/>
        <v>497610</v>
      </c>
      <c r="G7" s="4">
        <f t="shared" si="1"/>
        <v>6442975745.4230986</v>
      </c>
      <c r="H7" s="4">
        <f t="shared" si="2"/>
        <v>6442.9757454230985</v>
      </c>
      <c r="I7" s="12">
        <f>[1]CO2Prices!$T6</f>
        <v>143.81000279949782</v>
      </c>
      <c r="K7">
        <f t="shared" si="3"/>
        <v>495148</v>
      </c>
      <c r="L7">
        <f t="shared" si="4"/>
        <v>2462</v>
      </c>
      <c r="M7">
        <f t="shared" si="5"/>
        <v>497610</v>
      </c>
      <c r="N7" s="4">
        <f t="shared" si="6"/>
        <v>71561295493.058121</v>
      </c>
      <c r="O7" s="4">
        <f t="shared" si="7"/>
        <v>71561.295493058118</v>
      </c>
    </row>
    <row r="8" spans="1:15">
      <c r="A8">
        <v>1904</v>
      </c>
      <c r="B8" s="12">
        <f>[1]CO2Prices!$S7</f>
        <v>13.206799019978623</v>
      </c>
      <c r="D8">
        <f>[2]Sheet1!$J8</f>
        <v>494498</v>
      </c>
      <c r="E8">
        <f>[2]Sheet1!$P8</f>
        <v>2757</v>
      </c>
      <c r="F8">
        <f t="shared" si="0"/>
        <v>497255</v>
      </c>
      <c r="G8" s="4">
        <f t="shared" si="1"/>
        <v>6567146846.6794701</v>
      </c>
      <c r="H8" s="4">
        <f t="shared" si="2"/>
        <v>6567.1468466794704</v>
      </c>
      <c r="I8" s="12">
        <f>[1]CO2Prices!$T7</f>
        <v>146.68620285548783</v>
      </c>
      <c r="K8">
        <f t="shared" si="3"/>
        <v>494498</v>
      </c>
      <c r="L8">
        <f t="shared" si="4"/>
        <v>2757</v>
      </c>
      <c r="M8">
        <f t="shared" si="5"/>
        <v>497255</v>
      </c>
      <c r="N8" s="4">
        <f t="shared" si="6"/>
        <v>72940447800.905594</v>
      </c>
      <c r="O8" s="4">
        <f t="shared" si="7"/>
        <v>72940.447800905589</v>
      </c>
    </row>
    <row r="9" spans="1:15">
      <c r="A9">
        <v>1905</v>
      </c>
      <c r="B9" s="12">
        <f>[1]CO2Prices!$S8</f>
        <v>13.470935000378198</v>
      </c>
      <c r="D9">
        <f>[2]Sheet1!$J9</f>
        <v>532262</v>
      </c>
      <c r="E9">
        <f>[2]Sheet1!$P9</f>
        <v>2884</v>
      </c>
      <c r="F9">
        <f t="shared" si="0"/>
        <v>535146</v>
      </c>
      <c r="G9" s="4">
        <f t="shared" si="1"/>
        <v>7208916981.7123909</v>
      </c>
      <c r="H9" s="4">
        <f t="shared" si="2"/>
        <v>7208.9169817123911</v>
      </c>
      <c r="I9" s="12">
        <f>[1]CO2Prices!$T8</f>
        <v>149.61992691259763</v>
      </c>
      <c r="K9">
        <f t="shared" si="3"/>
        <v>532262</v>
      </c>
      <c r="L9">
        <f t="shared" si="4"/>
        <v>2884</v>
      </c>
      <c r="M9">
        <f t="shared" si="5"/>
        <v>535146</v>
      </c>
      <c r="N9" s="4">
        <f t="shared" si="6"/>
        <v>80068505407.56897</v>
      </c>
      <c r="O9" s="4">
        <f t="shared" si="7"/>
        <v>80068.50540756897</v>
      </c>
    </row>
    <row r="10" spans="1:15">
      <c r="A10">
        <v>1906</v>
      </c>
      <c r="B10" s="12">
        <f>[1]CO2Prices!$S9</f>
        <v>13.740353700385759</v>
      </c>
      <c r="D10">
        <f>[2]Sheet1!$J10</f>
        <v>547612</v>
      </c>
      <c r="E10">
        <f>[2]Sheet1!$P10</f>
        <v>3772</v>
      </c>
      <c r="F10">
        <f t="shared" si="0"/>
        <v>551384</v>
      </c>
      <c r="G10" s="4">
        <f t="shared" si="1"/>
        <v>7576211184.7335014</v>
      </c>
      <c r="H10" s="4">
        <f t="shared" si="2"/>
        <v>7576.2111847335018</v>
      </c>
      <c r="I10" s="12">
        <f>[1]CO2Prices!$T9</f>
        <v>152.61232545084954</v>
      </c>
      <c r="K10">
        <f t="shared" si="3"/>
        <v>547612</v>
      </c>
      <c r="L10">
        <f t="shared" si="4"/>
        <v>3772</v>
      </c>
      <c r="M10">
        <f t="shared" si="5"/>
        <v>551384</v>
      </c>
      <c r="N10" s="4">
        <f t="shared" si="6"/>
        <v>84147994456.39122</v>
      </c>
      <c r="O10" s="4">
        <f t="shared" si="7"/>
        <v>84147.994456391214</v>
      </c>
    </row>
    <row r="11" spans="1:15">
      <c r="A11">
        <v>1907</v>
      </c>
      <c r="B11" s="12">
        <f>[1]CO2Prices!$S10</f>
        <v>14.015160774393475</v>
      </c>
      <c r="D11">
        <f>[2]Sheet1!$J11</f>
        <v>624079</v>
      </c>
      <c r="E11">
        <f>[2]Sheet1!$P11</f>
        <v>3862</v>
      </c>
      <c r="F11">
        <f t="shared" si="0"/>
        <v>627941</v>
      </c>
      <c r="G11" s="4">
        <f t="shared" si="1"/>
        <v>8800694071.8334122</v>
      </c>
      <c r="H11" s="4">
        <f t="shared" si="2"/>
        <v>8800.6940718334117</v>
      </c>
      <c r="I11" s="12">
        <f>[1]CO2Prices!$T10</f>
        <v>155.66457195986655</v>
      </c>
      <c r="K11">
        <f t="shared" si="3"/>
        <v>624079</v>
      </c>
      <c r="L11">
        <f t="shared" si="4"/>
        <v>3862</v>
      </c>
      <c r="M11">
        <f t="shared" si="5"/>
        <v>627941</v>
      </c>
      <c r="N11" s="4">
        <f t="shared" si="6"/>
        <v>97748166981.050568</v>
      </c>
      <c r="O11" s="4">
        <f t="shared" si="7"/>
        <v>97748.16698105057</v>
      </c>
    </row>
    <row r="12" spans="1:15">
      <c r="A12">
        <v>1908</v>
      </c>
      <c r="B12" s="12">
        <f>[1]CO2Prices!$S11</f>
        <v>14.295463989881341</v>
      </c>
      <c r="D12">
        <f>[2]Sheet1!$J12</f>
        <v>581620</v>
      </c>
      <c r="E12">
        <f>[2]Sheet1!$P12</f>
        <v>4760</v>
      </c>
      <c r="F12">
        <f t="shared" si="0"/>
        <v>586380</v>
      </c>
      <c r="G12" s="4">
        <f t="shared" si="1"/>
        <v>8382574174.3866205</v>
      </c>
      <c r="H12" s="4">
        <f t="shared" si="2"/>
        <v>8382.5741743866201</v>
      </c>
      <c r="I12" s="12">
        <f>[1]CO2Prices!$T11</f>
        <v>158.77786339906385</v>
      </c>
      <c r="K12">
        <f t="shared" si="3"/>
        <v>581620</v>
      </c>
      <c r="L12">
        <f t="shared" si="4"/>
        <v>4760</v>
      </c>
      <c r="M12">
        <f t="shared" si="5"/>
        <v>586380</v>
      </c>
      <c r="N12" s="4">
        <f t="shared" si="6"/>
        <v>93104163539.943054</v>
      </c>
      <c r="O12" s="4">
        <f t="shared" si="7"/>
        <v>93104.163539943052</v>
      </c>
    </row>
    <row r="13" spans="1:15">
      <c r="A13">
        <v>1909</v>
      </c>
      <c r="B13" s="12">
        <f>[1]CO2Prices!$S12</f>
        <v>14.58137326967897</v>
      </c>
      <c r="D13">
        <f>[2]Sheet1!$J13</f>
        <v>613463</v>
      </c>
      <c r="E13">
        <f>[2]Sheet1!$P13</f>
        <v>4255</v>
      </c>
      <c r="F13">
        <f t="shared" si="0"/>
        <v>617718</v>
      </c>
      <c r="G13" s="4">
        <f t="shared" si="1"/>
        <v>9007176733.3995533</v>
      </c>
      <c r="H13" s="4">
        <f t="shared" si="2"/>
        <v>9007.176733399554</v>
      </c>
      <c r="I13" s="12">
        <f>[1]CO2Prices!$T12</f>
        <v>161.95342066704515</v>
      </c>
      <c r="K13">
        <f t="shared" si="3"/>
        <v>613463</v>
      </c>
      <c r="L13">
        <f t="shared" si="4"/>
        <v>4255</v>
      </c>
      <c r="M13">
        <f t="shared" si="5"/>
        <v>617718</v>
      </c>
      <c r="N13" s="4">
        <f t="shared" si="6"/>
        <v>100041543107.6058</v>
      </c>
      <c r="O13" s="4">
        <f t="shared" si="7"/>
        <v>100041.5431076058</v>
      </c>
    </row>
    <row r="14" spans="1:15">
      <c r="A14">
        <v>1910</v>
      </c>
      <c r="B14" s="12">
        <f>[1]CO2Prices!$S13</f>
        <v>14.873000735072548</v>
      </c>
      <c r="D14">
        <f>[2]Sheet1!$J14</f>
        <v>644150</v>
      </c>
      <c r="E14">
        <f>[2]Sheet1!$P14</f>
        <v>5478</v>
      </c>
      <c r="F14">
        <f t="shared" si="0"/>
        <v>649628</v>
      </c>
      <c r="G14" s="4">
        <f t="shared" si="1"/>
        <v>9661917721.5237103</v>
      </c>
      <c r="H14" s="4">
        <f t="shared" si="2"/>
        <v>9661.9177215237105</v>
      </c>
      <c r="I14" s="12">
        <f>[1]CO2Prices!$T13</f>
        <v>165.19248908038605</v>
      </c>
      <c r="K14">
        <f t="shared" si="3"/>
        <v>644150</v>
      </c>
      <c r="L14">
        <f t="shared" si="4"/>
        <v>5478</v>
      </c>
      <c r="M14">
        <f t="shared" si="5"/>
        <v>649628</v>
      </c>
      <c r="N14" s="4">
        <f t="shared" si="6"/>
        <v>107313666296.31303</v>
      </c>
      <c r="O14" s="4">
        <f t="shared" si="7"/>
        <v>107313.66629631304</v>
      </c>
    </row>
    <row r="15" spans="1:15">
      <c r="A15">
        <v>1911</v>
      </c>
      <c r="B15" s="12">
        <f>[1]CO2Prices!$S14</f>
        <v>15.170460749774</v>
      </c>
      <c r="D15">
        <f>[2]Sheet1!$J15</f>
        <v>649858</v>
      </c>
      <c r="E15">
        <f>[2]Sheet1!$P15</f>
        <v>7112</v>
      </c>
      <c r="F15">
        <f t="shared" si="0"/>
        <v>656970</v>
      </c>
      <c r="G15" s="4">
        <f t="shared" si="1"/>
        <v>9966537598.7790241</v>
      </c>
      <c r="H15" s="4">
        <f t="shared" si="2"/>
        <v>9966.5375987790248</v>
      </c>
      <c r="I15" s="12">
        <f>[1]CO2Prices!$T14</f>
        <v>168.49633886199376</v>
      </c>
      <c r="K15">
        <f t="shared" si="3"/>
        <v>649858</v>
      </c>
      <c r="L15">
        <f t="shared" si="4"/>
        <v>7112</v>
      </c>
      <c r="M15">
        <f t="shared" si="5"/>
        <v>656970</v>
      </c>
      <c r="N15" s="4">
        <f t="shared" si="6"/>
        <v>110697039742.16405</v>
      </c>
      <c r="O15" s="4">
        <f t="shared" si="7"/>
        <v>110697.03974216405</v>
      </c>
    </row>
    <row r="16" spans="1:15">
      <c r="A16">
        <v>1912</v>
      </c>
      <c r="B16" s="12">
        <f>[1]CO2Prices!$S15</f>
        <v>15.473869964769483</v>
      </c>
      <c r="D16">
        <f>[2]Sheet1!$J16</f>
        <v>678041</v>
      </c>
      <c r="E16">
        <f>[2]Sheet1!$P16</f>
        <v>7414</v>
      </c>
      <c r="F16">
        <f t="shared" si="0"/>
        <v>685455</v>
      </c>
      <c r="G16" s="4">
        <f t="shared" si="1"/>
        <v>10606641536.701067</v>
      </c>
      <c r="H16" s="4">
        <f t="shared" si="2"/>
        <v>10606.641536701067</v>
      </c>
      <c r="I16" s="12">
        <f>[1]CO2Prices!$T15</f>
        <v>171.86626563923369</v>
      </c>
      <c r="K16">
        <f t="shared" si="3"/>
        <v>678041</v>
      </c>
      <c r="L16">
        <f t="shared" si="4"/>
        <v>7414</v>
      </c>
      <c r="M16">
        <f t="shared" si="5"/>
        <v>685455</v>
      </c>
      <c r="N16" s="4">
        <f t="shared" si="6"/>
        <v>117806591113.74092</v>
      </c>
      <c r="O16" s="4">
        <f t="shared" si="7"/>
        <v>117806.59111374093</v>
      </c>
    </row>
    <row r="17" spans="1:15">
      <c r="A17">
        <v>1913</v>
      </c>
      <c r="B17" s="12">
        <f>[1]CO2Prices!$S16</f>
        <v>15.783347364064873</v>
      </c>
      <c r="D17">
        <f>[2]Sheet1!$J17</f>
        <v>730424</v>
      </c>
      <c r="E17">
        <f>[2]Sheet1!$P17</f>
        <v>8537</v>
      </c>
      <c r="F17">
        <f t="shared" si="0"/>
        <v>738961</v>
      </c>
      <c r="G17" s="4">
        <f t="shared" si="1"/>
        <v>11663278151.496744</v>
      </c>
      <c r="H17" s="4">
        <f t="shared" si="2"/>
        <v>11663.278151496745</v>
      </c>
      <c r="I17" s="12">
        <f>[1]CO2Prices!$T16</f>
        <v>175.3035909520184</v>
      </c>
      <c r="K17">
        <f t="shared" si="3"/>
        <v>730424</v>
      </c>
      <c r="L17">
        <f t="shared" si="4"/>
        <v>8537</v>
      </c>
      <c r="M17">
        <f t="shared" si="5"/>
        <v>738961</v>
      </c>
      <c r="N17" s="4">
        <f t="shared" si="6"/>
        <v>129542516873.49446</v>
      </c>
      <c r="O17" s="4">
        <f t="shared" si="7"/>
        <v>129542.51687349446</v>
      </c>
    </row>
    <row r="18" spans="1:15">
      <c r="A18">
        <v>1914</v>
      </c>
      <c r="B18" s="12">
        <f>[1]CO2Prices!$S17</f>
        <v>16.099014311346167</v>
      </c>
      <c r="D18">
        <f>[2]Sheet1!$J18</f>
        <v>668140</v>
      </c>
      <c r="E18">
        <f>[2]Sheet1!$P18</f>
        <v>7032</v>
      </c>
      <c r="F18">
        <f t="shared" si="0"/>
        <v>675172</v>
      </c>
      <c r="G18" s="4">
        <f t="shared" si="1"/>
        <v>10869603690.620214</v>
      </c>
      <c r="H18" s="4">
        <f t="shared" si="2"/>
        <v>10869.603690620215</v>
      </c>
      <c r="I18" s="12">
        <f>[1]CO2Prices!$T17</f>
        <v>178.80966277105873</v>
      </c>
      <c r="K18">
        <f t="shared" si="3"/>
        <v>668140</v>
      </c>
      <c r="L18">
        <f t="shared" si="4"/>
        <v>7032</v>
      </c>
      <c r="M18">
        <f t="shared" si="5"/>
        <v>675172</v>
      </c>
      <c r="N18" s="4">
        <f t="shared" si="6"/>
        <v>120727277632.46126</v>
      </c>
      <c r="O18" s="4">
        <f t="shared" si="7"/>
        <v>120727.27763246126</v>
      </c>
    </row>
    <row r="19" spans="1:15">
      <c r="A19">
        <v>1915</v>
      </c>
      <c r="B19" s="12">
        <f>[1]CO2Prices!$S18</f>
        <v>16.420994597573092</v>
      </c>
      <c r="D19">
        <f>[2]Sheet1!$J19</f>
        <v>669107</v>
      </c>
      <c r="E19">
        <f>[2]Sheet1!$P19</f>
        <v>7496</v>
      </c>
      <c r="F19">
        <f t="shared" si="0"/>
        <v>676603</v>
      </c>
      <c r="G19" s="4">
        <f t="shared" si="1"/>
        <v>11110494207.701746</v>
      </c>
      <c r="H19" s="4">
        <f t="shared" si="2"/>
        <v>11110.494207701746</v>
      </c>
      <c r="I19" s="12">
        <f>[1]CO2Prices!$T18</f>
        <v>182.3858560264799</v>
      </c>
      <c r="K19">
        <f t="shared" si="3"/>
        <v>669107</v>
      </c>
      <c r="L19">
        <f t="shared" si="4"/>
        <v>7496</v>
      </c>
      <c r="M19">
        <f t="shared" si="5"/>
        <v>676603</v>
      </c>
      <c r="N19" s="4">
        <f t="shared" si="6"/>
        <v>123402817345.08438</v>
      </c>
      <c r="O19" s="4">
        <f t="shared" si="7"/>
        <v>123402.81734508438</v>
      </c>
    </row>
    <row r="20" spans="1:15">
      <c r="A20">
        <v>1916</v>
      </c>
      <c r="B20" s="12">
        <f>[1]CO2Prices!$S19</f>
        <v>16.74941448952455</v>
      </c>
      <c r="D20">
        <f>[2]Sheet1!$J20</f>
        <v>726384</v>
      </c>
      <c r="E20">
        <f>[2]Sheet1!$P20</f>
        <v>7849</v>
      </c>
      <c r="F20">
        <f t="shared" si="0"/>
        <v>734233</v>
      </c>
      <c r="G20" s="4">
        <f t="shared" si="1"/>
        <v>12297972848.887079</v>
      </c>
      <c r="H20" s="4">
        <f t="shared" si="2"/>
        <v>12297.972848887079</v>
      </c>
      <c r="I20" s="12">
        <f>[1]CO2Prices!$T19</f>
        <v>186.03357314700941</v>
      </c>
      <c r="K20">
        <f t="shared" si="3"/>
        <v>726384</v>
      </c>
      <c r="L20">
        <f t="shared" si="4"/>
        <v>7849</v>
      </c>
      <c r="M20">
        <f t="shared" si="5"/>
        <v>734233</v>
      </c>
      <c r="N20" s="4">
        <f t="shared" si="6"/>
        <v>136591988512.44817</v>
      </c>
      <c r="O20" s="4">
        <f t="shared" si="7"/>
        <v>136591.98851244815</v>
      </c>
    </row>
    <row r="21" spans="1:15">
      <c r="A21">
        <v>1917</v>
      </c>
      <c r="B21" s="12">
        <f>[1]CO2Prices!$S20</f>
        <v>17.084402779315045</v>
      </c>
      <c r="D21">
        <f>[2]Sheet1!$J21</f>
        <v>775843</v>
      </c>
      <c r="E21">
        <f>[2]Sheet1!$P21</f>
        <v>9522</v>
      </c>
      <c r="F21">
        <f t="shared" si="0"/>
        <v>785365</v>
      </c>
      <c r="G21" s="4">
        <f t="shared" si="1"/>
        <v>13417491988.77676</v>
      </c>
      <c r="H21" s="4">
        <f t="shared" si="2"/>
        <v>13417.491988776761</v>
      </c>
      <c r="I21" s="12">
        <f>[1]CO2Prices!$T20</f>
        <v>189.75424460994967</v>
      </c>
      <c r="K21">
        <f t="shared" si="3"/>
        <v>775843</v>
      </c>
      <c r="L21">
        <f t="shared" si="4"/>
        <v>9522</v>
      </c>
      <c r="M21">
        <f t="shared" si="5"/>
        <v>785365</v>
      </c>
      <c r="N21" s="4">
        <f t="shared" si="6"/>
        <v>149026342318.09311</v>
      </c>
      <c r="O21" s="4">
        <f t="shared" si="7"/>
        <v>149026.34231809311</v>
      </c>
    </row>
    <row r="22" spans="1:15">
      <c r="A22">
        <v>1918</v>
      </c>
      <c r="B22" s="12">
        <f>[1]CO2Prices!$S21</f>
        <v>17.426090834901348</v>
      </c>
      <c r="D22">
        <f>[2]Sheet1!$J22</f>
        <v>778655</v>
      </c>
      <c r="E22">
        <f>[2]Sheet1!$P22</f>
        <v>10768</v>
      </c>
      <c r="F22">
        <f t="shared" si="0"/>
        <v>789423</v>
      </c>
      <c r="G22" s="4">
        <f t="shared" si="1"/>
        <v>13756556905.160326</v>
      </c>
      <c r="H22" s="4">
        <f t="shared" si="2"/>
        <v>13756.556905160325</v>
      </c>
      <c r="I22" s="12">
        <f>[1]CO2Prices!$T21</f>
        <v>193.54932950214871</v>
      </c>
      <c r="K22">
        <f t="shared" si="3"/>
        <v>778655</v>
      </c>
      <c r="L22">
        <f t="shared" si="4"/>
        <v>10768</v>
      </c>
      <c r="M22">
        <f t="shared" si="5"/>
        <v>789423</v>
      </c>
      <c r="N22" s="4">
        <f t="shared" si="6"/>
        <v>152792292343.57474</v>
      </c>
      <c r="O22" s="4">
        <f t="shared" si="7"/>
        <v>152792.29234357475</v>
      </c>
    </row>
    <row r="23" spans="1:15">
      <c r="A23">
        <v>1919</v>
      </c>
      <c r="B23" s="12">
        <f>[1]CO2Prices!$S22</f>
        <v>17.774612651599373</v>
      </c>
      <c r="D23">
        <f>[2]Sheet1!$J23</f>
        <v>672215</v>
      </c>
      <c r="E23">
        <f>[2]Sheet1!$P23</f>
        <v>14128</v>
      </c>
      <c r="F23">
        <f t="shared" si="0"/>
        <v>686343</v>
      </c>
      <c r="G23" s="4">
        <f t="shared" si="1"/>
        <v>12199480971.136669</v>
      </c>
      <c r="H23" s="4">
        <f t="shared" si="2"/>
        <v>12199.480971136669</v>
      </c>
      <c r="I23" s="12">
        <f>[1]CO2Prices!$T22</f>
        <v>197.42031609219168</v>
      </c>
      <c r="K23">
        <f t="shared" si="3"/>
        <v>672215</v>
      </c>
      <c r="L23">
        <f t="shared" si="4"/>
        <v>14128</v>
      </c>
      <c r="M23">
        <f t="shared" si="5"/>
        <v>686343</v>
      </c>
      <c r="N23" s="4">
        <f t="shared" si="6"/>
        <v>135498052007.66313</v>
      </c>
      <c r="O23" s="4">
        <f t="shared" si="7"/>
        <v>135498.05200766312</v>
      </c>
    </row>
    <row r="24" spans="1:15">
      <c r="A24">
        <v>1920</v>
      </c>
      <c r="B24" s="12">
        <f>[1]CO2Prices!$S23</f>
        <v>18.130104904631356</v>
      </c>
      <c r="D24">
        <f>[2]Sheet1!$J24</f>
        <v>769611</v>
      </c>
      <c r="E24">
        <f>[2]Sheet1!$P24</f>
        <v>24169</v>
      </c>
      <c r="F24">
        <f t="shared" si="0"/>
        <v>793780</v>
      </c>
      <c r="G24" s="4">
        <f t="shared" si="1"/>
        <v>14391314671.198277</v>
      </c>
      <c r="H24" s="4">
        <f t="shared" si="2"/>
        <v>14391.314671198277</v>
      </c>
      <c r="I24" s="12">
        <f>[1]CO2Prices!$T23</f>
        <v>201.36872241403546</v>
      </c>
      <c r="K24">
        <f t="shared" si="3"/>
        <v>769611</v>
      </c>
      <c r="L24">
        <f t="shared" si="4"/>
        <v>24169</v>
      </c>
      <c r="M24">
        <f t="shared" si="5"/>
        <v>793780</v>
      </c>
      <c r="N24" s="4">
        <f t="shared" si="6"/>
        <v>159842464477.81308</v>
      </c>
      <c r="O24" s="4">
        <f t="shared" si="7"/>
        <v>159842.46447781308</v>
      </c>
    </row>
    <row r="25" spans="1:15">
      <c r="A25">
        <v>1921</v>
      </c>
      <c r="B25" s="12">
        <f>[1]CO2Prices!$S24</f>
        <v>18.492707002723989</v>
      </c>
      <c r="D25">
        <f>[2]Sheet1!$J25</f>
        <v>649696</v>
      </c>
      <c r="E25">
        <f>[2]Sheet1!$P25</f>
        <v>27861</v>
      </c>
      <c r="F25">
        <f t="shared" si="0"/>
        <v>677557</v>
      </c>
      <c r="G25" s="4">
        <f t="shared" si="1"/>
        <v>12529863078.644657</v>
      </c>
      <c r="H25" s="4">
        <f t="shared" si="2"/>
        <v>12529.863078644657</v>
      </c>
      <c r="I25" s="12">
        <f>[1]CO2Prices!$T24</f>
        <v>205.39609686231623</v>
      </c>
      <c r="K25">
        <f t="shared" si="3"/>
        <v>649696</v>
      </c>
      <c r="L25">
        <f t="shared" si="4"/>
        <v>27861</v>
      </c>
      <c r="M25">
        <f t="shared" si="5"/>
        <v>677557</v>
      </c>
      <c r="N25" s="4">
        <f t="shared" si="6"/>
        <v>139167563201.74039</v>
      </c>
      <c r="O25" s="4">
        <f t="shared" si="7"/>
        <v>139167.56320174038</v>
      </c>
    </row>
    <row r="26" spans="1:15">
      <c r="A26">
        <v>1922</v>
      </c>
      <c r="B26" s="12">
        <f>[1]CO2Prices!$S25</f>
        <v>18.862561142778461</v>
      </c>
      <c r="D26">
        <f>[2]Sheet1!$J26</f>
        <v>685223</v>
      </c>
      <c r="E26">
        <f>[2]Sheet1!$P26</f>
        <v>27164</v>
      </c>
      <c r="F26">
        <f t="shared" si="0"/>
        <v>712387</v>
      </c>
      <c r="G26" s="4">
        <f t="shared" si="1"/>
        <v>13437443344.82052</v>
      </c>
      <c r="H26" s="4">
        <f t="shared" si="2"/>
        <v>13437.44334482052</v>
      </c>
      <c r="I26" s="12">
        <f>[1]CO2Prices!$T25</f>
        <v>209.50401879956252</v>
      </c>
      <c r="K26">
        <f t="shared" si="3"/>
        <v>685223</v>
      </c>
      <c r="L26">
        <f t="shared" si="4"/>
        <v>27164</v>
      </c>
      <c r="M26">
        <f t="shared" si="5"/>
        <v>712387</v>
      </c>
      <c r="N26" s="4">
        <f t="shared" si="6"/>
        <v>149247939440.56393</v>
      </c>
      <c r="O26" s="4">
        <f t="shared" si="7"/>
        <v>149247.93944056393</v>
      </c>
    </row>
    <row r="27" spans="1:15">
      <c r="A27">
        <v>1923</v>
      </c>
      <c r="B27" s="12">
        <f>[1]CO2Prices!$S26</f>
        <v>19.23981236563403</v>
      </c>
      <c r="D27">
        <f>[2]Sheet1!$J27</f>
        <v>790812</v>
      </c>
      <c r="E27">
        <f>[2]Sheet1!$P27</f>
        <v>24108</v>
      </c>
      <c r="F27">
        <f t="shared" si="0"/>
        <v>814920</v>
      </c>
      <c r="G27" s="4">
        <f t="shared" si="1"/>
        <v>15678907893.002483</v>
      </c>
      <c r="H27" s="4">
        <f t="shared" si="2"/>
        <v>15678.907893002483</v>
      </c>
      <c r="I27" s="12">
        <f>[1]CO2Prices!$T26</f>
        <v>213.69409917555379</v>
      </c>
      <c r="K27">
        <f t="shared" si="3"/>
        <v>790812</v>
      </c>
      <c r="L27">
        <f t="shared" si="4"/>
        <v>24108</v>
      </c>
      <c r="M27">
        <f t="shared" si="5"/>
        <v>814920</v>
      </c>
      <c r="N27" s="4">
        <f t="shared" si="6"/>
        <v>174143595300.14227</v>
      </c>
      <c r="O27" s="4">
        <f t="shared" si="7"/>
        <v>174143.59530014227</v>
      </c>
    </row>
    <row r="28" spans="1:15">
      <c r="A28">
        <v>1924</v>
      </c>
      <c r="B28" s="12">
        <f>[1]CO2Prices!$S27</f>
        <v>19.624608612946712</v>
      </c>
      <c r="D28">
        <f>[2]Sheet1!$J28</f>
        <v>781743</v>
      </c>
      <c r="E28">
        <f>[2]Sheet1!$P28</f>
        <v>24061</v>
      </c>
      <c r="F28">
        <f t="shared" si="0"/>
        <v>805804</v>
      </c>
      <c r="G28" s="4">
        <f t="shared" si="1"/>
        <v>15813588118.746912</v>
      </c>
      <c r="H28" s="4">
        <f t="shared" si="2"/>
        <v>15813.588118746911</v>
      </c>
      <c r="I28" s="12">
        <f>[1]CO2Prices!$T27</f>
        <v>217.96798115906483</v>
      </c>
      <c r="K28">
        <f t="shared" si="3"/>
        <v>781743</v>
      </c>
      <c r="L28">
        <f t="shared" si="4"/>
        <v>24061</v>
      </c>
      <c r="M28">
        <f t="shared" si="5"/>
        <v>805804</v>
      </c>
      <c r="N28" s="4">
        <f t="shared" si="6"/>
        <v>175639471089.89908</v>
      </c>
      <c r="O28" s="4">
        <f t="shared" si="7"/>
        <v>175639.47108989907</v>
      </c>
    </row>
    <row r="29" spans="1:15">
      <c r="A29">
        <v>1925</v>
      </c>
      <c r="B29" s="12">
        <f>[1]CO2Prices!$S28</f>
        <v>20.017100785205653</v>
      </c>
      <c r="D29">
        <f>[2]Sheet1!$J29</f>
        <v>790999</v>
      </c>
      <c r="E29">
        <f>[2]Sheet1!$P29</f>
        <v>21272</v>
      </c>
      <c r="F29">
        <f t="shared" si="0"/>
        <v>812271</v>
      </c>
      <c r="G29" s="4">
        <f t="shared" si="1"/>
        <v>16259310471.899782</v>
      </c>
      <c r="H29" s="4">
        <f t="shared" si="2"/>
        <v>16259.310471899782</v>
      </c>
      <c r="I29" s="12">
        <f>[1]CO2Prices!$T28</f>
        <v>222.32734078224621</v>
      </c>
      <c r="K29">
        <f t="shared" si="3"/>
        <v>790999</v>
      </c>
      <c r="L29">
        <f t="shared" si="4"/>
        <v>21272</v>
      </c>
      <c r="M29">
        <f t="shared" si="5"/>
        <v>812271</v>
      </c>
      <c r="N29" s="4">
        <f t="shared" si="6"/>
        <v>180590051424.53589</v>
      </c>
      <c r="O29" s="4">
        <f t="shared" si="7"/>
        <v>180590.05142453589</v>
      </c>
    </row>
    <row r="30" spans="1:15">
      <c r="A30">
        <v>1926</v>
      </c>
      <c r="B30" s="12">
        <f>[1]CO2Prices!$S29</f>
        <v>20.417442800909761</v>
      </c>
      <c r="D30">
        <f>[2]Sheet1!$J30</f>
        <v>763424</v>
      </c>
      <c r="E30">
        <f>[2]Sheet1!$P30</f>
        <v>18060</v>
      </c>
      <c r="F30">
        <f t="shared" si="0"/>
        <v>781484</v>
      </c>
      <c r="G30" s="4">
        <f t="shared" si="1"/>
        <v>15955904869.826164</v>
      </c>
      <c r="H30" s="4">
        <f t="shared" si="2"/>
        <v>15955.904869826165</v>
      </c>
      <c r="I30" s="12">
        <f>[1]CO2Prices!$T29</f>
        <v>226.77388759789105</v>
      </c>
      <c r="K30">
        <f t="shared" si="3"/>
        <v>763424</v>
      </c>
      <c r="L30">
        <f t="shared" si="4"/>
        <v>18060</v>
      </c>
      <c r="M30">
        <f t="shared" si="5"/>
        <v>781484</v>
      </c>
      <c r="N30" s="4">
        <f t="shared" si="6"/>
        <v>177220164775.55026</v>
      </c>
      <c r="O30" s="4">
        <f t="shared" si="7"/>
        <v>177220.16477555025</v>
      </c>
    </row>
    <row r="31" spans="1:15">
      <c r="A31">
        <v>1927</v>
      </c>
      <c r="B31" s="12">
        <f>[1]CO2Prices!$S30</f>
        <v>20.825791656927958</v>
      </c>
      <c r="D31">
        <f>[2]Sheet1!$J31</f>
        <v>830553</v>
      </c>
      <c r="E31">
        <f>[2]Sheet1!$P31</f>
        <v>15269</v>
      </c>
      <c r="F31">
        <f t="shared" si="0"/>
        <v>845822</v>
      </c>
      <c r="G31" s="4">
        <f t="shared" si="1"/>
        <v>17614912750.846119</v>
      </c>
      <c r="H31" s="4">
        <f t="shared" si="2"/>
        <v>17614.912750846121</v>
      </c>
      <c r="I31" s="12">
        <f>[1]CO2Prices!$T30</f>
        <v>231.30936534984892</v>
      </c>
      <c r="K31">
        <f t="shared" si="3"/>
        <v>830553</v>
      </c>
      <c r="L31">
        <f t="shared" si="4"/>
        <v>15269</v>
      </c>
      <c r="M31">
        <f t="shared" si="5"/>
        <v>845822</v>
      </c>
      <c r="N31" s="4">
        <f t="shared" si="6"/>
        <v>195646550018.93991</v>
      </c>
      <c r="O31" s="4">
        <f t="shared" si="7"/>
        <v>195646.55001893992</v>
      </c>
    </row>
    <row r="32" spans="1:15">
      <c r="A32">
        <v>1928</v>
      </c>
      <c r="B32" s="12">
        <f>[1]CO2Prices!$S31</f>
        <v>21.242307490066516</v>
      </c>
      <c r="D32">
        <f>[2]Sheet1!$J32</f>
        <v>823478</v>
      </c>
      <c r="E32">
        <f>[2]Sheet1!$P32</f>
        <v>13034</v>
      </c>
      <c r="F32">
        <f t="shared" si="0"/>
        <v>836512</v>
      </c>
      <c r="G32" s="4">
        <f t="shared" si="1"/>
        <v>17769445123.130524</v>
      </c>
      <c r="H32" s="4">
        <f t="shared" si="2"/>
        <v>17769.445123130525</v>
      </c>
      <c r="I32" s="12">
        <f>[1]CO2Prices!$T31</f>
        <v>235.93555265684591</v>
      </c>
      <c r="K32">
        <f t="shared" si="3"/>
        <v>823478</v>
      </c>
      <c r="L32">
        <f t="shared" si="4"/>
        <v>13034</v>
      </c>
      <c r="M32">
        <f t="shared" si="5"/>
        <v>836512</v>
      </c>
      <c r="N32" s="4">
        <f t="shared" si="6"/>
        <v>197362921024.0835</v>
      </c>
      <c r="O32" s="4">
        <f t="shared" si="7"/>
        <v>197362.92102408351</v>
      </c>
    </row>
    <row r="33" spans="1:15">
      <c r="A33">
        <v>1929</v>
      </c>
      <c r="B33" s="12">
        <f>[1]CO2Prices!$S32</f>
        <v>21.667153639867848</v>
      </c>
      <c r="D33">
        <f>[2]Sheet1!$J33</f>
        <v>881067</v>
      </c>
      <c r="E33">
        <f>[2]Sheet1!$P33</f>
        <v>12809</v>
      </c>
      <c r="F33">
        <f t="shared" si="0"/>
        <v>893876</v>
      </c>
      <c r="G33" s="4">
        <f t="shared" si="1"/>
        <v>19367748626.990513</v>
      </c>
      <c r="H33" s="4">
        <f t="shared" si="2"/>
        <v>19367.748626990513</v>
      </c>
      <c r="I33" s="12">
        <f>[1]CO2Prices!$T32</f>
        <v>240.65426370998284</v>
      </c>
      <c r="K33">
        <f t="shared" si="3"/>
        <v>881067</v>
      </c>
      <c r="L33">
        <f t="shared" si="4"/>
        <v>12809</v>
      </c>
      <c r="M33">
        <f t="shared" si="5"/>
        <v>893876</v>
      </c>
      <c r="N33" s="4">
        <f t="shared" si="6"/>
        <v>215115070628.02463</v>
      </c>
      <c r="O33" s="4">
        <f t="shared" si="7"/>
        <v>215115.07062802464</v>
      </c>
    </row>
    <row r="34" spans="1:15">
      <c r="A34">
        <v>1930</v>
      </c>
      <c r="B34" s="12">
        <f>[1]CO2Prices!$S33</f>
        <v>22.100496712665194</v>
      </c>
      <c r="D34">
        <f>[2]Sheet1!$J34</f>
        <v>795383</v>
      </c>
      <c r="E34">
        <f>[2]Sheet1!$P34</f>
        <v>11781</v>
      </c>
      <c r="F34">
        <f t="shared" si="0"/>
        <v>807164</v>
      </c>
      <c r="G34" s="4">
        <f t="shared" si="1"/>
        <v>17838725328.581688</v>
      </c>
      <c r="H34" s="4">
        <f t="shared" si="2"/>
        <v>17838.725328581688</v>
      </c>
      <c r="I34" s="12">
        <f>[1]CO2Prices!$T33</f>
        <v>245.46734898418239</v>
      </c>
      <c r="K34">
        <f t="shared" si="3"/>
        <v>795383</v>
      </c>
      <c r="L34">
        <f t="shared" si="4"/>
        <v>11781</v>
      </c>
      <c r="M34">
        <f t="shared" si="5"/>
        <v>807164</v>
      </c>
      <c r="N34" s="4">
        <f t="shared" si="6"/>
        <v>198132407275.4686</v>
      </c>
      <c r="O34" s="4">
        <f t="shared" si="7"/>
        <v>198132.40727546861</v>
      </c>
    </row>
    <row r="35" spans="1:15">
      <c r="A35">
        <v>1931</v>
      </c>
      <c r="B35" s="12">
        <f>[1]CO2Prices!$S34</f>
        <v>22.542506646918504</v>
      </c>
      <c r="D35">
        <f>[2]Sheet1!$J35</f>
        <v>689976</v>
      </c>
      <c r="E35">
        <f>[2]Sheet1!$P35</f>
        <v>10105</v>
      </c>
      <c r="F35">
        <f t="shared" si="0"/>
        <v>700081</v>
      </c>
      <c r="G35" s="4">
        <f t="shared" si="1"/>
        <v>15781580595.881353</v>
      </c>
      <c r="H35" s="4">
        <f t="shared" si="2"/>
        <v>15781.580595881353</v>
      </c>
      <c r="I35" s="12">
        <f>[1]CO2Prices!$T34</f>
        <v>250.37669596386604</v>
      </c>
      <c r="K35">
        <f t="shared" si="3"/>
        <v>689976</v>
      </c>
      <c r="L35">
        <f t="shared" si="4"/>
        <v>10105</v>
      </c>
      <c r="M35">
        <f t="shared" si="5"/>
        <v>700081</v>
      </c>
      <c r="N35" s="4">
        <f t="shared" si="6"/>
        <v>175283967687.07932</v>
      </c>
      <c r="O35" s="4">
        <f t="shared" si="7"/>
        <v>175283.9676870793</v>
      </c>
    </row>
    <row r="36" spans="1:15">
      <c r="A36">
        <v>1932</v>
      </c>
      <c r="B36" s="12">
        <f>[1]CO2Prices!$S35</f>
        <v>22.993356779856871</v>
      </c>
      <c r="D36">
        <f>[2]Sheet1!$J36</f>
        <v>606441</v>
      </c>
      <c r="E36">
        <f>[2]Sheet1!$P36</f>
        <v>9946</v>
      </c>
      <c r="F36">
        <f t="shared" si="0"/>
        <v>616387</v>
      </c>
      <c r="G36" s="4">
        <f t="shared" si="1"/>
        <v>14172806205.465637</v>
      </c>
      <c r="H36" s="4">
        <f t="shared" si="2"/>
        <v>14172.806205465637</v>
      </c>
      <c r="I36" s="12">
        <f>[1]CO2Prices!$T35</f>
        <v>255.38422988314341</v>
      </c>
      <c r="K36">
        <f t="shared" si="3"/>
        <v>606441</v>
      </c>
      <c r="L36">
        <f t="shared" si="4"/>
        <v>9946</v>
      </c>
      <c r="M36">
        <f t="shared" si="5"/>
        <v>616387</v>
      </c>
      <c r="N36" s="4">
        <f t="shared" si="6"/>
        <v>157415519304.98111</v>
      </c>
      <c r="O36" s="4">
        <f t="shared" si="7"/>
        <v>157415.51930498111</v>
      </c>
    </row>
    <row r="37" spans="1:15">
      <c r="A37">
        <v>1933</v>
      </c>
      <c r="B37" s="12">
        <f>[1]CO2Prices!$S36</f>
        <v>23.453223915454014</v>
      </c>
      <c r="D37">
        <f>[2]Sheet1!$J37</f>
        <v>637217</v>
      </c>
      <c r="E37">
        <f>[2]Sheet1!$P37</f>
        <v>10733</v>
      </c>
      <c r="F37">
        <f t="shared" si="0"/>
        <v>647950</v>
      </c>
      <c r="G37" s="4">
        <f t="shared" si="1"/>
        <v>15196516436.018427</v>
      </c>
      <c r="H37" s="4">
        <f t="shared" si="2"/>
        <v>15196.516436018426</v>
      </c>
      <c r="I37" s="12">
        <f>[1]CO2Prices!$T36</f>
        <v>260.49191448080626</v>
      </c>
      <c r="K37">
        <f t="shared" si="3"/>
        <v>637217</v>
      </c>
      <c r="L37">
        <f t="shared" si="4"/>
        <v>10733</v>
      </c>
      <c r="M37">
        <f t="shared" si="5"/>
        <v>647950</v>
      </c>
      <c r="N37" s="4">
        <f t="shared" si="6"/>
        <v>168785735987.83841</v>
      </c>
      <c r="O37" s="4">
        <f t="shared" si="7"/>
        <v>168785.73598783842</v>
      </c>
    </row>
    <row r="38" spans="1:15">
      <c r="A38">
        <v>1934</v>
      </c>
      <c r="B38" s="12">
        <f>[1]CO2Prices!$S37</f>
        <v>23.922288393763097</v>
      </c>
      <c r="D38">
        <f>[2]Sheet1!$J38</f>
        <v>682283</v>
      </c>
      <c r="E38">
        <f>[2]Sheet1!$P38</f>
        <v>11824</v>
      </c>
      <c r="F38">
        <f t="shared" si="0"/>
        <v>694107</v>
      </c>
      <c r="G38" s="4">
        <f t="shared" si="1"/>
        <v>16604627830.129723</v>
      </c>
      <c r="H38" s="4">
        <f t="shared" si="2"/>
        <v>16604.627830129724</v>
      </c>
      <c r="I38" s="12">
        <f>[1]CO2Prices!$T37</f>
        <v>265.70175277042239</v>
      </c>
      <c r="K38">
        <f t="shared" si="3"/>
        <v>682283</v>
      </c>
      <c r="L38">
        <f t="shared" si="4"/>
        <v>11824</v>
      </c>
      <c r="M38">
        <f t="shared" si="5"/>
        <v>694107</v>
      </c>
      <c r="N38" s="4">
        <f t="shared" si="6"/>
        <v>184425446510.21957</v>
      </c>
      <c r="O38" s="4">
        <f t="shared" si="7"/>
        <v>184425.44651021957</v>
      </c>
    </row>
    <row r="39" spans="1:15">
      <c r="A39">
        <v>1935</v>
      </c>
      <c r="B39" s="12">
        <f>[1]CO2Prices!$S38</f>
        <v>24.400734161638351</v>
      </c>
      <c r="D39">
        <f>[2]Sheet1!$J39</f>
        <v>710114</v>
      </c>
      <c r="E39">
        <f>[2]Sheet1!$P39</f>
        <v>13224</v>
      </c>
      <c r="F39">
        <f t="shared" si="0"/>
        <v>723338</v>
      </c>
      <c r="G39" s="4">
        <f t="shared" si="1"/>
        <v>17649978247.011162</v>
      </c>
      <c r="H39" s="4">
        <f t="shared" si="2"/>
        <v>17649.97824701116</v>
      </c>
      <c r="I39" s="12">
        <f>[1]CO2Prices!$T38</f>
        <v>271.01578782583078</v>
      </c>
      <c r="K39">
        <f t="shared" si="3"/>
        <v>710114</v>
      </c>
      <c r="L39">
        <f t="shared" si="4"/>
        <v>13224</v>
      </c>
      <c r="M39">
        <f t="shared" si="5"/>
        <v>723338</v>
      </c>
      <c r="N39" s="4">
        <f t="shared" si="6"/>
        <v>196036017934.36081</v>
      </c>
      <c r="O39" s="4">
        <f t="shared" si="7"/>
        <v>196036.0179343608</v>
      </c>
    </row>
    <row r="40" spans="1:15">
      <c r="A40">
        <v>1936</v>
      </c>
      <c r="B40" s="12">
        <f>[1]CO2Prices!$S39</f>
        <v>24.888748844871124</v>
      </c>
      <c r="D40">
        <f>[2]Sheet1!$J40</f>
        <v>791286</v>
      </c>
      <c r="E40">
        <f>[2]Sheet1!$P40</f>
        <v>13652</v>
      </c>
      <c r="F40">
        <f t="shared" si="0"/>
        <v>804938</v>
      </c>
      <c r="G40" s="4">
        <f t="shared" si="1"/>
        <v>20033899717.692875</v>
      </c>
      <c r="H40" s="4">
        <f t="shared" si="2"/>
        <v>20033.899717692875</v>
      </c>
      <c r="I40" s="12">
        <f>[1]CO2Prices!$T39</f>
        <v>276.43610358234741</v>
      </c>
      <c r="K40">
        <f t="shared" si="3"/>
        <v>791286</v>
      </c>
      <c r="L40">
        <f t="shared" si="4"/>
        <v>13652</v>
      </c>
      <c r="M40">
        <f t="shared" si="5"/>
        <v>804938</v>
      </c>
      <c r="N40" s="4">
        <f t="shared" si="6"/>
        <v>222513924345.36755</v>
      </c>
      <c r="O40" s="4">
        <f t="shared" si="7"/>
        <v>222513.92434536756</v>
      </c>
    </row>
    <row r="41" spans="1:15">
      <c r="A41">
        <v>1937</v>
      </c>
      <c r="B41" s="12">
        <f>[1]CO2Prices!$S40</f>
        <v>25.386523821768545</v>
      </c>
      <c r="D41">
        <f>[2]Sheet1!$J41</f>
        <v>840156</v>
      </c>
      <c r="E41">
        <f>[2]Sheet1!$P41</f>
        <v>15222</v>
      </c>
      <c r="F41">
        <f t="shared" si="0"/>
        <v>855378</v>
      </c>
      <c r="G41" s="4">
        <f t="shared" si="1"/>
        <v>21715073973.616734</v>
      </c>
      <c r="H41" s="4">
        <f t="shared" si="2"/>
        <v>21715.073973616734</v>
      </c>
      <c r="I41" s="12">
        <f>[1]CO2Prices!$T40</f>
        <v>281.96482565399435</v>
      </c>
      <c r="K41">
        <f t="shared" si="3"/>
        <v>840156</v>
      </c>
      <c r="L41">
        <f t="shared" si="4"/>
        <v>15222</v>
      </c>
      <c r="M41">
        <f t="shared" si="5"/>
        <v>855378</v>
      </c>
      <c r="N41" s="4">
        <f t="shared" si="6"/>
        <v>241186508638.26239</v>
      </c>
      <c r="O41" s="4">
        <f t="shared" si="7"/>
        <v>241186.5086382624</v>
      </c>
    </row>
    <row r="42" spans="1:15">
      <c r="A42">
        <v>1938</v>
      </c>
      <c r="B42" s="12">
        <f>[1]CO2Prices!$S41</f>
        <v>25.894254298203915</v>
      </c>
      <c r="D42">
        <f>[2]Sheet1!$J42</f>
        <v>765290</v>
      </c>
      <c r="E42">
        <f>[2]Sheet1!$P42</f>
        <v>15079</v>
      </c>
      <c r="F42">
        <f t="shared" si="0"/>
        <v>780369</v>
      </c>
      <c r="G42" s="4">
        <f t="shared" si="1"/>
        <v>20207073332.435089</v>
      </c>
      <c r="H42" s="4">
        <f t="shared" si="2"/>
        <v>20207.073332435088</v>
      </c>
      <c r="I42" s="12">
        <f>[1]CO2Prices!$T41</f>
        <v>287.60412216707425</v>
      </c>
      <c r="K42">
        <f t="shared" si="3"/>
        <v>765290</v>
      </c>
      <c r="L42">
        <f t="shared" si="4"/>
        <v>15079</v>
      </c>
      <c r="M42">
        <f t="shared" si="5"/>
        <v>780369</v>
      </c>
      <c r="N42" s="4">
        <f t="shared" si="6"/>
        <v>224437341211.39755</v>
      </c>
      <c r="O42" s="4">
        <f t="shared" si="7"/>
        <v>224437.34121139755</v>
      </c>
    </row>
    <row r="43" spans="1:15">
      <c r="A43">
        <v>1939</v>
      </c>
      <c r="B43" s="12">
        <f>[1]CO2Prices!$S42</f>
        <v>26.412139384167993</v>
      </c>
      <c r="D43">
        <f>[2]Sheet1!$J43</f>
        <v>820858</v>
      </c>
      <c r="E43">
        <f>[2]Sheet1!$P43</f>
        <v>15187</v>
      </c>
      <c r="F43">
        <f t="shared" si="0"/>
        <v>836045</v>
      </c>
      <c r="G43" s="4">
        <f t="shared" si="1"/>
        <v>22081737071.436729</v>
      </c>
      <c r="H43" s="4">
        <f t="shared" si="2"/>
        <v>22081.737071436728</v>
      </c>
      <c r="I43" s="12">
        <f>[1]CO2Prices!$T42</f>
        <v>293.35620461041572</v>
      </c>
      <c r="K43">
        <f t="shared" si="3"/>
        <v>820858</v>
      </c>
      <c r="L43">
        <f t="shared" si="4"/>
        <v>15187</v>
      </c>
      <c r="M43">
        <f t="shared" si="5"/>
        <v>836045</v>
      </c>
      <c r="N43" s="4">
        <f t="shared" si="6"/>
        <v>245258988083.51501</v>
      </c>
      <c r="O43" s="4">
        <f t="shared" si="7"/>
        <v>245258.98808351503</v>
      </c>
    </row>
    <row r="44" spans="1:15">
      <c r="A44">
        <v>1940</v>
      </c>
      <c r="B44" s="12">
        <f>[1]CO2Prices!$S43</f>
        <v>26.940382171851351</v>
      </c>
      <c r="D44">
        <f>[2]Sheet1!$J44</f>
        <v>866838</v>
      </c>
      <c r="E44">
        <f>[2]Sheet1!$P44</f>
        <v>15010</v>
      </c>
      <c r="F44">
        <f t="shared" si="0"/>
        <v>881848</v>
      </c>
      <c r="G44" s="4">
        <f t="shared" si="1"/>
        <v>23757322137.482769</v>
      </c>
      <c r="H44" s="4">
        <f t="shared" si="2"/>
        <v>23757.32213748277</v>
      </c>
      <c r="I44" s="12">
        <f>[1]CO2Prices!$T43</f>
        <v>299.22332870262397</v>
      </c>
      <c r="K44">
        <f t="shared" si="3"/>
        <v>866838</v>
      </c>
      <c r="L44">
        <f t="shared" si="4"/>
        <v>15010</v>
      </c>
      <c r="M44">
        <f t="shared" si="5"/>
        <v>881848</v>
      </c>
      <c r="N44" s="4">
        <f t="shared" si="6"/>
        <v>263869493969.75153</v>
      </c>
      <c r="O44" s="4">
        <f t="shared" si="7"/>
        <v>263869.49396975152</v>
      </c>
    </row>
    <row r="45" spans="1:15">
      <c r="A45">
        <v>1941</v>
      </c>
      <c r="B45" s="12">
        <f>[1]CO2Prices!$S44</f>
        <v>27.479189815288386</v>
      </c>
      <c r="D45">
        <f>[2]Sheet1!$J45</f>
        <v>909070</v>
      </c>
      <c r="E45">
        <f>[2]Sheet1!$P45</f>
        <v>14214</v>
      </c>
      <c r="F45">
        <f t="shared" si="0"/>
        <v>923284</v>
      </c>
      <c r="G45" s="4">
        <f t="shared" si="1"/>
        <v>25371096289.418724</v>
      </c>
      <c r="H45" s="4">
        <f t="shared" si="2"/>
        <v>25371.096289418725</v>
      </c>
      <c r="I45" s="12">
        <f>[1]CO2Prices!$T44</f>
        <v>305.20779527667651</v>
      </c>
      <c r="K45">
        <f t="shared" si="3"/>
        <v>909070</v>
      </c>
      <c r="L45">
        <f t="shared" si="4"/>
        <v>14214</v>
      </c>
      <c r="M45">
        <f t="shared" si="5"/>
        <v>923284</v>
      </c>
      <c r="N45" s="4">
        <f t="shared" si="6"/>
        <v>281793474054.23102</v>
      </c>
      <c r="O45" s="4">
        <f t="shared" si="7"/>
        <v>281793.47405423102</v>
      </c>
    </row>
    <row r="46" spans="1:15">
      <c r="A46">
        <v>1942</v>
      </c>
      <c r="B46" s="12">
        <f>[1]CO2Prices!$S45</f>
        <v>28.028773611594147</v>
      </c>
      <c r="D46">
        <f>[2]Sheet1!$J46</f>
        <v>954041</v>
      </c>
      <c r="E46">
        <f>[2]Sheet1!$P46</f>
        <v>13184</v>
      </c>
      <c r="F46">
        <f t="shared" si="0"/>
        <v>967225</v>
      </c>
      <c r="G46" s="4">
        <f t="shared" si="1"/>
        <v>27110130556.474148</v>
      </c>
      <c r="H46" s="4">
        <f t="shared" si="2"/>
        <v>27110.130556474149</v>
      </c>
      <c r="I46" s="12">
        <f>[1]CO2Prices!$T45</f>
        <v>311.31195118220995</v>
      </c>
      <c r="K46">
        <f t="shared" si="3"/>
        <v>954041</v>
      </c>
      <c r="L46">
        <f t="shared" si="4"/>
        <v>13184</v>
      </c>
      <c r="M46">
        <f t="shared" si="5"/>
        <v>967225</v>
      </c>
      <c r="N46" s="4">
        <f t="shared" si="6"/>
        <v>301108701982.21301</v>
      </c>
      <c r="O46" s="4">
        <f t="shared" si="7"/>
        <v>301108.70198221301</v>
      </c>
    </row>
    <row r="47" spans="1:15">
      <c r="A47">
        <v>1943</v>
      </c>
      <c r="B47" s="12">
        <f>[1]CO2Prices!$S46</f>
        <v>28.589349083826033</v>
      </c>
      <c r="D47">
        <f>[2]Sheet1!$J47</f>
        <v>973778</v>
      </c>
      <c r="E47">
        <f>[2]Sheet1!$P47</f>
        <v>13500</v>
      </c>
      <c r="F47">
        <f t="shared" si="0"/>
        <v>987278</v>
      </c>
      <c r="G47" s="4">
        <f t="shared" si="1"/>
        <v>28225635384.781601</v>
      </c>
      <c r="H47" s="4">
        <f t="shared" si="2"/>
        <v>28225.635384781603</v>
      </c>
      <c r="I47" s="12">
        <f>[1]CO2Prices!$T46</f>
        <v>317.53819020585416</v>
      </c>
      <c r="K47">
        <f t="shared" si="3"/>
        <v>973778</v>
      </c>
      <c r="L47">
        <f t="shared" si="4"/>
        <v>13500</v>
      </c>
      <c r="M47">
        <f t="shared" si="5"/>
        <v>987278</v>
      </c>
      <c r="N47" s="4">
        <f t="shared" si="6"/>
        <v>313498469350.0553</v>
      </c>
      <c r="O47" s="4">
        <f t="shared" si="7"/>
        <v>313498.46935005533</v>
      </c>
    </row>
    <row r="48" spans="1:15">
      <c r="A48">
        <v>1944</v>
      </c>
      <c r="B48" s="12">
        <f>[1]CO2Prices!$S47</f>
        <v>29.161136065502561</v>
      </c>
      <c r="D48">
        <f>[2]Sheet1!$J48</f>
        <v>982901</v>
      </c>
      <c r="E48">
        <f>[2]Sheet1!$P48</f>
        <v>13882</v>
      </c>
      <c r="F48">
        <f t="shared" si="0"/>
        <v>996783</v>
      </c>
      <c r="G48" s="4">
        <f t="shared" si="1"/>
        <v>29067324690.779839</v>
      </c>
      <c r="H48" s="4">
        <f t="shared" si="2"/>
        <v>29067.324690779838</v>
      </c>
      <c r="I48" s="12">
        <f>[1]CO2Prices!$T47</f>
        <v>323.88895400997137</v>
      </c>
      <c r="K48">
        <f t="shared" si="3"/>
        <v>982901</v>
      </c>
      <c r="L48">
        <f t="shared" si="4"/>
        <v>13882</v>
      </c>
      <c r="M48">
        <f t="shared" si="5"/>
        <v>996783</v>
      </c>
      <c r="N48" s="4">
        <f t="shared" si="6"/>
        <v>322847003244.92126</v>
      </c>
      <c r="O48" s="4">
        <f t="shared" si="7"/>
        <v>322847.00324492127</v>
      </c>
    </row>
    <row r="49" spans="1:15">
      <c r="A49">
        <v>1945</v>
      </c>
      <c r="B49" s="12">
        <f>[1]CO2Prices!$S48</f>
        <v>29.744358786812604</v>
      </c>
      <c r="D49">
        <f>[2]Sheet1!$J49</f>
        <v>826620</v>
      </c>
      <c r="E49">
        <f>[2]Sheet1!$P49</f>
        <v>14530</v>
      </c>
      <c r="F49">
        <f t="shared" si="0"/>
        <v>841150</v>
      </c>
      <c r="G49" s="4">
        <f t="shared" si="1"/>
        <v>25019467393.527424</v>
      </c>
      <c r="H49" s="4">
        <f t="shared" si="2"/>
        <v>25019.467393527422</v>
      </c>
      <c r="I49" s="12">
        <f>[1]CO2Prices!$T48</f>
        <v>330.36673309017073</v>
      </c>
      <c r="K49">
        <f t="shared" si="3"/>
        <v>826620</v>
      </c>
      <c r="L49">
        <f t="shared" si="4"/>
        <v>14530</v>
      </c>
      <c r="M49">
        <f t="shared" si="5"/>
        <v>841150</v>
      </c>
      <c r="N49" s="4">
        <f t="shared" si="6"/>
        <v>277887977538.79706</v>
      </c>
      <c r="O49" s="4">
        <f t="shared" si="7"/>
        <v>277887.97753879707</v>
      </c>
    </row>
    <row r="50" spans="1:15">
      <c r="A50">
        <v>1946</v>
      </c>
      <c r="B50" s="12">
        <f>[1]CO2Prices!$S49</f>
        <v>30.339245962548848</v>
      </c>
      <c r="D50">
        <f>[2]Sheet1!$J50</f>
        <v>864092</v>
      </c>
      <c r="E50">
        <f>[2]Sheet1!$P50</f>
        <v>15609</v>
      </c>
      <c r="F50">
        <f t="shared" si="0"/>
        <v>879701</v>
      </c>
      <c r="G50" s="4">
        <f t="shared" si="1"/>
        <v>26689465012.500187</v>
      </c>
      <c r="H50" s="4">
        <f t="shared" si="2"/>
        <v>26689.465012500186</v>
      </c>
      <c r="I50" s="12">
        <f>[1]CO2Prices!$T49</f>
        <v>336.97406775197402</v>
      </c>
      <c r="K50">
        <f t="shared" si="3"/>
        <v>864092</v>
      </c>
      <c r="L50">
        <f t="shared" si="4"/>
        <v>15609</v>
      </c>
      <c r="M50">
        <f t="shared" si="5"/>
        <v>879701</v>
      </c>
      <c r="N50" s="4">
        <f t="shared" si="6"/>
        <v>296436424375.47931</v>
      </c>
      <c r="O50" s="4">
        <f t="shared" si="7"/>
        <v>296436.42437547928</v>
      </c>
    </row>
    <row r="51" spans="1:15">
      <c r="A51">
        <v>1947</v>
      </c>
      <c r="B51" s="12">
        <f>[1]CO2Prices!$S50</f>
        <v>30.946030881799835</v>
      </c>
      <c r="D51">
        <f>[2]Sheet1!$J51</f>
        <v>952740</v>
      </c>
      <c r="E51">
        <f>[2]Sheet1!$P51</f>
        <v>17358</v>
      </c>
      <c r="F51">
        <f t="shared" si="0"/>
        <v>970098</v>
      </c>
      <c r="G51" s="4">
        <f t="shared" si="1"/>
        <v>30020682666.372257</v>
      </c>
      <c r="H51" s="4">
        <f t="shared" si="2"/>
        <v>30020.682666372257</v>
      </c>
      <c r="I51" s="12">
        <f>[1]CO2Prices!$T50</f>
        <v>343.71354910701359</v>
      </c>
      <c r="K51">
        <f t="shared" si="3"/>
        <v>952740</v>
      </c>
      <c r="L51">
        <f t="shared" si="4"/>
        <v>17358</v>
      </c>
      <c r="M51">
        <f t="shared" si="5"/>
        <v>970098</v>
      </c>
      <c r="N51" s="4">
        <f t="shared" si="6"/>
        <v>333435826561.61566</v>
      </c>
      <c r="O51" s="4">
        <f t="shared" si="7"/>
        <v>333435.82656161569</v>
      </c>
    </row>
    <row r="52" spans="1:15">
      <c r="A52">
        <v>1948</v>
      </c>
      <c r="B52" s="12">
        <f>[1]CO2Prices!$S51</f>
        <v>31.564951499435825</v>
      </c>
      <c r="D52">
        <f>[2]Sheet1!$J52</f>
        <v>1003181</v>
      </c>
      <c r="E52">
        <f>[2]Sheet1!$P52</f>
        <v>18138</v>
      </c>
      <c r="F52">
        <f t="shared" si="0"/>
        <v>1021319</v>
      </c>
      <c r="G52" s="4">
        <f t="shared" si="1"/>
        <v>32237884700.452297</v>
      </c>
      <c r="H52" s="4">
        <f t="shared" si="2"/>
        <v>32237.884700452298</v>
      </c>
      <c r="I52" s="12">
        <f>[1]CO2Prices!$T51</f>
        <v>350.58782008915381</v>
      </c>
      <c r="K52">
        <f t="shared" si="3"/>
        <v>1003181</v>
      </c>
      <c r="L52">
        <f t="shared" si="4"/>
        <v>18138</v>
      </c>
      <c r="M52">
        <f t="shared" si="5"/>
        <v>1021319</v>
      </c>
      <c r="N52" s="4">
        <f t="shared" si="6"/>
        <v>358062001825.63446</v>
      </c>
      <c r="O52" s="4">
        <f t="shared" si="7"/>
        <v>358062.00182563445</v>
      </c>
    </row>
    <row r="53" spans="1:15">
      <c r="A53">
        <v>1949</v>
      </c>
      <c r="B53" s="12">
        <f>[1]CO2Prices!$S52</f>
        <v>32.196250529424546</v>
      </c>
      <c r="D53">
        <f>[2]Sheet1!$J53</f>
        <v>915007</v>
      </c>
      <c r="E53">
        <f>[2]Sheet1!$P53</f>
        <v>17118</v>
      </c>
      <c r="F53">
        <f t="shared" si="0"/>
        <v>932125</v>
      </c>
      <c r="G53" s="4">
        <f t="shared" si="1"/>
        <v>30010930024.739853</v>
      </c>
      <c r="H53" s="4">
        <f t="shared" si="2"/>
        <v>30010.930024739853</v>
      </c>
      <c r="I53" s="12">
        <f>[1]CO2Prices!$T52</f>
        <v>357.5995764909369</v>
      </c>
      <c r="K53">
        <f t="shared" si="3"/>
        <v>915007</v>
      </c>
      <c r="L53">
        <f t="shared" si="4"/>
        <v>17118</v>
      </c>
      <c r="M53">
        <f t="shared" si="5"/>
        <v>932125</v>
      </c>
      <c r="N53" s="4">
        <f t="shared" si="6"/>
        <v>333327505236.61456</v>
      </c>
      <c r="O53" s="4">
        <f t="shared" si="7"/>
        <v>333327.50523661455</v>
      </c>
    </row>
    <row r="54" spans="1:15">
      <c r="A54">
        <v>1950</v>
      </c>
      <c r="B54" s="12">
        <f>[1]CO2Prices!$S53</f>
        <v>32.840175540013028</v>
      </c>
      <c r="D54">
        <f>[2]Sheet1!$J54</f>
        <v>1041049</v>
      </c>
      <c r="E54">
        <f>[2]Sheet1!$P54</f>
        <v>26217</v>
      </c>
      <c r="F54">
        <f t="shared" si="0"/>
        <v>1067266</v>
      </c>
      <c r="G54" s="4">
        <f t="shared" si="1"/>
        <v>35049202787.887543</v>
      </c>
      <c r="H54" s="4">
        <f t="shared" si="2"/>
        <v>35049.202787887545</v>
      </c>
      <c r="I54" s="12">
        <f>[1]CO2Prices!$T53</f>
        <v>364.7515680207556</v>
      </c>
      <c r="K54">
        <f t="shared" si="3"/>
        <v>1041049</v>
      </c>
      <c r="L54">
        <f t="shared" si="4"/>
        <v>26217</v>
      </c>
      <c r="M54">
        <f t="shared" si="5"/>
        <v>1067266</v>
      </c>
      <c r="N54" s="4">
        <f t="shared" si="6"/>
        <v>389286946995.23975</v>
      </c>
      <c r="O54" s="4">
        <f t="shared" si="7"/>
        <v>389286.94699523976</v>
      </c>
    </row>
    <row r="55" spans="1:15">
      <c r="A55">
        <v>1951</v>
      </c>
      <c r="B55" s="12">
        <f>[1]CO2Prices!$S54</f>
        <v>33.496979050813295</v>
      </c>
      <c r="D55">
        <f>[2]Sheet1!$J55</f>
        <v>1101045</v>
      </c>
      <c r="E55">
        <f>[2]Sheet1!$P55</f>
        <v>29935</v>
      </c>
      <c r="F55">
        <f t="shared" si="0"/>
        <v>1130980</v>
      </c>
      <c r="G55" s="4">
        <f t="shared" si="1"/>
        <v>37884413366.888824</v>
      </c>
      <c r="H55" s="4">
        <f t="shared" si="2"/>
        <v>37884.413366888824</v>
      </c>
      <c r="I55" s="12">
        <f>[1]CO2Prices!$T54</f>
        <v>372.04659938117061</v>
      </c>
      <c r="K55">
        <f t="shared" si="3"/>
        <v>1101045</v>
      </c>
      <c r="L55">
        <f t="shared" si="4"/>
        <v>29935</v>
      </c>
      <c r="M55">
        <f t="shared" si="5"/>
        <v>1130980</v>
      </c>
      <c r="N55" s="4">
        <f t="shared" si="6"/>
        <v>420777262968.11633</v>
      </c>
      <c r="O55" s="4">
        <f t="shared" si="7"/>
        <v>420777.26296811632</v>
      </c>
    </row>
    <row r="56" spans="1:15">
      <c r="A56">
        <v>1952</v>
      </c>
      <c r="B56" s="12">
        <f>[1]CO2Prices!$S55</f>
        <v>34.16691863182956</v>
      </c>
      <c r="D56">
        <f>[2]Sheet1!$J56</f>
        <v>1087065</v>
      </c>
      <c r="E56">
        <f>[2]Sheet1!$P56</f>
        <v>32070</v>
      </c>
      <c r="F56">
        <f t="shared" si="0"/>
        <v>1119135</v>
      </c>
      <c r="G56" s="4">
        <f t="shared" si="1"/>
        <v>38237394483.032578</v>
      </c>
      <c r="H56" s="4">
        <f t="shared" si="2"/>
        <v>38237.394483032578</v>
      </c>
      <c r="I56" s="12">
        <f>[1]CO2Prices!$T55</f>
        <v>379.48753136879407</v>
      </c>
      <c r="K56">
        <f t="shared" si="3"/>
        <v>1087065</v>
      </c>
      <c r="L56">
        <f t="shared" si="4"/>
        <v>32070</v>
      </c>
      <c r="M56">
        <f t="shared" si="5"/>
        <v>1119135</v>
      </c>
      <c r="N56" s="4">
        <f t="shared" si="6"/>
        <v>424697778418.41534</v>
      </c>
      <c r="O56" s="4">
        <f t="shared" si="7"/>
        <v>424697.77841841534</v>
      </c>
    </row>
    <row r="57" spans="1:15">
      <c r="A57">
        <v>1953</v>
      </c>
      <c r="B57" s="12">
        <f>[1]CO2Prices!$S56</f>
        <v>34.850257004466158</v>
      </c>
      <c r="D57">
        <f>[2]Sheet1!$J57</f>
        <v>1106377</v>
      </c>
      <c r="E57">
        <f>[2]Sheet1!$P57</f>
        <v>32274</v>
      </c>
      <c r="F57">
        <f t="shared" si="0"/>
        <v>1138651</v>
      </c>
      <c r="G57" s="4">
        <f t="shared" si="1"/>
        <v>39682279988.392395</v>
      </c>
      <c r="H57" s="4">
        <f t="shared" si="2"/>
        <v>39682.279988392394</v>
      </c>
      <c r="I57" s="12">
        <f>[1]CO2Prices!$T56</f>
        <v>387.07728199617009</v>
      </c>
      <c r="K57">
        <f t="shared" si="3"/>
        <v>1106377</v>
      </c>
      <c r="L57">
        <f t="shared" si="4"/>
        <v>32274</v>
      </c>
      <c r="M57">
        <f t="shared" si="5"/>
        <v>1138651</v>
      </c>
      <c r="N57" s="4">
        <f t="shared" si="6"/>
        <v>440745934222.22107</v>
      </c>
      <c r="O57" s="4">
        <f t="shared" si="7"/>
        <v>440745.93422222108</v>
      </c>
    </row>
    <row r="58" spans="1:15">
      <c r="A58">
        <v>1954</v>
      </c>
      <c r="B58" s="12">
        <f>[1]CO2Prices!$S57</f>
        <v>35.547262144555468</v>
      </c>
      <c r="D58">
        <f>[2]Sheet1!$J58</f>
        <v>1092361</v>
      </c>
      <c r="E58">
        <f>[2]Sheet1!$P58</f>
        <v>33687</v>
      </c>
      <c r="F58">
        <f t="shared" si="0"/>
        <v>1126048</v>
      </c>
      <c r="G58" s="4">
        <f t="shared" si="1"/>
        <v>40027923443.352394</v>
      </c>
      <c r="H58" s="4">
        <f t="shared" si="2"/>
        <v>40027.923443352396</v>
      </c>
      <c r="I58" s="12">
        <f>[1]CO2Prices!$T57</f>
        <v>394.81882763609326</v>
      </c>
      <c r="K58">
        <f t="shared" si="3"/>
        <v>1092361</v>
      </c>
      <c r="L58">
        <f t="shared" si="4"/>
        <v>33687</v>
      </c>
      <c r="M58">
        <f t="shared" si="5"/>
        <v>1126048</v>
      </c>
      <c r="N58" s="4">
        <f t="shared" si="6"/>
        <v>444584951221.96753</v>
      </c>
      <c r="O58" s="4">
        <f t="shared" si="7"/>
        <v>444584.95122196752</v>
      </c>
    </row>
    <row r="59" spans="1:15">
      <c r="A59">
        <v>1955</v>
      </c>
      <c r="B59" s="12">
        <f>[1]CO2Prices!$S58</f>
        <v>36.258207387446575</v>
      </c>
      <c r="D59">
        <f>[2]Sheet1!$J59</f>
        <v>1185939</v>
      </c>
      <c r="E59">
        <f>[2]Sheet1!$P59</f>
        <v>37342</v>
      </c>
      <c r="F59">
        <f t="shared" si="0"/>
        <v>1223281</v>
      </c>
      <c r="G59" s="4">
        <f t="shared" si="1"/>
        <v>44353976191.123032</v>
      </c>
      <c r="H59" s="4">
        <f t="shared" si="2"/>
        <v>44353.976191123031</v>
      </c>
      <c r="I59" s="12">
        <f>[1]CO2Prices!$T58</f>
        <v>402.71520418881511</v>
      </c>
      <c r="K59">
        <f t="shared" si="3"/>
        <v>1185939</v>
      </c>
      <c r="L59">
        <f t="shared" si="4"/>
        <v>37342</v>
      </c>
      <c r="M59">
        <f t="shared" si="5"/>
        <v>1223281</v>
      </c>
      <c r="N59" s="4">
        <f t="shared" si="6"/>
        <v>492633857695.29797</v>
      </c>
      <c r="O59" s="4">
        <f t="shared" si="7"/>
        <v>492633.85769529798</v>
      </c>
    </row>
    <row r="60" spans="1:15">
      <c r="A60">
        <v>1956</v>
      </c>
      <c r="B60" s="12">
        <f>[1]CO2Prices!$S59</f>
        <v>36.983371535195509</v>
      </c>
      <c r="D60">
        <f>[2]Sheet1!$J60</f>
        <v>1242316</v>
      </c>
      <c r="E60">
        <f>[2]Sheet1!$P60</f>
        <v>40259</v>
      </c>
      <c r="F60">
        <f t="shared" si="0"/>
        <v>1282575</v>
      </c>
      <c r="G60" s="4">
        <f t="shared" si="1"/>
        <v>47433947746.75338</v>
      </c>
      <c r="H60" s="4">
        <f t="shared" si="2"/>
        <v>47433.94774675338</v>
      </c>
      <c r="I60" s="12">
        <f>[1]CO2Prices!$T59</f>
        <v>410.76950827259139</v>
      </c>
      <c r="K60">
        <f t="shared" si="3"/>
        <v>1242316</v>
      </c>
      <c r="L60">
        <f t="shared" si="4"/>
        <v>40259</v>
      </c>
      <c r="M60">
        <f t="shared" si="5"/>
        <v>1282575</v>
      </c>
      <c r="N60" s="4">
        <f t="shared" si="6"/>
        <v>526842702072.71893</v>
      </c>
      <c r="O60" s="4">
        <f t="shared" si="7"/>
        <v>526842.70207271888</v>
      </c>
    </row>
    <row r="61" spans="1:15">
      <c r="A61">
        <v>1957</v>
      </c>
      <c r="B61" s="12">
        <f>[1]CO2Prices!$S60</f>
        <v>37.723038965899427</v>
      </c>
      <c r="D61">
        <f>[2]Sheet1!$J61</f>
        <v>1240934</v>
      </c>
      <c r="E61">
        <f>[2]Sheet1!$P61</f>
        <v>43198</v>
      </c>
      <c r="F61">
        <f t="shared" si="0"/>
        <v>1284132</v>
      </c>
      <c r="G61" s="4">
        <f t="shared" si="1"/>
        <v>48441361473.35836</v>
      </c>
      <c r="H61" s="4">
        <f t="shared" si="2"/>
        <v>48441.36147335836</v>
      </c>
      <c r="I61" s="12">
        <f>[1]CO2Prices!$T60</f>
        <v>418.98489843804333</v>
      </c>
      <c r="K61">
        <f t="shared" si="3"/>
        <v>1240934</v>
      </c>
      <c r="L61">
        <f t="shared" si="4"/>
        <v>43198</v>
      </c>
      <c r="M61">
        <f t="shared" si="5"/>
        <v>1284132</v>
      </c>
      <c r="N61" s="4">
        <f t="shared" si="6"/>
        <v>538031915601.04144</v>
      </c>
      <c r="O61" s="4">
        <f t="shared" si="7"/>
        <v>538031.9156010414</v>
      </c>
    </row>
    <row r="62" spans="1:15">
      <c r="A62">
        <v>1958</v>
      </c>
      <c r="B62" s="12">
        <f>[1]CO2Prices!$S61</f>
        <v>38.477499745217408</v>
      </c>
      <c r="D62">
        <f>[2]Sheet1!$J62</f>
        <v>1204544</v>
      </c>
      <c r="E62">
        <f>[2]Sheet1!$P62</f>
        <v>44685</v>
      </c>
      <c r="F62">
        <f t="shared" si="0"/>
        <v>1249229</v>
      </c>
      <c r="G62" s="4">
        <f t="shared" si="1"/>
        <v>48067208529.218201</v>
      </c>
      <c r="H62" s="4">
        <f t="shared" si="2"/>
        <v>48067.208529218202</v>
      </c>
      <c r="I62" s="12">
        <f>[1]CO2Prices!$T61</f>
        <v>427.36459640680403</v>
      </c>
      <c r="K62">
        <f t="shared" si="3"/>
        <v>1204544</v>
      </c>
      <c r="L62">
        <f t="shared" si="4"/>
        <v>44685</v>
      </c>
      <c r="M62">
        <f t="shared" si="5"/>
        <v>1249229</v>
      </c>
      <c r="N62" s="4">
        <f t="shared" si="6"/>
        <v>533876247404.67535</v>
      </c>
      <c r="O62" s="4">
        <f t="shared" si="7"/>
        <v>533876.24740467535</v>
      </c>
    </row>
    <row r="63" spans="1:15">
      <c r="A63">
        <v>1959</v>
      </c>
      <c r="B63" s="12">
        <f>[1]CO2Prices!$S62</f>
        <v>39.24704974012176</v>
      </c>
      <c r="D63">
        <f>[2]Sheet1!$J63</f>
        <v>1224976</v>
      </c>
      <c r="E63">
        <f>[2]Sheet1!$P63</f>
        <v>47786</v>
      </c>
      <c r="F63">
        <f t="shared" si="0"/>
        <v>1272762</v>
      </c>
      <c r="G63" s="4">
        <f t="shared" si="1"/>
        <v>49952153521.336853</v>
      </c>
      <c r="H63" s="4">
        <f t="shared" si="2"/>
        <v>49952.153521336855</v>
      </c>
      <c r="I63" s="12">
        <f>[1]CO2Prices!$T62</f>
        <v>435.91188833494022</v>
      </c>
      <c r="K63">
        <f t="shared" si="3"/>
        <v>1224976</v>
      </c>
      <c r="L63">
        <f t="shared" si="4"/>
        <v>47786</v>
      </c>
      <c r="M63">
        <f t="shared" si="5"/>
        <v>1272762</v>
      </c>
      <c r="N63" s="4">
        <f t="shared" si="6"/>
        <v>554812086820.9552</v>
      </c>
      <c r="O63" s="4">
        <f t="shared" si="7"/>
        <v>554812.08682095516</v>
      </c>
    </row>
    <row r="64" spans="1:15">
      <c r="A64">
        <v>1960</v>
      </c>
      <c r="B64" s="12">
        <f>[1]CO2Prices!$S63</f>
        <v>40.031990734924186</v>
      </c>
      <c r="D64">
        <f>[2]Sheet1!$J64</f>
        <v>1273160</v>
      </c>
      <c r="E64">
        <f>[2]Sheet1!$P64</f>
        <v>51470</v>
      </c>
      <c r="F64">
        <f t="shared" si="0"/>
        <v>1324630</v>
      </c>
      <c r="G64" s="4">
        <f t="shared" si="1"/>
        <v>53027575887.202629</v>
      </c>
      <c r="H64" s="4">
        <f t="shared" si="2"/>
        <v>53027.575887202627</v>
      </c>
      <c r="I64" s="12">
        <f>[1]CO2Prices!$T63</f>
        <v>444.63012610163884</v>
      </c>
      <c r="K64">
        <f t="shared" si="3"/>
        <v>1273160</v>
      </c>
      <c r="L64">
        <f t="shared" si="4"/>
        <v>51470</v>
      </c>
      <c r="M64">
        <f t="shared" si="5"/>
        <v>1324630</v>
      </c>
      <c r="N64" s="4">
        <f t="shared" si="6"/>
        <v>588970403938.01392</v>
      </c>
      <c r="O64" s="4">
        <f t="shared" si="7"/>
        <v>588970.40393801394</v>
      </c>
    </row>
    <row r="65" spans="1:15">
      <c r="A65">
        <v>1961</v>
      </c>
      <c r="B65" s="12">
        <f>[1]CO2Prices!$S64</f>
        <v>40.832630549622685</v>
      </c>
      <c r="D65">
        <f>[2]Sheet1!$J65</f>
        <v>1280962</v>
      </c>
      <c r="E65">
        <f>[2]Sheet1!$P65</f>
        <v>54099</v>
      </c>
      <c r="F65">
        <f t="shared" si="0"/>
        <v>1335061</v>
      </c>
      <c r="G65" s="4">
        <f t="shared" si="1"/>
        <v>54514052574.209808</v>
      </c>
      <c r="H65" s="4">
        <f t="shared" si="2"/>
        <v>54514.052574209811</v>
      </c>
      <c r="I65" s="12">
        <f>[1]CO2Prices!$T64</f>
        <v>453.52272862367187</v>
      </c>
      <c r="K65">
        <f t="shared" si="3"/>
        <v>1280962</v>
      </c>
      <c r="L65">
        <f t="shared" si="4"/>
        <v>54099</v>
      </c>
      <c r="M65">
        <f t="shared" si="5"/>
        <v>1335061</v>
      </c>
      <c r="N65" s="4">
        <f t="shared" si="6"/>
        <v>605480507599.04797</v>
      </c>
      <c r="O65" s="4">
        <f t="shared" si="7"/>
        <v>605480.50759904797</v>
      </c>
    </row>
    <row r="66" spans="1:15">
      <c r="A66">
        <v>1962</v>
      </c>
      <c r="B66" s="12">
        <f>[1]CO2Prices!$S65</f>
        <v>41.649283160615134</v>
      </c>
      <c r="D66">
        <f>[2]Sheet1!$J66</f>
        <v>1331435</v>
      </c>
      <c r="E66">
        <f>[2]Sheet1!$P66</f>
        <v>56550</v>
      </c>
      <c r="F66">
        <f t="shared" si="0"/>
        <v>1387985</v>
      </c>
      <c r="G66" s="4">
        <f t="shared" si="1"/>
        <v>57808580287.686401</v>
      </c>
      <c r="H66" s="4">
        <f t="shared" si="2"/>
        <v>57808.580287686404</v>
      </c>
      <c r="I66" s="12">
        <f>[1]CO2Prices!$T65</f>
        <v>462.59318319614516</v>
      </c>
      <c r="K66">
        <f t="shared" si="3"/>
        <v>1331435</v>
      </c>
      <c r="L66">
        <f t="shared" si="4"/>
        <v>56550</v>
      </c>
      <c r="M66">
        <f t="shared" si="5"/>
        <v>1387985</v>
      </c>
      <c r="N66" s="4">
        <f t="shared" si="6"/>
        <v>642072399378.50159</v>
      </c>
      <c r="O66" s="4">
        <f t="shared" si="7"/>
        <v>642072.39937850158</v>
      </c>
    </row>
    <row r="67" spans="1:15">
      <c r="A67">
        <v>1963</v>
      </c>
      <c r="B67" s="12">
        <f>[1]CO2Prices!$S66</f>
        <v>42.482268823827425</v>
      </c>
      <c r="D67">
        <f>[2]Sheet1!$J67</f>
        <v>1399951</v>
      </c>
      <c r="E67">
        <f>[2]Sheet1!$P67</f>
        <v>57452</v>
      </c>
      <c r="F67">
        <f t="shared" si="0"/>
        <v>1457403</v>
      </c>
      <c r="G67" s="4">
        <f t="shared" si="1"/>
        <v>61913786030.652557</v>
      </c>
      <c r="H67" s="4">
        <f t="shared" si="2"/>
        <v>61913.786030652554</v>
      </c>
      <c r="I67" s="12">
        <f>[1]CO2Prices!$T66</f>
        <v>471.84504686006801</v>
      </c>
      <c r="K67">
        <f t="shared" si="3"/>
        <v>1399951</v>
      </c>
      <c r="L67">
        <f t="shared" si="4"/>
        <v>57452</v>
      </c>
      <c r="M67">
        <f t="shared" si="5"/>
        <v>1457403</v>
      </c>
      <c r="N67" s="4">
        <f t="shared" si="6"/>
        <v>687668386829.00366</v>
      </c>
      <c r="O67" s="4">
        <f t="shared" si="7"/>
        <v>687668.38682900369</v>
      </c>
    </row>
    <row r="68" spans="1:15">
      <c r="A68">
        <v>1964</v>
      </c>
      <c r="B68" s="12">
        <f>[1]CO2Prices!$S67</f>
        <v>43.331914200303991</v>
      </c>
      <c r="D68">
        <f>[2]Sheet1!$J68</f>
        <v>1449869</v>
      </c>
      <c r="E68">
        <f>[2]Sheet1!$P68</f>
        <v>61624</v>
      </c>
      <c r="F68">
        <f t="shared" si="0"/>
        <v>1511493</v>
      </c>
      <c r="G68" s="4">
        <f t="shared" si="1"/>
        <v>65495884990.360085</v>
      </c>
      <c r="H68" s="4">
        <f t="shared" si="2"/>
        <v>65495.884990360086</v>
      </c>
      <c r="I68" s="12">
        <f>[1]CO2Prices!$T67</f>
        <v>481.28194779726948</v>
      </c>
      <c r="K68">
        <f t="shared" si="3"/>
        <v>1449869</v>
      </c>
      <c r="L68">
        <f t="shared" si="4"/>
        <v>61624</v>
      </c>
      <c r="M68">
        <f t="shared" si="5"/>
        <v>1511493</v>
      </c>
      <c r="N68" s="4">
        <f t="shared" si="6"/>
        <v>727454295121.93823</v>
      </c>
      <c r="O68" s="4">
        <f t="shared" si="7"/>
        <v>727454.29512193822</v>
      </c>
    </row>
    <row r="69" spans="1:15">
      <c r="A69">
        <v>1965</v>
      </c>
      <c r="B69" s="12">
        <f>[1]CO2Prices!$S68</f>
        <v>44.198552484310063</v>
      </c>
      <c r="D69">
        <f>[2]Sheet1!$J69</f>
        <v>1493805</v>
      </c>
      <c r="E69">
        <f>[2]Sheet1!$P69</f>
        <v>63039</v>
      </c>
      <c r="F69">
        <f t="shared" ref="F69:F104" si="8">D69+E69</f>
        <v>1556844</v>
      </c>
      <c r="G69" s="4">
        <f t="shared" ref="G69:G104" si="9">(B69*F69)*1000</f>
        <v>68810251243.883224</v>
      </c>
      <c r="H69" s="4">
        <f t="shared" ref="H69:H104" si="10">G69/1000000</f>
        <v>68810.25124388322</v>
      </c>
      <c r="I69" s="12">
        <f>[1]CO2Prices!$T68</f>
        <v>490.90758675321484</v>
      </c>
      <c r="K69">
        <f t="shared" ref="K69:K104" si="11">D69</f>
        <v>1493805</v>
      </c>
      <c r="L69">
        <f t="shared" ref="L69:L104" si="12">E69</f>
        <v>63039</v>
      </c>
      <c r="M69">
        <f t="shared" ref="M69:M104" si="13">F69</f>
        <v>1556844</v>
      </c>
      <c r="N69" s="4">
        <f t="shared" ref="N69:N104" si="14">(I69*M69)*1000</f>
        <v>764266530991.22205</v>
      </c>
      <c r="O69" s="4">
        <f t="shared" ref="O69:O104" si="15">N69/1000000</f>
        <v>764266.53099122201</v>
      </c>
    </row>
    <row r="70" spans="1:15">
      <c r="A70">
        <v>1966</v>
      </c>
      <c r="B70" s="12">
        <f>[1]CO2Prices!$S69</f>
        <v>45.082523533996266</v>
      </c>
      <c r="D70">
        <f>[2]Sheet1!$J70</f>
        <v>1535835</v>
      </c>
      <c r="E70">
        <f>[2]Sheet1!$P70</f>
        <v>68358</v>
      </c>
      <c r="F70">
        <f t="shared" si="8"/>
        <v>1604193</v>
      </c>
      <c r="G70" s="4">
        <f t="shared" si="9"/>
        <v>72321068675.572067</v>
      </c>
      <c r="H70" s="4">
        <f t="shared" si="10"/>
        <v>72321.068675572067</v>
      </c>
      <c r="I70" s="12">
        <f>[1]CO2Prices!$T69</f>
        <v>500.72573848827903</v>
      </c>
      <c r="K70">
        <f t="shared" si="11"/>
        <v>1535835</v>
      </c>
      <c r="L70">
        <f t="shared" si="12"/>
        <v>68358</v>
      </c>
      <c r="M70">
        <f t="shared" si="13"/>
        <v>1604193</v>
      </c>
      <c r="N70" s="4">
        <f t="shared" si="14"/>
        <v>803260724602.72778</v>
      </c>
      <c r="O70" s="4">
        <f t="shared" si="15"/>
        <v>803260.7246027278</v>
      </c>
    </row>
    <row r="71" spans="1:15">
      <c r="A71">
        <v>1967</v>
      </c>
      <c r="B71" s="12">
        <f>[1]CO2Prices!$S70</f>
        <v>45.984174004676177</v>
      </c>
      <c r="D71">
        <f>[2]Sheet1!$J71</f>
        <v>1570553</v>
      </c>
      <c r="E71">
        <f>[2]Sheet1!$P71</f>
        <v>72488</v>
      </c>
      <c r="F71">
        <f t="shared" si="8"/>
        <v>1643041</v>
      </c>
      <c r="G71" s="4">
        <f t="shared" si="9"/>
        <v>75553883240.817139</v>
      </c>
      <c r="H71" s="4">
        <f t="shared" si="10"/>
        <v>75553.883240817144</v>
      </c>
      <c r="I71" s="12">
        <f>[1]CO2Prices!$T70</f>
        <v>510.74025325804456</v>
      </c>
      <c r="K71">
        <f t="shared" si="11"/>
        <v>1570553</v>
      </c>
      <c r="L71">
        <f t="shared" si="12"/>
        <v>72488</v>
      </c>
      <c r="M71">
        <f t="shared" si="13"/>
        <v>1643041</v>
      </c>
      <c r="N71" s="4">
        <f t="shared" si="14"/>
        <v>839167176453.35083</v>
      </c>
      <c r="O71" s="4">
        <f t="shared" si="15"/>
        <v>839167.17645335081</v>
      </c>
    </row>
    <row r="72" spans="1:15">
      <c r="A72">
        <v>1968</v>
      </c>
      <c r="B72" s="12">
        <f>[1]CO2Prices!$S71</f>
        <v>46.903857484769702</v>
      </c>
      <c r="D72">
        <f>[2]Sheet1!$J72</f>
        <v>1630589</v>
      </c>
      <c r="E72">
        <f>[2]Sheet1!$P72</f>
        <v>78626</v>
      </c>
      <c r="F72">
        <f t="shared" si="8"/>
        <v>1709215</v>
      </c>
      <c r="G72" s="4">
        <f t="shared" si="9"/>
        <v>80168776770.830643</v>
      </c>
      <c r="H72" s="4">
        <f t="shared" si="10"/>
        <v>80168.776770830649</v>
      </c>
      <c r="I72" s="12">
        <f>[1]CO2Prices!$T71</f>
        <v>520.95505832320555</v>
      </c>
      <c r="K72">
        <f t="shared" si="11"/>
        <v>1630589</v>
      </c>
      <c r="L72">
        <f t="shared" si="12"/>
        <v>78626</v>
      </c>
      <c r="M72">
        <f t="shared" si="13"/>
        <v>1709215</v>
      </c>
      <c r="N72" s="4">
        <f t="shared" si="14"/>
        <v>890424200011.89783</v>
      </c>
      <c r="O72" s="4">
        <f t="shared" si="15"/>
        <v>890424.20001189783</v>
      </c>
    </row>
    <row r="73" spans="1:15">
      <c r="A73">
        <v>1969</v>
      </c>
      <c r="B73" s="12">
        <f>[1]CO2Prices!$S72</f>
        <v>47.841934634465112</v>
      </c>
      <c r="D73">
        <f>[2]Sheet1!$J73</f>
        <v>1718095</v>
      </c>
      <c r="E73">
        <f>[2]Sheet1!$P73</f>
        <v>85775</v>
      </c>
      <c r="F73">
        <f t="shared" si="8"/>
        <v>1803870</v>
      </c>
      <c r="G73" s="4">
        <f t="shared" si="9"/>
        <v>86300630629.072571</v>
      </c>
      <c r="H73" s="4">
        <f t="shared" si="10"/>
        <v>86300.630629072577</v>
      </c>
      <c r="I73" s="12">
        <f>[1]CO2Prices!$T72</f>
        <v>531.37415948966964</v>
      </c>
      <c r="K73">
        <f t="shared" si="11"/>
        <v>1718095</v>
      </c>
      <c r="L73">
        <f t="shared" si="12"/>
        <v>85775</v>
      </c>
      <c r="M73">
        <f t="shared" si="13"/>
        <v>1803870</v>
      </c>
      <c r="N73" s="4">
        <f t="shared" si="14"/>
        <v>958529905078.63037</v>
      </c>
      <c r="O73" s="4">
        <f t="shared" si="15"/>
        <v>958529.90507863043</v>
      </c>
    </row>
    <row r="74" spans="1:15">
      <c r="A74">
        <v>1970</v>
      </c>
      <c r="B74" s="12">
        <f>[1]CO2Prices!$S73</f>
        <v>48.798773327154407</v>
      </c>
      <c r="D74">
        <f>[2]Sheet1!$J74</f>
        <v>1809639</v>
      </c>
      <c r="E74">
        <f>[2]Sheet1!$P74</f>
        <v>93711</v>
      </c>
      <c r="F74">
        <f t="shared" si="8"/>
        <v>1903350</v>
      </c>
      <c r="G74" s="4">
        <f t="shared" si="9"/>
        <v>92881145212.239334</v>
      </c>
      <c r="H74" s="4">
        <f t="shared" si="10"/>
        <v>92881.145212239338</v>
      </c>
      <c r="I74" s="12">
        <f>[1]CO2Prices!$T73</f>
        <v>542.00164267946286</v>
      </c>
      <c r="K74">
        <f t="shared" si="11"/>
        <v>1809639</v>
      </c>
      <c r="L74">
        <f t="shared" si="12"/>
        <v>93711</v>
      </c>
      <c r="M74">
        <f t="shared" si="13"/>
        <v>1903350</v>
      </c>
      <c r="N74" s="4">
        <f t="shared" si="14"/>
        <v>1031618826593.9557</v>
      </c>
      <c r="O74" s="4">
        <f t="shared" si="15"/>
        <v>1031618.8265939557</v>
      </c>
    </row>
    <row r="75" spans="1:15">
      <c r="A75">
        <v>1971</v>
      </c>
      <c r="B75" s="12">
        <f>[1]CO2Prices!$S74</f>
        <v>49.774748793697512</v>
      </c>
      <c r="D75">
        <f>[2]Sheet1!$J75</f>
        <v>1830731</v>
      </c>
      <c r="E75">
        <f>[2]Sheet1!$P75</f>
        <v>102355</v>
      </c>
      <c r="F75">
        <f t="shared" si="8"/>
        <v>1933086</v>
      </c>
      <c r="G75" s="4">
        <f t="shared" si="9"/>
        <v>96218870046.613541</v>
      </c>
      <c r="H75" s="4">
        <f t="shared" si="10"/>
        <v>96218.870046613534</v>
      </c>
      <c r="I75" s="12">
        <f>[1]CO2Prices!$T74</f>
        <v>552.84167553305235</v>
      </c>
      <c r="K75">
        <f t="shared" si="11"/>
        <v>1830731</v>
      </c>
      <c r="L75">
        <f t="shared" si="12"/>
        <v>102355</v>
      </c>
      <c r="M75">
        <f t="shared" si="13"/>
        <v>1933086</v>
      </c>
      <c r="N75" s="4">
        <f t="shared" si="14"/>
        <v>1068690503189.4861</v>
      </c>
      <c r="O75" s="4">
        <f t="shared" si="15"/>
        <v>1068690.503189486</v>
      </c>
    </row>
    <row r="76" spans="1:15">
      <c r="A76">
        <v>1972</v>
      </c>
      <c r="B76" s="12">
        <f>[1]CO2Prices!$S75</f>
        <v>50.770243769571444</v>
      </c>
      <c r="D76">
        <f>[2]Sheet1!$J76</f>
        <v>1891910</v>
      </c>
      <c r="E76">
        <f>[2]Sheet1!$P76</f>
        <v>108168</v>
      </c>
      <c r="F76">
        <f t="shared" si="8"/>
        <v>2000078</v>
      </c>
      <c r="G76" s="4">
        <f t="shared" si="9"/>
        <v>101544447618.15691</v>
      </c>
      <c r="H76" s="4">
        <f t="shared" si="10"/>
        <v>101544.4476181569</v>
      </c>
      <c r="I76" s="12">
        <f>[1]CO2Prices!$T75</f>
        <v>563.89850904371315</v>
      </c>
      <c r="K76">
        <f t="shared" si="11"/>
        <v>1891910</v>
      </c>
      <c r="L76">
        <f t="shared" si="12"/>
        <v>108168</v>
      </c>
      <c r="M76">
        <f t="shared" si="13"/>
        <v>2000078</v>
      </c>
      <c r="N76" s="4">
        <f t="shared" si="14"/>
        <v>1127841002171.1316</v>
      </c>
      <c r="O76" s="4">
        <f t="shared" si="15"/>
        <v>1127841.0021711315</v>
      </c>
    </row>
    <row r="77" spans="1:15">
      <c r="A77">
        <v>1973</v>
      </c>
      <c r="B77" s="12">
        <f>[1]CO2Prices!$S76</f>
        <v>51.785648644962883</v>
      </c>
      <c r="D77">
        <f>[2]Sheet1!$J77</f>
        <v>1977526</v>
      </c>
      <c r="E77">
        <f>[2]Sheet1!$P77</f>
        <v>117855</v>
      </c>
      <c r="F77">
        <f t="shared" si="8"/>
        <v>2095381</v>
      </c>
      <c r="G77" s="4">
        <f t="shared" si="9"/>
        <v>108510664243.33096</v>
      </c>
      <c r="H77" s="4">
        <f t="shared" si="10"/>
        <v>108510.66424333096</v>
      </c>
      <c r="I77" s="12">
        <f>[1]CO2Prices!$T76</f>
        <v>575.17647922458764</v>
      </c>
      <c r="K77">
        <f t="shared" si="11"/>
        <v>1977526</v>
      </c>
      <c r="L77">
        <f t="shared" si="12"/>
        <v>117855</v>
      </c>
      <c r="M77">
        <f t="shared" si="13"/>
        <v>2095381</v>
      </c>
      <c r="N77" s="4">
        <f t="shared" si="14"/>
        <v>1205213866214.0957</v>
      </c>
      <c r="O77" s="4">
        <f t="shared" si="15"/>
        <v>1205213.8662140956</v>
      </c>
    </row>
    <row r="78" spans="1:15">
      <c r="A78">
        <v>1974</v>
      </c>
      <c r="B78" s="12">
        <f>[1]CO2Prices!$S77</f>
        <v>52.821361617862131</v>
      </c>
      <c r="D78">
        <f>[2]Sheet1!$J78</f>
        <v>1907173</v>
      </c>
      <c r="E78">
        <f>[2]Sheet1!$P78</f>
        <v>124480</v>
      </c>
      <c r="F78">
        <f t="shared" si="8"/>
        <v>2031653</v>
      </c>
      <c r="G78" s="4">
        <f t="shared" si="9"/>
        <v>107314677795.01445</v>
      </c>
      <c r="H78" s="4">
        <f t="shared" si="10"/>
        <v>107314.67779501445</v>
      </c>
      <c r="I78" s="12">
        <f>[1]CO2Prices!$T77</f>
        <v>586.68000880907925</v>
      </c>
      <c r="K78">
        <f t="shared" si="11"/>
        <v>1907173</v>
      </c>
      <c r="L78">
        <f t="shared" si="12"/>
        <v>124480</v>
      </c>
      <c r="M78">
        <f t="shared" si="13"/>
        <v>2031653</v>
      </c>
      <c r="N78" s="4">
        <f t="shared" si="14"/>
        <v>1191930199936.9924</v>
      </c>
      <c r="O78" s="4">
        <f t="shared" si="15"/>
        <v>1191930.1999369925</v>
      </c>
    </row>
    <row r="79" spans="1:15">
      <c r="A79">
        <v>1975</v>
      </c>
      <c r="B79" s="12">
        <f>[1]CO2Prices!$S78</f>
        <v>53.877788850219389</v>
      </c>
      <c r="D79">
        <f>[2]Sheet1!$J79</f>
        <v>1820643</v>
      </c>
      <c r="E79">
        <f>[2]Sheet1!$P79</f>
        <v>128028</v>
      </c>
      <c r="F79">
        <f t="shared" si="8"/>
        <v>1948671</v>
      </c>
      <c r="G79" s="4">
        <f t="shared" si="9"/>
        <v>104990084676.54587</v>
      </c>
      <c r="H79" s="4">
        <f t="shared" si="10"/>
        <v>104990.08467654587</v>
      </c>
      <c r="I79" s="12">
        <f>[1]CO2Prices!$T78</f>
        <v>598.41360898526102</v>
      </c>
      <c r="K79">
        <f t="shared" si="11"/>
        <v>1820643</v>
      </c>
      <c r="L79">
        <f t="shared" si="12"/>
        <v>128028</v>
      </c>
      <c r="M79">
        <f t="shared" si="13"/>
        <v>1948671</v>
      </c>
      <c r="N79" s="4">
        <f t="shared" si="14"/>
        <v>1166111245834.9175</v>
      </c>
      <c r="O79" s="4">
        <f t="shared" si="15"/>
        <v>1166111.2458349175</v>
      </c>
    </row>
    <row r="80" spans="1:15">
      <c r="A80">
        <v>1976</v>
      </c>
      <c r="B80" s="12">
        <f>[1]CO2Prices!$S79</f>
        <v>54.955344627223759</v>
      </c>
      <c r="D80">
        <f>[2]Sheet1!$J80</f>
        <v>1915874</v>
      </c>
      <c r="E80">
        <f>[2]Sheet1!$P80</f>
        <v>136698</v>
      </c>
      <c r="F80">
        <f t="shared" si="8"/>
        <v>2052572</v>
      </c>
      <c r="G80" s="4">
        <f t="shared" si="9"/>
        <v>112799801632.18993</v>
      </c>
      <c r="H80" s="4">
        <f t="shared" si="10"/>
        <v>112799.80163218992</v>
      </c>
      <c r="I80" s="12">
        <f>[1]CO2Prices!$T79</f>
        <v>610.38188116496599</v>
      </c>
      <c r="K80">
        <f t="shared" si="11"/>
        <v>1915874</v>
      </c>
      <c r="L80">
        <f t="shared" si="12"/>
        <v>136698</v>
      </c>
      <c r="M80">
        <f t="shared" si="13"/>
        <v>2052572</v>
      </c>
      <c r="N80" s="4">
        <f t="shared" si="14"/>
        <v>1252852758586.5366</v>
      </c>
      <c r="O80" s="4">
        <f t="shared" si="15"/>
        <v>1252852.7585865366</v>
      </c>
    </row>
    <row r="81" spans="1:15">
      <c r="A81">
        <v>1977</v>
      </c>
      <c r="B81" s="12">
        <f>[1]CO2Prices!$S80</f>
        <v>56.054451519768243</v>
      </c>
      <c r="D81">
        <f>[2]Sheet1!$J81</f>
        <v>1939415</v>
      </c>
      <c r="E81">
        <f>[2]Sheet1!$P81</f>
        <v>141550</v>
      </c>
      <c r="F81">
        <f t="shared" si="8"/>
        <v>2080965</v>
      </c>
      <c r="G81" s="4">
        <f t="shared" si="9"/>
        <v>116647351706.83452</v>
      </c>
      <c r="H81" s="4">
        <f t="shared" si="10"/>
        <v>116647.35170683452</v>
      </c>
      <c r="I81" s="12">
        <f>[1]CO2Prices!$T80</f>
        <v>622.58951878826542</v>
      </c>
      <c r="K81">
        <f t="shared" si="11"/>
        <v>1939415</v>
      </c>
      <c r="L81">
        <f t="shared" si="12"/>
        <v>141550</v>
      </c>
      <c r="M81">
        <f t="shared" si="13"/>
        <v>2080965</v>
      </c>
      <c r="N81" s="4">
        <f t="shared" si="14"/>
        <v>1295586997965.2229</v>
      </c>
      <c r="O81" s="4">
        <f t="shared" si="15"/>
        <v>1295586.9979652229</v>
      </c>
    </row>
    <row r="82" spans="1:15">
      <c r="A82">
        <v>1978</v>
      </c>
      <c r="B82" s="12">
        <f>[1]CO2Prices!$S81</f>
        <v>57.175540550163596</v>
      </c>
      <c r="D82">
        <f>[2]Sheet1!$J82</f>
        <v>1998348</v>
      </c>
      <c r="E82">
        <f>[2]Sheet1!$P82</f>
        <v>154580</v>
      </c>
      <c r="F82">
        <f t="shared" si="8"/>
        <v>2152928</v>
      </c>
      <c r="G82" s="4">
        <f t="shared" si="9"/>
        <v>123094822165.58261</v>
      </c>
      <c r="H82" s="4">
        <f t="shared" si="10"/>
        <v>123094.82216558261</v>
      </c>
      <c r="I82" s="12">
        <f>[1]CO2Prices!$T81</f>
        <v>635.04130916403062</v>
      </c>
      <c r="K82">
        <f t="shared" si="11"/>
        <v>1998348</v>
      </c>
      <c r="L82">
        <f t="shared" si="12"/>
        <v>154580</v>
      </c>
      <c r="M82">
        <f t="shared" si="13"/>
        <v>2152928</v>
      </c>
      <c r="N82" s="4">
        <f t="shared" si="14"/>
        <v>1367198215655.8982</v>
      </c>
      <c r="O82" s="4">
        <f t="shared" si="15"/>
        <v>1367198.2156558982</v>
      </c>
    </row>
    <row r="83" spans="1:15">
      <c r="A83">
        <v>1979</v>
      </c>
      <c r="B83" s="12">
        <f>[1]CO2Prices!$S82</f>
        <v>58.319051361166878</v>
      </c>
      <c r="D83">
        <f>[2]Sheet1!$J83</f>
        <v>2029396</v>
      </c>
      <c r="E83">
        <f>[2]Sheet1!$P83</f>
        <v>166129</v>
      </c>
      <c r="F83">
        <f t="shared" si="8"/>
        <v>2195525</v>
      </c>
      <c r="G83" s="4">
        <f t="shared" si="9"/>
        <v>128040935239.72591</v>
      </c>
      <c r="H83" s="4">
        <f t="shared" si="10"/>
        <v>128040.93523972591</v>
      </c>
      <c r="I83" s="12">
        <f>[1]CO2Prices!$T82</f>
        <v>647.74213534731143</v>
      </c>
      <c r="K83">
        <f t="shared" si="11"/>
        <v>2029396</v>
      </c>
      <c r="L83">
        <f t="shared" si="12"/>
        <v>166129</v>
      </c>
      <c r="M83">
        <f t="shared" si="13"/>
        <v>2195525</v>
      </c>
      <c r="N83" s="4">
        <f t="shared" si="14"/>
        <v>1422134051708.406</v>
      </c>
      <c r="O83" s="4">
        <f t="shared" si="15"/>
        <v>1422134.0517084061</v>
      </c>
    </row>
    <row r="84" spans="1:15">
      <c r="A84">
        <v>1980</v>
      </c>
      <c r="B84" s="12">
        <f>[1]CO2Prices!$S83</f>
        <v>59.485432388390208</v>
      </c>
      <c r="D84">
        <f>[2]Sheet1!$J84</f>
        <v>1955923</v>
      </c>
      <c r="E84">
        <f>[2]Sheet1!$P84</f>
        <v>172867</v>
      </c>
      <c r="F84">
        <f t="shared" si="8"/>
        <v>2128790</v>
      </c>
      <c r="G84" s="4">
        <f t="shared" si="9"/>
        <v>126631993614.08119</v>
      </c>
      <c r="H84" s="4">
        <f t="shared" si="10"/>
        <v>126631.99361408119</v>
      </c>
      <c r="I84" s="12">
        <f>[1]CO2Prices!$T83</f>
        <v>660.69697805425767</v>
      </c>
      <c r="K84">
        <f t="shared" si="11"/>
        <v>1955923</v>
      </c>
      <c r="L84">
        <f t="shared" si="12"/>
        <v>172867</v>
      </c>
      <c r="M84">
        <f t="shared" si="13"/>
        <v>2128790</v>
      </c>
      <c r="N84" s="4">
        <f t="shared" si="14"/>
        <v>1406485119912.1233</v>
      </c>
      <c r="O84" s="4">
        <f t="shared" si="15"/>
        <v>1406485.1199121233</v>
      </c>
    </row>
    <row r="85" spans="1:15">
      <c r="A85">
        <v>1981</v>
      </c>
      <c r="B85" s="12">
        <f>[1]CO2Prices!$S84</f>
        <v>60.67514103615801</v>
      </c>
      <c r="D85">
        <f>[2]Sheet1!$J85</f>
        <v>1874074</v>
      </c>
      <c r="E85">
        <f>[2]Sheet1!$P85</f>
        <v>171091</v>
      </c>
      <c r="F85">
        <f t="shared" si="8"/>
        <v>2045165</v>
      </c>
      <c r="G85" s="4">
        <f t="shared" si="9"/>
        <v>124090674817.2141</v>
      </c>
      <c r="H85" s="4">
        <f t="shared" si="10"/>
        <v>124090.67481721409</v>
      </c>
      <c r="I85" s="12">
        <f>[1]CO2Prices!$T84</f>
        <v>673.91091761534278</v>
      </c>
      <c r="K85">
        <f t="shared" si="11"/>
        <v>1874074</v>
      </c>
      <c r="L85">
        <f t="shared" si="12"/>
        <v>171091</v>
      </c>
      <c r="M85">
        <f t="shared" si="13"/>
        <v>2045165</v>
      </c>
      <c r="N85" s="4">
        <f t="shared" si="14"/>
        <v>1378259021824.7827</v>
      </c>
      <c r="O85" s="4">
        <f t="shared" si="15"/>
        <v>1378259.0218247827</v>
      </c>
    </row>
    <row r="86" spans="1:15">
      <c r="A86">
        <v>1982</v>
      </c>
      <c r="B86" s="12">
        <f>[1]CO2Prices!$S85</f>
        <v>61.888643856881174</v>
      </c>
      <c r="D86">
        <f>[2]Sheet1!$J86</f>
        <v>1794892</v>
      </c>
      <c r="E86">
        <f>[2]Sheet1!$P86</f>
        <v>176430</v>
      </c>
      <c r="F86">
        <f t="shared" si="8"/>
        <v>1971322</v>
      </c>
      <c r="G86" s="4">
        <f t="shared" si="9"/>
        <v>122002445185.23471</v>
      </c>
      <c r="H86" s="4">
        <f t="shared" si="10"/>
        <v>122002.44518523471</v>
      </c>
      <c r="I86" s="12">
        <f>[1]CO2Prices!$T85</f>
        <v>687.38913596764962</v>
      </c>
      <c r="K86">
        <f t="shared" si="11"/>
        <v>1794892</v>
      </c>
      <c r="L86">
        <f t="shared" si="12"/>
        <v>176430</v>
      </c>
      <c r="M86">
        <f t="shared" si="13"/>
        <v>1971322</v>
      </c>
      <c r="N86" s="4">
        <f t="shared" si="14"/>
        <v>1355065326294.019</v>
      </c>
      <c r="O86" s="4">
        <f t="shared" si="15"/>
        <v>1355065.3262940191</v>
      </c>
    </row>
    <row r="87" spans="1:15">
      <c r="A87">
        <v>1983</v>
      </c>
      <c r="B87" s="12">
        <f>[1]CO2Prices!$S86</f>
        <v>63.126416734018797</v>
      </c>
      <c r="D87">
        <f>[2]Sheet1!$J87</f>
        <v>1797200</v>
      </c>
      <c r="E87">
        <f>[2]Sheet1!$P87</f>
        <v>169233</v>
      </c>
      <c r="F87">
        <f t="shared" si="8"/>
        <v>1966433</v>
      </c>
      <c r="G87" s="4">
        <f t="shared" si="9"/>
        <v>124133869037.52678</v>
      </c>
      <c r="H87" s="4">
        <f t="shared" si="10"/>
        <v>124133.86903752678</v>
      </c>
      <c r="I87" s="12">
        <f>[1]CO2Prices!$T86</f>
        <v>701.13691868700244</v>
      </c>
      <c r="K87">
        <f t="shared" si="11"/>
        <v>1797200</v>
      </c>
      <c r="L87">
        <f t="shared" si="12"/>
        <v>169233</v>
      </c>
      <c r="M87">
        <f t="shared" si="13"/>
        <v>1966433</v>
      </c>
      <c r="N87" s="4">
        <f t="shared" si="14"/>
        <v>1378738774424.4382</v>
      </c>
      <c r="O87" s="4">
        <f t="shared" si="15"/>
        <v>1378738.7744244381</v>
      </c>
    </row>
    <row r="88" spans="1:15">
      <c r="A88">
        <v>1984</v>
      </c>
      <c r="B88" s="12">
        <f>[1]CO2Prices!$S87</f>
        <v>64.388945068699172</v>
      </c>
      <c r="D88">
        <f>[2]Sheet1!$J88</f>
        <v>1833216</v>
      </c>
      <c r="E88">
        <f>[2]Sheet1!$P88</f>
        <v>170203</v>
      </c>
      <c r="F88">
        <f t="shared" si="8"/>
        <v>2003419</v>
      </c>
      <c r="G88" s="4">
        <f t="shared" si="9"/>
        <v>128998035940.58823</v>
      </c>
      <c r="H88" s="4">
        <f t="shared" si="10"/>
        <v>128998.03594058822</v>
      </c>
      <c r="I88" s="12">
        <f>[1]CO2Prices!$T87</f>
        <v>715.15965706074257</v>
      </c>
      <c r="K88">
        <f t="shared" si="11"/>
        <v>1833216</v>
      </c>
      <c r="L88">
        <f t="shared" si="12"/>
        <v>170203</v>
      </c>
      <c r="M88">
        <f t="shared" si="13"/>
        <v>2003419</v>
      </c>
      <c r="N88" s="4">
        <f t="shared" si="14"/>
        <v>1432764444988.9758</v>
      </c>
      <c r="O88" s="4">
        <f t="shared" si="15"/>
        <v>1432764.4449889758</v>
      </c>
    </row>
    <row r="89" spans="1:15">
      <c r="A89">
        <v>1985</v>
      </c>
      <c r="B89" s="12">
        <f>[1]CO2Prices!$S88</f>
        <v>65.676723970073169</v>
      </c>
      <c r="D89">
        <f>[2]Sheet1!$J89</f>
        <v>1849456</v>
      </c>
      <c r="E89">
        <f>[2]Sheet1!$P89</f>
        <v>174592</v>
      </c>
      <c r="F89">
        <f t="shared" si="8"/>
        <v>2024048</v>
      </c>
      <c r="G89" s="4">
        <f t="shared" si="9"/>
        <v>132932841798.17867</v>
      </c>
      <c r="H89" s="4">
        <f t="shared" si="10"/>
        <v>132932.84179817868</v>
      </c>
      <c r="I89" s="12">
        <f>[1]CO2Prices!$T88</f>
        <v>729.46285020195762</v>
      </c>
      <c r="K89">
        <f t="shared" si="11"/>
        <v>1849456</v>
      </c>
      <c r="L89">
        <f t="shared" si="12"/>
        <v>174592</v>
      </c>
      <c r="M89">
        <f t="shared" si="13"/>
        <v>2024048</v>
      </c>
      <c r="N89" s="4">
        <f t="shared" si="14"/>
        <v>1476467823025.5718</v>
      </c>
      <c r="O89" s="4">
        <f t="shared" si="15"/>
        <v>1476467.8230255719</v>
      </c>
    </row>
    <row r="90" spans="1:15">
      <c r="A90">
        <v>1986</v>
      </c>
      <c r="B90" s="12">
        <f>[1]CO2Prices!$S89</f>
        <v>66.990258449474609</v>
      </c>
      <c r="D90">
        <f>[2]Sheet1!$J90</f>
        <v>1849832</v>
      </c>
      <c r="E90">
        <f>[2]Sheet1!$P90</f>
        <v>182439</v>
      </c>
      <c r="F90">
        <f t="shared" si="8"/>
        <v>2032271</v>
      </c>
      <c r="G90" s="4">
        <f t="shared" si="9"/>
        <v>136142359529.37222</v>
      </c>
      <c r="H90" s="4">
        <f t="shared" si="10"/>
        <v>136142.35952937222</v>
      </c>
      <c r="I90" s="12">
        <f>[1]CO2Prices!$T89</f>
        <v>744.05210720599655</v>
      </c>
      <c r="K90">
        <f t="shared" si="11"/>
        <v>1849832</v>
      </c>
      <c r="L90">
        <f t="shared" si="12"/>
        <v>182439</v>
      </c>
      <c r="M90">
        <f t="shared" si="13"/>
        <v>2032271</v>
      </c>
      <c r="N90" s="4">
        <f t="shared" si="14"/>
        <v>1512115519963.6379</v>
      </c>
      <c r="O90" s="4">
        <f t="shared" si="15"/>
        <v>1512115.5199636379</v>
      </c>
    </row>
    <row r="91" spans="1:15">
      <c r="A91">
        <v>1987</v>
      </c>
      <c r="B91" s="12">
        <f>[1]CO2Prices!$S90</f>
        <v>68.330063618464109</v>
      </c>
      <c r="D91">
        <f>[2]Sheet1!$J91</f>
        <v>1900838</v>
      </c>
      <c r="E91">
        <f>[2]Sheet1!$P91</f>
        <v>191707</v>
      </c>
      <c r="F91">
        <f t="shared" si="8"/>
        <v>2092545</v>
      </c>
      <c r="G91" s="4">
        <f t="shared" si="9"/>
        <v>142983732974.49899</v>
      </c>
      <c r="H91" s="4">
        <f t="shared" si="10"/>
        <v>142983.732974499</v>
      </c>
      <c r="I91" s="12">
        <f>[1]CO2Prices!$T90</f>
        <v>758.93314935011654</v>
      </c>
      <c r="K91">
        <f t="shared" si="11"/>
        <v>1900838</v>
      </c>
      <c r="L91">
        <f t="shared" si="12"/>
        <v>191707</v>
      </c>
      <c r="M91">
        <f t="shared" si="13"/>
        <v>2092545</v>
      </c>
      <c r="N91" s="4">
        <f t="shared" si="14"/>
        <v>1588101767006.8396</v>
      </c>
      <c r="O91" s="4">
        <f t="shared" si="15"/>
        <v>1588101.7670068396</v>
      </c>
    </row>
    <row r="92" spans="1:15">
      <c r="A92">
        <v>1988</v>
      </c>
      <c r="B92" s="12">
        <f>[1]CO2Prices!$S91</f>
        <v>69.696664890833375</v>
      </c>
      <c r="D92">
        <f>[2]Sheet1!$J92</f>
        <v>1955322</v>
      </c>
      <c r="E92">
        <f>[2]Sheet1!$P92</f>
        <v>195603</v>
      </c>
      <c r="F92">
        <f t="shared" si="8"/>
        <v>2150925</v>
      </c>
      <c r="G92" s="4">
        <f t="shared" si="9"/>
        <v>149912298930.31577</v>
      </c>
      <c r="H92" s="4">
        <f t="shared" si="10"/>
        <v>149912.29893031577</v>
      </c>
      <c r="I92" s="12">
        <f>[1]CO2Prices!$T91</f>
        <v>774.11181233711875</v>
      </c>
      <c r="K92">
        <f t="shared" si="11"/>
        <v>1955322</v>
      </c>
      <c r="L92">
        <f t="shared" si="12"/>
        <v>195603</v>
      </c>
      <c r="M92">
        <f t="shared" si="13"/>
        <v>2150925</v>
      </c>
      <c r="N92" s="4">
        <f t="shared" si="14"/>
        <v>1665056449951.2173</v>
      </c>
      <c r="O92" s="4">
        <f t="shared" si="15"/>
        <v>1665056.4499512173</v>
      </c>
    </row>
    <row r="93" spans="1:15">
      <c r="A93">
        <v>1989</v>
      </c>
      <c r="B93" s="12">
        <f>[1]CO2Prices!$S92</f>
        <v>71.090598188650077</v>
      </c>
      <c r="D93">
        <f>[2]Sheet1!$J93</f>
        <v>1980332</v>
      </c>
      <c r="E93">
        <f>[2]Sheet1!$P93</f>
        <v>212330</v>
      </c>
      <c r="F93">
        <f t="shared" si="8"/>
        <v>2192662</v>
      </c>
      <c r="G93" s="4">
        <f t="shared" si="9"/>
        <v>155877653205.52185</v>
      </c>
      <c r="H93" s="4">
        <f t="shared" si="10"/>
        <v>155877.65320552184</v>
      </c>
      <c r="I93" s="12">
        <f>[1]CO2Prices!$T92</f>
        <v>789.59404858386154</v>
      </c>
      <c r="K93">
        <f t="shared" si="11"/>
        <v>1980332</v>
      </c>
      <c r="L93">
        <f t="shared" si="12"/>
        <v>212330</v>
      </c>
      <c r="M93">
        <f t="shared" si="13"/>
        <v>2192662</v>
      </c>
      <c r="N93" s="4">
        <f t="shared" si="14"/>
        <v>1731312865755.9868</v>
      </c>
      <c r="O93" s="4">
        <f t="shared" si="15"/>
        <v>1731312.8657559869</v>
      </c>
    </row>
    <row r="94" spans="1:15">
      <c r="A94">
        <v>1990</v>
      </c>
      <c r="B94" s="12">
        <f>[1]CO2Prices!$S93</f>
        <v>72.512410152423058</v>
      </c>
      <c r="D94">
        <f>[2]Sheet1!$J94</f>
        <v>1929414</v>
      </c>
      <c r="E94">
        <f>[2]Sheet1!$P94</f>
        <v>198103</v>
      </c>
      <c r="F94">
        <f t="shared" si="8"/>
        <v>2127517</v>
      </c>
      <c r="G94" s="4">
        <f t="shared" si="9"/>
        <v>154271385310.25262</v>
      </c>
      <c r="H94" s="4">
        <f t="shared" si="10"/>
        <v>154271.38531025263</v>
      </c>
      <c r="I94" s="12">
        <f>[1]CO2Prices!$T93</f>
        <v>805.3859295555385</v>
      </c>
      <c r="K94">
        <f t="shared" si="11"/>
        <v>1929414</v>
      </c>
      <c r="L94">
        <f t="shared" si="12"/>
        <v>198103</v>
      </c>
      <c r="M94">
        <f t="shared" si="13"/>
        <v>2127517</v>
      </c>
      <c r="N94" s="4">
        <f t="shared" si="14"/>
        <v>1713472256690.2107</v>
      </c>
      <c r="O94" s="4">
        <f t="shared" si="15"/>
        <v>1713472.2566902107</v>
      </c>
    </row>
    <row r="95" spans="1:15">
      <c r="A95">
        <v>1991</v>
      </c>
      <c r="B95" s="12">
        <f>[1]CO2Prices!$S94</f>
        <v>73.962658355471532</v>
      </c>
      <c r="D95">
        <f>[2]Sheet1!$J95</f>
        <v>1912733</v>
      </c>
      <c r="E95">
        <f>[2]Sheet1!$P95</f>
        <v>204846</v>
      </c>
      <c r="F95">
        <f t="shared" si="8"/>
        <v>2117579</v>
      </c>
      <c r="G95" s="4">
        <f t="shared" si="9"/>
        <v>156621772117.72104</v>
      </c>
      <c r="H95" s="4">
        <f t="shared" si="10"/>
        <v>156621.77211772103</v>
      </c>
      <c r="I95" s="12">
        <f>[1]CO2Prices!$T94</f>
        <v>821.49364814664932</v>
      </c>
      <c r="K95">
        <f t="shared" si="11"/>
        <v>1912733</v>
      </c>
      <c r="L95">
        <f t="shared" si="12"/>
        <v>204846</v>
      </c>
      <c r="M95">
        <f t="shared" si="13"/>
        <v>2117579</v>
      </c>
      <c r="N95" s="4">
        <f t="shared" si="14"/>
        <v>1739577697948.7336</v>
      </c>
      <c r="O95" s="4">
        <f t="shared" si="15"/>
        <v>1739577.6979487336</v>
      </c>
    </row>
    <row r="96" spans="1:15">
      <c r="A96">
        <v>1992</v>
      </c>
      <c r="B96" s="12">
        <f>[1]CO2Prices!$S95</f>
        <v>75.441911522580938</v>
      </c>
      <c r="D96">
        <f>[2]Sheet1!$J96</f>
        <v>1918723</v>
      </c>
      <c r="E96">
        <f>[2]Sheet1!$P96</f>
        <v>208720</v>
      </c>
      <c r="F96">
        <f t="shared" si="8"/>
        <v>2127443</v>
      </c>
      <c r="G96" s="4">
        <f t="shared" si="9"/>
        <v>160498366575.33417</v>
      </c>
      <c r="H96" s="4">
        <f t="shared" si="10"/>
        <v>160498.36657533416</v>
      </c>
      <c r="I96" s="12">
        <f>[1]CO2Prices!$T95</f>
        <v>837.92352110958223</v>
      </c>
      <c r="K96">
        <f t="shared" si="11"/>
        <v>1918723</v>
      </c>
      <c r="L96">
        <f t="shared" si="12"/>
        <v>208720</v>
      </c>
      <c r="M96">
        <f t="shared" si="13"/>
        <v>2127443</v>
      </c>
      <c r="N96" s="4">
        <f t="shared" si="14"/>
        <v>1782634529519.9331</v>
      </c>
      <c r="O96" s="4">
        <f t="shared" si="15"/>
        <v>1782634.529519933</v>
      </c>
    </row>
    <row r="97" spans="1:15">
      <c r="A97">
        <v>1993</v>
      </c>
      <c r="B97" s="12">
        <f>[1]CO2Prices!$S96</f>
        <v>76.950749753032568</v>
      </c>
      <c r="D97">
        <f>[2]Sheet1!$J97</f>
        <v>1945541</v>
      </c>
      <c r="E97">
        <f>[2]Sheet1!$P97</f>
        <v>212284</v>
      </c>
      <c r="F97">
        <f t="shared" si="8"/>
        <v>2157825</v>
      </c>
      <c r="G97" s="4">
        <f t="shared" si="9"/>
        <v>166046251585.83752</v>
      </c>
      <c r="H97" s="4">
        <f t="shared" si="10"/>
        <v>166046.25158583751</v>
      </c>
      <c r="I97" s="12">
        <f>[1]CO2Prices!$T96</f>
        <v>854.68199153177386</v>
      </c>
      <c r="K97">
        <f t="shared" si="11"/>
        <v>1945541</v>
      </c>
      <c r="L97">
        <f t="shared" si="12"/>
        <v>212284</v>
      </c>
      <c r="M97">
        <f t="shared" si="13"/>
        <v>2157825</v>
      </c>
      <c r="N97" s="4">
        <f t="shared" si="14"/>
        <v>1844254168377.0498</v>
      </c>
      <c r="O97" s="4">
        <f t="shared" si="15"/>
        <v>1844254.1683770497</v>
      </c>
    </row>
    <row r="98" spans="1:15">
      <c r="A98">
        <v>1994</v>
      </c>
      <c r="B98" s="12">
        <f>[1]CO2Prices!$S97</f>
        <v>78.489764748093208</v>
      </c>
      <c r="D98">
        <f>[2]Sheet1!$J98</f>
        <v>1954816</v>
      </c>
      <c r="E98">
        <f>[2]Sheet1!$P98</f>
        <v>223429</v>
      </c>
      <c r="F98">
        <f t="shared" si="8"/>
        <v>2178245</v>
      </c>
      <c r="G98" s="4">
        <f t="shared" si="9"/>
        <v>170969937613.7103</v>
      </c>
      <c r="H98" s="4">
        <f t="shared" si="10"/>
        <v>170969.9376137103</v>
      </c>
      <c r="I98" s="12">
        <f>[1]CO2Prices!$T97</f>
        <v>871.77563136240917</v>
      </c>
      <c r="K98">
        <f t="shared" si="11"/>
        <v>1954816</v>
      </c>
      <c r="L98">
        <f t="shared" si="12"/>
        <v>223429</v>
      </c>
      <c r="M98">
        <f t="shared" si="13"/>
        <v>2178245</v>
      </c>
      <c r="N98" s="4">
        <f t="shared" si="14"/>
        <v>1898940910137.011</v>
      </c>
      <c r="O98" s="4">
        <f t="shared" si="15"/>
        <v>1898940.910137011</v>
      </c>
    </row>
    <row r="99" spans="1:15">
      <c r="A99">
        <v>1995</v>
      </c>
      <c r="B99" s="12">
        <f>[1]CO2Prices!$S98</f>
        <v>80.059560043055086</v>
      </c>
      <c r="D99">
        <f>[2]Sheet1!$J99</f>
        <v>1966305</v>
      </c>
      <c r="E99">
        <f>[2]Sheet1!$P99</f>
        <v>222515</v>
      </c>
      <c r="F99">
        <f t="shared" si="8"/>
        <v>2188820</v>
      </c>
      <c r="G99" s="4">
        <f t="shared" si="9"/>
        <v>175235966213.43982</v>
      </c>
      <c r="H99" s="4">
        <f t="shared" si="10"/>
        <v>175235.96621343982</v>
      </c>
      <c r="I99" s="12">
        <f>[1]CO2Prices!$T98</f>
        <v>889.21114398965756</v>
      </c>
      <c r="K99">
        <f t="shared" si="11"/>
        <v>1966305</v>
      </c>
      <c r="L99">
        <f t="shared" si="12"/>
        <v>222515</v>
      </c>
      <c r="M99">
        <f t="shared" si="13"/>
        <v>2188820</v>
      </c>
      <c r="N99" s="4">
        <f t="shared" si="14"/>
        <v>1946323136187.4424</v>
      </c>
      <c r="O99" s="4">
        <f t="shared" si="15"/>
        <v>1946323.1361874423</v>
      </c>
    </row>
    <row r="100" spans="1:15">
      <c r="A100">
        <v>1996</v>
      </c>
      <c r="B100" s="12">
        <f>[1]CO2Prices!$S99</f>
        <v>81.660751243916181</v>
      </c>
      <c r="D100">
        <f>[2]Sheet1!$J100</f>
        <v>2023201</v>
      </c>
      <c r="E100">
        <f>[2]Sheet1!$P100</f>
        <v>237331</v>
      </c>
      <c r="F100">
        <f t="shared" si="8"/>
        <v>2260532</v>
      </c>
      <c r="G100" s="4">
        <f t="shared" si="9"/>
        <v>184596741330.91232</v>
      </c>
      <c r="H100" s="4">
        <f t="shared" si="10"/>
        <v>184596.74133091234</v>
      </c>
      <c r="I100" s="12">
        <f>[1]CO2Prices!$T99</f>
        <v>906.99536686945055</v>
      </c>
      <c r="K100">
        <f t="shared" si="11"/>
        <v>2023201</v>
      </c>
      <c r="L100">
        <f t="shared" si="12"/>
        <v>237331</v>
      </c>
      <c r="M100">
        <f t="shared" si="13"/>
        <v>2260532</v>
      </c>
      <c r="N100" s="4">
        <f t="shared" si="14"/>
        <v>2050292050660.1328</v>
      </c>
      <c r="O100" s="4">
        <f t="shared" si="15"/>
        <v>2050292.0506601329</v>
      </c>
    </row>
    <row r="101" spans="1:15">
      <c r="A101">
        <v>1997</v>
      </c>
      <c r="B101" s="12">
        <f>[1]CO2Prices!$S100</f>
        <v>83.29396626879452</v>
      </c>
      <c r="D101">
        <f>[2]Sheet1!$J101</f>
        <v>2035349</v>
      </c>
      <c r="E101">
        <f>[2]Sheet1!$P101</f>
        <v>250587</v>
      </c>
      <c r="F101">
        <f t="shared" si="8"/>
        <v>2285936</v>
      </c>
      <c r="G101" s="4">
        <f t="shared" si="9"/>
        <v>190404676076.62308</v>
      </c>
      <c r="H101" s="4">
        <f t="shared" si="10"/>
        <v>190404.67607662309</v>
      </c>
      <c r="I101" s="12">
        <f>[1]CO2Prices!$T100</f>
        <v>925.13527420683965</v>
      </c>
      <c r="K101">
        <f t="shared" si="11"/>
        <v>2035349</v>
      </c>
      <c r="L101">
        <f t="shared" si="12"/>
        <v>250587</v>
      </c>
      <c r="M101">
        <f t="shared" si="13"/>
        <v>2285936</v>
      </c>
      <c r="N101" s="4">
        <f t="shared" si="14"/>
        <v>2114800028179.2861</v>
      </c>
      <c r="O101" s="4">
        <f t="shared" si="15"/>
        <v>2114800.028179286</v>
      </c>
    </row>
    <row r="102" spans="1:15">
      <c r="A102">
        <v>1998</v>
      </c>
      <c r="B102" s="12">
        <f>[1]CO2Prices!$S101</f>
        <v>84.959845594170389</v>
      </c>
      <c r="D102">
        <f>[2]Sheet1!$J102</f>
        <v>2054584</v>
      </c>
      <c r="E102">
        <f>[2]Sheet1!$P102</f>
        <v>259009</v>
      </c>
      <c r="F102">
        <f t="shared" si="8"/>
        <v>2313593</v>
      </c>
      <c r="G102" s="4">
        <f t="shared" si="9"/>
        <v>196562504047.75345</v>
      </c>
      <c r="H102" s="4">
        <f t="shared" si="10"/>
        <v>196562.50404775343</v>
      </c>
      <c r="I102" s="12">
        <f>[1]CO2Prices!$T101</f>
        <v>943.63797969097618</v>
      </c>
      <c r="K102">
        <f t="shared" si="11"/>
        <v>2054584</v>
      </c>
      <c r="L102">
        <f t="shared" si="12"/>
        <v>259009</v>
      </c>
      <c r="M102">
        <f t="shared" si="13"/>
        <v>2313593</v>
      </c>
      <c r="N102" s="4">
        <f t="shared" si="14"/>
        <v>2183194224347.1846</v>
      </c>
      <c r="O102" s="4">
        <f t="shared" si="15"/>
        <v>2183194.2243471844</v>
      </c>
    </row>
    <row r="103" spans="1:15">
      <c r="A103">
        <v>1999</v>
      </c>
      <c r="B103" s="12">
        <f>[1]CO2Prices!$S102</f>
        <v>86.659042506053808</v>
      </c>
      <c r="D103">
        <f>[2]Sheet1!$J103</f>
        <v>2072176</v>
      </c>
      <c r="E103">
        <f>[2]Sheet1!$P103</f>
        <v>263916</v>
      </c>
      <c r="F103">
        <f t="shared" si="8"/>
        <v>2336092</v>
      </c>
      <c r="G103" s="4">
        <f t="shared" si="9"/>
        <v>202443495926.05225</v>
      </c>
      <c r="H103" s="4">
        <f t="shared" si="10"/>
        <v>202443.49592605224</v>
      </c>
      <c r="I103" s="12">
        <f>[1]CO2Prices!$T102</f>
        <v>962.51073928479616</v>
      </c>
      <c r="K103">
        <f t="shared" si="11"/>
        <v>2072176</v>
      </c>
      <c r="L103">
        <f t="shared" si="12"/>
        <v>263916</v>
      </c>
      <c r="M103">
        <f t="shared" si="13"/>
        <v>2336092</v>
      </c>
      <c r="N103" s="4">
        <f t="shared" si="14"/>
        <v>2248513637957.2979</v>
      </c>
      <c r="O103" s="4">
        <f t="shared" si="15"/>
        <v>2248513.6379572977</v>
      </c>
    </row>
    <row r="104" spans="1:15">
      <c r="A104">
        <v>2000</v>
      </c>
      <c r="B104" s="12">
        <f>[1]CO2Prices!$S103</f>
        <v>88.392223356174895</v>
      </c>
      <c r="D104">
        <f>[2]Sheet1!$J104</f>
        <v>2128218</v>
      </c>
      <c r="E104">
        <f>[2]Sheet1!$P104</f>
        <v>264349</v>
      </c>
      <c r="F104">
        <f t="shared" si="8"/>
        <v>2392567</v>
      </c>
      <c r="G104" s="4">
        <f t="shared" si="9"/>
        <v>211484316658.61328</v>
      </c>
      <c r="H104" s="4">
        <f t="shared" si="10"/>
        <v>211484.31665861327</v>
      </c>
      <c r="I104" s="12">
        <f>[1]CO2Prices!$T103</f>
        <v>981.76095407049206</v>
      </c>
      <c r="K104">
        <f t="shared" si="11"/>
        <v>2128218</v>
      </c>
      <c r="L104">
        <f t="shared" si="12"/>
        <v>264349</v>
      </c>
      <c r="M104">
        <f t="shared" si="13"/>
        <v>2392567</v>
      </c>
      <c r="N104" s="4">
        <f t="shared" si="14"/>
        <v>2348928860597.5752</v>
      </c>
      <c r="O104" s="4">
        <f t="shared" si="15"/>
        <v>2348928.8605975751</v>
      </c>
    </row>
  </sheetData>
  <mergeCells count="2">
    <mergeCell ref="B1:H1"/>
    <mergeCell ref="I1:O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104"/>
  <sheetViews>
    <sheetView workbookViewId="0">
      <pane xSplit="1" ySplit="3" topLeftCell="M10" activePane="bottomRight" state="frozen"/>
      <selection pane="topRight" activeCell="B1" sqref="B1"/>
      <selection pane="bottomLeft" activeCell="A4" sqref="A4"/>
      <selection pane="bottomRight" activeCell="Z38" sqref="Z38"/>
    </sheetView>
  </sheetViews>
  <sheetFormatPr baseColWidth="10" defaultColWidth="9.1640625" defaultRowHeight="15"/>
  <sheetData>
    <row r="1" spans="1:56">
      <c r="B1" s="29" t="s">
        <v>8</v>
      </c>
      <c r="C1" s="29"/>
      <c r="D1" s="29"/>
      <c r="E1" s="29"/>
      <c r="F1" s="29"/>
      <c r="G1" s="31" t="s">
        <v>9</v>
      </c>
      <c r="H1" s="31"/>
      <c r="I1" s="31"/>
      <c r="J1" s="31"/>
      <c r="K1" s="31"/>
      <c r="L1" s="29" t="s">
        <v>10</v>
      </c>
      <c r="M1" s="29"/>
      <c r="N1" s="29"/>
      <c r="O1" s="29"/>
      <c r="P1" s="29"/>
      <c r="Q1" s="31" t="s">
        <v>11</v>
      </c>
      <c r="R1" s="31"/>
      <c r="S1" s="31"/>
      <c r="T1" s="31"/>
      <c r="U1" s="31"/>
      <c r="V1" s="29" t="s">
        <v>13</v>
      </c>
      <c r="W1" s="29"/>
      <c r="X1" s="29"/>
      <c r="Y1" s="29"/>
      <c r="Z1" s="29"/>
      <c r="AA1" s="32" t="s">
        <v>12</v>
      </c>
      <c r="AB1" s="31"/>
      <c r="AC1" s="31"/>
      <c r="AD1" s="31"/>
      <c r="AE1" s="31"/>
      <c r="AF1" s="29" t="s">
        <v>14</v>
      </c>
      <c r="AG1" s="29"/>
      <c r="AH1" s="29"/>
      <c r="AI1" s="29"/>
      <c r="AJ1" s="29"/>
      <c r="AK1" s="31" t="s">
        <v>15</v>
      </c>
      <c r="AL1" s="31"/>
      <c r="AM1" s="31"/>
      <c r="AN1" s="31"/>
      <c r="AO1" s="31"/>
      <c r="AP1" s="29" t="s">
        <v>17</v>
      </c>
      <c r="AQ1" s="29"/>
      <c r="AR1" s="29"/>
      <c r="AS1" s="29"/>
      <c r="AT1" s="29"/>
      <c r="AU1" s="31" t="s">
        <v>18</v>
      </c>
      <c r="AV1" s="31"/>
      <c r="AW1" s="31"/>
      <c r="AX1" s="31"/>
      <c r="AY1" s="31"/>
      <c r="AZ1" s="29" t="s">
        <v>16</v>
      </c>
      <c r="BA1" s="29"/>
      <c r="BB1" s="29"/>
      <c r="BC1" s="29"/>
      <c r="BD1" s="29"/>
    </row>
    <row r="2" spans="1:56">
      <c r="B2" s="29" t="s">
        <v>7</v>
      </c>
      <c r="C2" s="29"/>
      <c r="D2" s="29"/>
      <c r="E2" s="29"/>
      <c r="F2" s="29"/>
      <c r="G2" s="31" t="s">
        <v>7</v>
      </c>
      <c r="H2" s="31"/>
      <c r="I2" s="31"/>
      <c r="J2" s="31"/>
      <c r="K2" s="31"/>
      <c r="L2" s="29" t="s">
        <v>7</v>
      </c>
      <c r="M2" s="29"/>
      <c r="N2" s="29"/>
      <c r="O2" s="29"/>
      <c r="P2" s="29"/>
      <c r="Q2" s="31" t="s">
        <v>7</v>
      </c>
      <c r="R2" s="31"/>
      <c r="S2" s="31"/>
      <c r="T2" s="31"/>
      <c r="U2" s="31"/>
      <c r="V2" s="29" t="s">
        <v>7</v>
      </c>
      <c r="W2" s="29"/>
      <c r="X2" s="29"/>
      <c r="Y2" s="29"/>
      <c r="Z2" s="29"/>
      <c r="AA2" s="31" t="s">
        <v>7</v>
      </c>
      <c r="AB2" s="31"/>
      <c r="AC2" s="31"/>
      <c r="AD2" s="31"/>
      <c r="AE2" s="31"/>
      <c r="AF2" s="29" t="s">
        <v>7</v>
      </c>
      <c r="AG2" s="29"/>
      <c r="AH2" s="29"/>
      <c r="AI2" s="29"/>
      <c r="AJ2" s="29"/>
      <c r="AK2" s="31" t="s">
        <v>7</v>
      </c>
      <c r="AL2" s="31"/>
      <c r="AM2" s="31"/>
      <c r="AN2" s="31"/>
      <c r="AO2" s="31"/>
      <c r="AP2" s="29" t="s">
        <v>7</v>
      </c>
      <c r="AQ2" s="29"/>
      <c r="AR2" s="29"/>
      <c r="AS2" s="29"/>
      <c r="AT2" s="29"/>
      <c r="AU2" s="31" t="s">
        <v>7</v>
      </c>
      <c r="AV2" s="31"/>
      <c r="AW2" s="31"/>
      <c r="AX2" s="31"/>
      <c r="AY2" s="31"/>
      <c r="AZ2" s="29" t="s">
        <v>7</v>
      </c>
      <c r="BA2" s="29"/>
      <c r="BB2" s="29"/>
      <c r="BC2" s="29"/>
      <c r="BD2" s="29"/>
    </row>
    <row r="3" spans="1:56" ht="16">
      <c r="A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  <c r="Q3" s="3" t="s">
        <v>1</v>
      </c>
      <c r="R3" s="3" t="s">
        <v>2</v>
      </c>
      <c r="S3" s="3" t="s">
        <v>3</v>
      </c>
      <c r="T3" s="3" t="s">
        <v>4</v>
      </c>
      <c r="U3" s="3" t="s">
        <v>5</v>
      </c>
      <c r="V3" s="2" t="s">
        <v>1</v>
      </c>
      <c r="W3" s="2" t="s">
        <v>2</v>
      </c>
      <c r="X3" s="2" t="s">
        <v>3</v>
      </c>
      <c r="Y3" s="2" t="s">
        <v>4</v>
      </c>
      <c r="Z3" s="2" t="s">
        <v>5</v>
      </c>
      <c r="AA3" s="3" t="s">
        <v>1</v>
      </c>
      <c r="AB3" s="3" t="s">
        <v>2</v>
      </c>
      <c r="AC3" s="3" t="s">
        <v>3</v>
      </c>
      <c r="AD3" s="3" t="s">
        <v>4</v>
      </c>
      <c r="AE3" s="3" t="s">
        <v>5</v>
      </c>
      <c r="AF3" s="2" t="s">
        <v>1</v>
      </c>
      <c r="AG3" s="2" t="s">
        <v>2</v>
      </c>
      <c r="AH3" s="2" t="s">
        <v>3</v>
      </c>
      <c r="AI3" s="2" t="s">
        <v>4</v>
      </c>
      <c r="AJ3" s="2" t="s">
        <v>5</v>
      </c>
      <c r="AK3" s="3" t="s">
        <v>1</v>
      </c>
      <c r="AL3" s="3" t="s">
        <v>2</v>
      </c>
      <c r="AM3" s="3" t="s">
        <v>3</v>
      </c>
      <c r="AN3" s="3" t="s">
        <v>4</v>
      </c>
      <c r="AO3" s="3" t="s">
        <v>5</v>
      </c>
      <c r="AP3" s="2" t="s">
        <v>1</v>
      </c>
      <c r="AQ3" s="2" t="s">
        <v>2</v>
      </c>
      <c r="AR3" s="2" t="s">
        <v>3</v>
      </c>
      <c r="AS3" s="2" t="s">
        <v>4</v>
      </c>
      <c r="AT3" s="2" t="s">
        <v>5</v>
      </c>
      <c r="AU3" s="3" t="s">
        <v>1</v>
      </c>
      <c r="AV3" s="3" t="s">
        <v>2</v>
      </c>
      <c r="AW3" s="3" t="s">
        <v>3</v>
      </c>
      <c r="AX3" s="3" t="s">
        <v>4</v>
      </c>
      <c r="AY3" s="3" t="s">
        <v>5</v>
      </c>
      <c r="AZ3" s="2" t="s">
        <v>1</v>
      </c>
      <c r="BA3" s="2" t="s">
        <v>2</v>
      </c>
      <c r="BB3" s="2" t="s">
        <v>3</v>
      </c>
      <c r="BC3" s="2" t="s">
        <v>4</v>
      </c>
      <c r="BD3" s="2" t="s">
        <v>5</v>
      </c>
    </row>
    <row r="4" spans="1:56">
      <c r="A4">
        <v>1900</v>
      </c>
      <c r="B4" s="4">
        <f>USA!G4</f>
        <v>805.5187371045522</v>
      </c>
      <c r="C4" s="4">
        <f>USA!H4</f>
        <v>661.370474120317</v>
      </c>
      <c r="D4" s="4">
        <f>USA!I4</f>
        <v>705.22179369783476</v>
      </c>
      <c r="E4" s="4">
        <f>USA!J4</f>
        <v>1627.9619444385926</v>
      </c>
      <c r="F4" s="4">
        <f>USA!K4</f>
        <v>3993.9320278365444</v>
      </c>
      <c r="G4" s="7">
        <f>GB!G4</f>
        <v>267.36965807304932</v>
      </c>
      <c r="H4" s="4">
        <f>GB!H4</f>
        <v>104.64094413120799</v>
      </c>
      <c r="I4" s="4">
        <f>GB!I4</f>
        <v>160.6141798648861</v>
      </c>
      <c r="J4" s="4">
        <f>GB!J4</f>
        <v>778.2548860691586</v>
      </c>
      <c r="K4" s="4">
        <f>GB!K4</f>
        <v>5312.2306868184405</v>
      </c>
      <c r="L4" s="7">
        <f>Germany!G4</f>
        <v>433.86908899034233</v>
      </c>
      <c r="M4" s="8">
        <f>Germany!H4</f>
        <v>390.09133305758286</v>
      </c>
      <c r="N4" s="8">
        <f>Germany!I4</f>
        <v>441.83274441438459</v>
      </c>
      <c r="O4" s="8">
        <f>Germany!J4</f>
        <v>1066.7210517802214</v>
      </c>
      <c r="P4" s="8">
        <f>Germany!K4</f>
        <v>2913.0979632692956</v>
      </c>
      <c r="Q4" s="7">
        <f>Australia!G4</f>
        <v>33.49210922145938</v>
      </c>
      <c r="R4" s="4">
        <f>Australia!H4</f>
        <v>-247.05740133090958</v>
      </c>
      <c r="S4" s="4">
        <f>Australia!I4</f>
        <v>-208.56073677782155</v>
      </c>
      <c r="T4" s="4">
        <f>Australia!J4</f>
        <v>742.02532299186794</v>
      </c>
      <c r="U4" s="4">
        <f>Australia!K4</f>
        <v>4954.9912752852069</v>
      </c>
      <c r="V4" s="7">
        <f>France!G4</f>
        <v>165.24400644865756</v>
      </c>
      <c r="W4" s="4">
        <f>France!H4</f>
        <v>154.34219178197415</v>
      </c>
      <c r="X4" s="4">
        <f>France!I4</f>
        <v>174.41020316791705</v>
      </c>
      <c r="Y4" s="4">
        <f>France!J4</f>
        <v>1175.5804784606576</v>
      </c>
      <c r="Z4" s="4">
        <f>France!K4</f>
        <v>2116.8848280618754</v>
      </c>
      <c r="AA4" s="7">
        <f>Switzerland!G4</f>
        <v>527.0687181481851</v>
      </c>
      <c r="AB4" s="4">
        <f>Switzerland!H4</f>
        <v>486.69278707193786</v>
      </c>
      <c r="AC4" s="4">
        <f>Switzerland!I4</f>
        <v>575.41789085549601</v>
      </c>
      <c r="AD4" s="4">
        <f>Switzerland!J4</f>
        <v>1825.6045249055421</v>
      </c>
      <c r="AE4" s="4">
        <f>Switzerland!K4</f>
        <v>5415.9110918990964</v>
      </c>
      <c r="AF4" s="7">
        <f>Argentina!G4</f>
        <v>68.777576215389246</v>
      </c>
      <c r="AG4" s="4">
        <f>Argentina!H4</f>
        <v>67.611713343486358</v>
      </c>
      <c r="AH4" s="4">
        <f>Argentina!I4</f>
        <v>69.35921641637853</v>
      </c>
      <c r="AI4" s="4">
        <f>Argentina!J4</f>
        <v>611.85544274163749</v>
      </c>
      <c r="AJ4" s="4">
        <f>Argentina!K4</f>
        <v>2915.5804982143613</v>
      </c>
      <c r="AK4" s="7">
        <f>Brazil!G4</f>
        <v>0</v>
      </c>
      <c r="AL4" s="4">
        <f>Brazil!H4</f>
        <v>0</v>
      </c>
      <c r="AM4" s="4">
        <f>Brazil!I4</f>
        <v>0</v>
      </c>
      <c r="AN4" s="4">
        <f>Brazil!J4</f>
        <v>0</v>
      </c>
      <c r="AO4" s="4">
        <f>Brazil!K4</f>
        <v>0</v>
      </c>
      <c r="AP4" s="7">
        <f>Chile!G4</f>
        <v>-3.883775879970456</v>
      </c>
      <c r="AQ4" s="4">
        <f>Chile!H4</f>
        <v>-90.271286773613014</v>
      </c>
      <c r="AR4" s="4">
        <f>Chile!I4</f>
        <v>-77.133366300476325</v>
      </c>
      <c r="AS4" s="4">
        <f>Chile!J4</f>
        <v>-15.473265984831588</v>
      </c>
      <c r="AT4" s="4">
        <f>Chile!K4</f>
        <v>2132.7284147300779</v>
      </c>
      <c r="AU4" s="7">
        <f>Colombia!G4</f>
        <v>-37.33312112050082</v>
      </c>
      <c r="AV4" s="4">
        <f>Colombia!H4</f>
        <v>-76.335671187706879</v>
      </c>
      <c r="AW4" s="4">
        <f>Colombia!I4</f>
        <v>-73.686425443452677</v>
      </c>
      <c r="AX4" s="4">
        <f>Colombia!J4</f>
        <v>-56.456745549992725</v>
      </c>
      <c r="AY4" s="4">
        <f>Colombia!K4</f>
        <v>658.73052788409541</v>
      </c>
      <c r="AZ4" s="7">
        <f>Mexico!G4</f>
        <v>4.5002293706131056</v>
      </c>
      <c r="BA4" s="4">
        <f>Mexico!H4</f>
        <v>-66.786974845835857</v>
      </c>
      <c r="BB4" s="4">
        <f>Mexico!I4</f>
        <v>-64.500752114274491</v>
      </c>
      <c r="BC4" s="4">
        <f>Mexico!J4</f>
        <v>-17.966076331272781</v>
      </c>
      <c r="BD4" s="4">
        <f>Mexico!K4</f>
        <v>1201.9716777584481</v>
      </c>
    </row>
    <row r="5" spans="1:56">
      <c r="A5">
        <v>1901</v>
      </c>
      <c r="B5" s="4">
        <f>USA!G5</f>
        <v>1024.2327488523572</v>
      </c>
      <c r="C5" s="4">
        <f>USA!H5</f>
        <v>919.79580167744371</v>
      </c>
      <c r="D5" s="4">
        <f>USA!I5</f>
        <v>963.537026105118</v>
      </c>
      <c r="E5" s="4">
        <f>USA!J5</f>
        <v>1927.9530134430627</v>
      </c>
      <c r="F5" s="4">
        <f>USA!K5</f>
        <v>4132.2592018144096</v>
      </c>
      <c r="G5" s="7">
        <f>GB!G5</f>
        <v>437.92082564059979</v>
      </c>
      <c r="H5" s="4">
        <f>GB!H5</f>
        <v>316.8674467451383</v>
      </c>
      <c r="I5" s="4">
        <f>GB!I5</f>
        <v>374.53237448679653</v>
      </c>
      <c r="J5" s="4">
        <f>GB!J5</f>
        <v>1008.129818339232</v>
      </c>
      <c r="K5" s="4">
        <f>GB!K5</f>
        <v>5386.2646501025511</v>
      </c>
      <c r="L5" s="7">
        <f>Germany!G5</f>
        <v>362.13888160967173</v>
      </c>
      <c r="M5" s="8">
        <f>Germany!H5</f>
        <v>313.12841903915546</v>
      </c>
      <c r="N5" s="8">
        <f>Germany!I5</f>
        <v>373.89708990438817</v>
      </c>
      <c r="O5" s="8">
        <f>Germany!J5</f>
        <v>1061.7941079252839</v>
      </c>
      <c r="P5" s="8">
        <f>Germany!K5</f>
        <v>3132.5013259236607</v>
      </c>
      <c r="Q5" s="7">
        <f>Australia!G5</f>
        <v>118.64256876914195</v>
      </c>
      <c r="R5" s="4">
        <f>Australia!H5</f>
        <v>-157.34391528656928</v>
      </c>
      <c r="S5" s="4">
        <f>Australia!I5</f>
        <v>-119.39864368500278</v>
      </c>
      <c r="T5" s="4">
        <f>Australia!J5</f>
        <v>806.14627182245181</v>
      </c>
      <c r="U5" s="4">
        <f>Australia!K5</f>
        <v>4811.6388142870182</v>
      </c>
      <c r="V5" s="7">
        <f>France!G5</f>
        <v>120.87743929020967</v>
      </c>
      <c r="W5" s="4">
        <f>France!H5</f>
        <v>110.07954800621778</v>
      </c>
      <c r="X5" s="4">
        <f>France!I5</f>
        <v>131.35618859318382</v>
      </c>
      <c r="Y5" s="4">
        <f>France!J5</f>
        <v>1083.918640391061</v>
      </c>
      <c r="Z5" s="4">
        <f>France!K5</f>
        <v>2070.0164060873894</v>
      </c>
      <c r="AA5" s="7">
        <f>Switzerland!G5</f>
        <v>602.96773816158975</v>
      </c>
      <c r="AB5" s="4">
        <f>Switzerland!H5</f>
        <v>567.16733218480863</v>
      </c>
      <c r="AC5" s="4">
        <f>Switzerland!I5</f>
        <v>655.09325007218661</v>
      </c>
      <c r="AD5" s="4">
        <f>Switzerland!J5</f>
        <v>1988.6774150310262</v>
      </c>
      <c r="AE5" s="4">
        <f>Switzerland!K5</f>
        <v>5187.4911732665696</v>
      </c>
      <c r="AF5" s="7">
        <f>Argentina!G5</f>
        <v>124.00860195814167</v>
      </c>
      <c r="AG5" s="4">
        <f>Argentina!H5</f>
        <v>121.34805263152363</v>
      </c>
      <c r="AH5" s="4">
        <f>Argentina!I5</f>
        <v>123.28176339981549</v>
      </c>
      <c r="AI5" s="4">
        <f>Argentina!J5</f>
        <v>684.18701378370656</v>
      </c>
      <c r="AJ5" s="4">
        <f>Argentina!K5</f>
        <v>3077.4707836101416</v>
      </c>
      <c r="AK5" s="7">
        <f>Brazil!G5</f>
        <v>97.813215073280531</v>
      </c>
      <c r="AL5" s="4">
        <f>Brazil!H5</f>
        <v>-31.481743177916261</v>
      </c>
      <c r="AM5" s="4">
        <f>Brazil!I5</f>
        <v>-27.910044118939073</v>
      </c>
      <c r="AN5" s="4">
        <f>Brazil!J5</f>
        <v>5.7128384093874782</v>
      </c>
      <c r="AO5" s="4">
        <f>Brazil!K5</f>
        <v>614.13835724156615</v>
      </c>
      <c r="AP5" s="7">
        <f>Chile!G5</f>
        <v>68.972052202305321</v>
      </c>
      <c r="AQ5" s="4">
        <f>Chile!H5</f>
        <v>-35.980408868525906</v>
      </c>
      <c r="AR5" s="4">
        <f>Chile!I5</f>
        <v>-20.221849512131197</v>
      </c>
      <c r="AS5" s="4">
        <f>Chile!J5</f>
        <v>42.831029328111946</v>
      </c>
      <c r="AT5" s="4">
        <f>Chile!K5</f>
        <v>2153.2194409192216</v>
      </c>
      <c r="AU5" s="7">
        <f>Colombia!G5</f>
        <v>-44.665227046293111</v>
      </c>
      <c r="AV5" s="4">
        <f>Colombia!H5</f>
        <v>-81.806559671327193</v>
      </c>
      <c r="AW5" s="4">
        <f>Colombia!I5</f>
        <v>-79.167314540927322</v>
      </c>
      <c r="AX5" s="4">
        <f>Colombia!J5</f>
        <v>-62.12784701660577</v>
      </c>
      <c r="AY5" s="4">
        <f>Colombia!K5</f>
        <v>660.21479448944433</v>
      </c>
      <c r="AZ5" s="7">
        <f>Mexico!G5</f>
        <v>-5.0582904472209993</v>
      </c>
      <c r="BA5" s="4">
        <f>Mexico!H5</f>
        <v>-90.343604557480376</v>
      </c>
      <c r="BB5" s="4">
        <f>Mexico!I5</f>
        <v>-88.150297116513556</v>
      </c>
      <c r="BC5" s="4">
        <f>Mexico!J5</f>
        <v>-34.641499106092937</v>
      </c>
      <c r="BD5" s="4">
        <f>Mexico!K5</f>
        <v>1290.2249938150167</v>
      </c>
    </row>
    <row r="6" spans="1:56">
      <c r="A6">
        <v>1902</v>
      </c>
      <c r="B6" s="4">
        <f>USA!G6</f>
        <v>868.7149887062883</v>
      </c>
      <c r="C6" s="4">
        <f>USA!H6</f>
        <v>760.60904931134121</v>
      </c>
      <c r="D6" s="4">
        <f>USA!I6</f>
        <v>804.59724491801387</v>
      </c>
      <c r="E6" s="4">
        <f>USA!J6</f>
        <v>1809.105314724472</v>
      </c>
      <c r="F6" s="4">
        <f>USA!K6</f>
        <v>4257.5666297549988</v>
      </c>
      <c r="G6" s="7">
        <f>GB!G6</f>
        <v>331.2263420775775</v>
      </c>
      <c r="H6" s="4">
        <f>GB!H6</f>
        <v>256.36115338422434</v>
      </c>
      <c r="I6" s="4">
        <f>GB!I6</f>
        <v>316.34356489788217</v>
      </c>
      <c r="J6" s="4">
        <f>GB!J6</f>
        <v>963.90246622839993</v>
      </c>
      <c r="K6" s="4">
        <f>GB!K6</f>
        <v>5429.0026132026969</v>
      </c>
      <c r="L6" s="7">
        <f>Germany!G6</f>
        <v>356.13376666335699</v>
      </c>
      <c r="M6" s="8">
        <f>Germany!H6</f>
        <v>308.96592190637847</v>
      </c>
      <c r="N6" s="8">
        <f>Germany!I6</f>
        <v>372.59324307673154</v>
      </c>
      <c r="O6" s="8">
        <f>Germany!J6</f>
        <v>1088.5483294238197</v>
      </c>
      <c r="P6" s="8">
        <f>Germany!K6</f>
        <v>3169.9848334632429</v>
      </c>
      <c r="Q6" s="7">
        <f>Australia!G6</f>
        <v>304.38369651618672</v>
      </c>
      <c r="R6" s="4">
        <f>Australia!H6</f>
        <v>26.468680554381432</v>
      </c>
      <c r="S6" s="4">
        <f>Australia!I6</f>
        <v>68.116507174963886</v>
      </c>
      <c r="T6" s="4">
        <f>Australia!J6</f>
        <v>1086.0592709218768</v>
      </c>
      <c r="U6" s="4">
        <f>Australia!K6</f>
        <v>5227.5572599621846</v>
      </c>
      <c r="V6" s="7">
        <f>France!G6</f>
        <v>110.77558743329551</v>
      </c>
      <c r="W6" s="4">
        <f>France!H6</f>
        <v>100.95713431929853</v>
      </c>
      <c r="X6" s="4">
        <f>France!I6</f>
        <v>122.59455224010711</v>
      </c>
      <c r="Y6" s="4">
        <f>France!J6</f>
        <v>1136.8143565749606</v>
      </c>
      <c r="Z6" s="4">
        <f>France!K6</f>
        <v>2155.6480454398566</v>
      </c>
      <c r="AA6" s="7">
        <f>Switzerland!G6</f>
        <v>508.36966838133907</v>
      </c>
      <c r="AB6" s="4">
        <f>Switzerland!H6</f>
        <v>461.21226543150721</v>
      </c>
      <c r="AC6" s="4">
        <f>Switzerland!I6</f>
        <v>551.29673795882286</v>
      </c>
      <c r="AD6" s="4">
        <f>Switzerland!J6</f>
        <v>1865.7405272445528</v>
      </c>
      <c r="AE6" s="4">
        <f>Switzerland!K6</f>
        <v>5445.7123488193201</v>
      </c>
      <c r="AF6" s="7">
        <f>Argentina!G6</f>
        <v>84.414539242256026</v>
      </c>
      <c r="AG6" s="4">
        <f>Argentina!H6</f>
        <v>82.079677791715085</v>
      </c>
      <c r="AH6" s="4">
        <f>Argentina!I6</f>
        <v>83.988138434806629</v>
      </c>
      <c r="AI6" s="4">
        <f>Argentina!J6</f>
        <v>556.85333689079209</v>
      </c>
      <c r="AJ6" s="4">
        <f>Argentina!K6</f>
        <v>2930.589384386808</v>
      </c>
      <c r="AK6" s="7">
        <f>Brazil!G6</f>
        <v>127.96516705413157</v>
      </c>
      <c r="AL6" s="4">
        <f>Brazil!H6</f>
        <v>-5.898844921873633</v>
      </c>
      <c r="AM6" s="4">
        <f>Brazil!I6</f>
        <v>-2.1000133931856149</v>
      </c>
      <c r="AN6" s="4">
        <f>Brazil!J6</f>
        <v>35.636421228625046</v>
      </c>
      <c r="AO6" s="4">
        <f>Brazil!K6</f>
        <v>638.97949063343003</v>
      </c>
      <c r="AP6" s="7">
        <f>Chile!G6</f>
        <v>-7.1142442082321082</v>
      </c>
      <c r="AQ6" s="4">
        <f>Chile!H6</f>
        <v>-74.025263257690128</v>
      </c>
      <c r="AR6" s="4">
        <f>Chile!I6</f>
        <v>-57.595774901494579</v>
      </c>
      <c r="AS6" s="4">
        <f>Chile!J6</f>
        <v>10.009185466973159</v>
      </c>
      <c r="AT6" s="4">
        <f>Chile!K6</f>
        <v>2213.6339685050561</v>
      </c>
      <c r="AU6" s="7">
        <f>Colombia!G6</f>
        <v>-21.260245416851852</v>
      </c>
      <c r="AV6" s="4">
        <f>Colombia!H6</f>
        <v>-84.901988411054603</v>
      </c>
      <c r="AW6" s="4">
        <f>Colombia!I6</f>
        <v>-82.277423204995941</v>
      </c>
      <c r="AX6" s="4">
        <f>Colombia!J6</f>
        <v>-65.423605229690651</v>
      </c>
      <c r="AY6" s="4">
        <f>Colombia!K6</f>
        <v>661.83093933045154</v>
      </c>
      <c r="AZ6" s="7">
        <f>Mexico!G6</f>
        <v>14.69191774143488</v>
      </c>
      <c r="BA6" s="4">
        <f>Mexico!H6</f>
        <v>-65.122317445664279</v>
      </c>
      <c r="BB6" s="4">
        <f>Mexico!I6</f>
        <v>-63.184634186895906</v>
      </c>
      <c r="BC6" s="4">
        <f>Mexico!J6</f>
        <v>-18.425634842007828</v>
      </c>
      <c r="BD6" s="4">
        <f>Mexico!K6</f>
        <v>1186.1240823879323</v>
      </c>
    </row>
    <row r="7" spans="1:56">
      <c r="A7">
        <v>1903</v>
      </c>
      <c r="B7" s="4">
        <f>USA!G7</f>
        <v>962.42644692711451</v>
      </c>
      <c r="C7" s="4">
        <f>USA!H7</f>
        <v>846.58085908694193</v>
      </c>
      <c r="D7" s="4">
        <f>USA!I7</f>
        <v>891.4038343625582</v>
      </c>
      <c r="E7" s="4">
        <f>USA!J7</f>
        <v>1917.2123075993413</v>
      </c>
      <c r="F7" s="4">
        <f>USA!K7</f>
        <v>4298.4083982257716</v>
      </c>
      <c r="G7" s="7">
        <f>GB!G7</f>
        <v>326.77797281688061</v>
      </c>
      <c r="H7" s="4">
        <f>GB!H7</f>
        <v>273.77969074829815</v>
      </c>
      <c r="I7" s="4">
        <f>GB!I7</f>
        <v>335.00349486881095</v>
      </c>
      <c r="J7" s="4">
        <f>GB!J7</f>
        <v>985.43822622335506</v>
      </c>
      <c r="K7" s="4">
        <f>GB!K7</f>
        <v>5364.60724244639</v>
      </c>
      <c r="L7" s="7">
        <f>Germany!G7</f>
        <v>449.51957509195921</v>
      </c>
      <c r="M7" s="8">
        <f>Germany!H7</f>
        <v>400.504734018818</v>
      </c>
      <c r="N7" s="8">
        <f>Germany!I7</f>
        <v>466.35131537600233</v>
      </c>
      <c r="O7" s="8">
        <f>Germany!J7</f>
        <v>1234.3468457660961</v>
      </c>
      <c r="P7" s="8">
        <f>Germany!K7</f>
        <v>3297.6866637176759</v>
      </c>
      <c r="Q7" s="7">
        <f>Australia!G7</f>
        <v>135.86444590738702</v>
      </c>
      <c r="R7" s="4">
        <f>Australia!H7</f>
        <v>-174.448610821362</v>
      </c>
      <c r="S7" s="4">
        <f>Australia!I7</f>
        <v>-134.00553052866974</v>
      </c>
      <c r="T7" s="4">
        <f>Australia!J7</f>
        <v>804.30375225610135</v>
      </c>
      <c r="U7" s="4">
        <f>Australia!K7</f>
        <v>4837.1333196620681</v>
      </c>
      <c r="V7" s="7">
        <f>France!G7</f>
        <v>123.70954654983775</v>
      </c>
      <c r="W7" s="4">
        <f>France!H7</f>
        <v>113.69827254467781</v>
      </c>
      <c r="X7" s="4">
        <f>France!I7</f>
        <v>134.82342111614398</v>
      </c>
      <c r="Y7" s="4">
        <f>France!J7</f>
        <v>1181.91994952815</v>
      </c>
      <c r="Z7" s="4">
        <f>France!K7</f>
        <v>2163.0046004544315</v>
      </c>
      <c r="AA7" s="7">
        <f>Switzerland!G7</f>
        <v>356.23966885790668</v>
      </c>
      <c r="AB7" s="4">
        <f>Switzerland!H7</f>
        <v>338.77890346387017</v>
      </c>
      <c r="AC7" s="4">
        <f>Switzerland!I7</f>
        <v>430.41602437981203</v>
      </c>
      <c r="AD7" s="4">
        <f>Switzerland!J7</f>
        <v>1837.7382236309486</v>
      </c>
      <c r="AE7" s="4">
        <f>Switzerland!K7</f>
        <v>5285.8181089287955</v>
      </c>
      <c r="AF7" s="7">
        <f>Argentina!G7</f>
        <v>105.50498816534753</v>
      </c>
      <c r="AG7" s="4">
        <f>Argentina!H7</f>
        <v>103.16540043631674</v>
      </c>
      <c r="AH7" s="4">
        <f>Argentina!I7</f>
        <v>105.54163146906284</v>
      </c>
      <c r="AI7" s="4">
        <f>Argentina!J7</f>
        <v>671.39576436086509</v>
      </c>
      <c r="AJ7" s="4">
        <f>Argentina!K7</f>
        <v>3259.5707023498926</v>
      </c>
      <c r="AK7" s="7">
        <f>Brazil!G7</f>
        <v>130.8028055898244</v>
      </c>
      <c r="AL7" s="4">
        <f>Brazil!H7</f>
        <v>5.9363717221809607</v>
      </c>
      <c r="AM7" s="4">
        <f>Brazil!I7</f>
        <v>9.7367569837139847</v>
      </c>
      <c r="AN7" s="4">
        <f>Brazil!J7</f>
        <v>47.018986474705279</v>
      </c>
      <c r="AO7" s="4">
        <f>Brazil!K7</f>
        <v>625.33110473682621</v>
      </c>
      <c r="AP7" s="7">
        <f>Chile!G7</f>
        <v>5.3157957589700731</v>
      </c>
      <c r="AQ7" s="4">
        <f>Chile!H7</f>
        <v>-63.88626366334168</v>
      </c>
      <c r="AR7" s="4">
        <f>Chile!I7</f>
        <v>-48.114033329652628</v>
      </c>
      <c r="AS7" s="4">
        <f>Chile!J7</f>
        <v>10.866756623612849</v>
      </c>
      <c r="AT7" s="4">
        <f>Chile!K7</f>
        <v>2058.0258158268657</v>
      </c>
      <c r="AU7" s="7">
        <f>Colombia!G7</f>
        <v>-13.97980078651123</v>
      </c>
      <c r="AV7" s="4">
        <f>Colombia!H7</f>
        <v>-66.144323228105478</v>
      </c>
      <c r="AW7" s="4">
        <f>Colombia!I7</f>
        <v>-63.539490654748079</v>
      </c>
      <c r="AX7" s="4">
        <f>Colombia!J7</f>
        <v>-46.873223215605933</v>
      </c>
      <c r="AY7" s="4">
        <f>Colombia!K7</f>
        <v>663.35441136943325</v>
      </c>
      <c r="AZ7" s="7">
        <f>Mexico!G7</f>
        <v>5.8664314742464088</v>
      </c>
      <c r="BA7" s="4">
        <f>Mexico!H7</f>
        <v>-80.594996385965786</v>
      </c>
      <c r="BB7" s="4">
        <f>Mexico!I7</f>
        <v>-78.486412649356438</v>
      </c>
      <c r="BC7" s="4">
        <f>Mexico!J7</f>
        <v>-24.450099000632058</v>
      </c>
      <c r="BD7" s="4">
        <f>Mexico!K7</f>
        <v>1304.7949530747246</v>
      </c>
    </row>
    <row r="8" spans="1:56">
      <c r="A8">
        <v>1904</v>
      </c>
      <c r="B8" s="4">
        <f>USA!G8</f>
        <v>574.41220755194854</v>
      </c>
      <c r="C8" s="4">
        <f>USA!H8</f>
        <v>469.93015093125575</v>
      </c>
      <c r="D8" s="4">
        <f>USA!I8</f>
        <v>515.79284713206846</v>
      </c>
      <c r="E8" s="4">
        <f>USA!J8</f>
        <v>1499.5970844224605</v>
      </c>
      <c r="F8" s="4">
        <f>USA!K8</f>
        <v>4072.3561201872262</v>
      </c>
      <c r="G8" s="7">
        <f>GB!G8</f>
        <v>385.74537284915522</v>
      </c>
      <c r="H8" s="4">
        <f>GB!H8</f>
        <v>327.10009792278396</v>
      </c>
      <c r="I8" s="4">
        <f>GB!I8</f>
        <v>392.07597626752903</v>
      </c>
      <c r="J8" s="4">
        <f>GB!J8</f>
        <v>1055.037322025614</v>
      </c>
      <c r="K8" s="4">
        <f>GB!K8</f>
        <v>5370.7984243073088</v>
      </c>
      <c r="L8" s="7">
        <f>Germany!G8</f>
        <v>501.50287503335807</v>
      </c>
      <c r="M8" s="8">
        <f>Germany!H8</f>
        <v>452.4367457190516</v>
      </c>
      <c r="N8" s="8">
        <f>Germany!I8</f>
        <v>520.36463428549416</v>
      </c>
      <c r="O8" s="8">
        <f>Germany!J8</f>
        <v>1347.611450549492</v>
      </c>
      <c r="P8" s="8">
        <f>Germany!K8</f>
        <v>3438.1435588264408</v>
      </c>
      <c r="Q8" s="7">
        <f>Australia!G8</f>
        <v>683.81273405384115</v>
      </c>
      <c r="R8" s="4">
        <f>Australia!H8</f>
        <v>359.23205342738436</v>
      </c>
      <c r="S8" s="4">
        <f>Australia!I8</f>
        <v>402.07534632705125</v>
      </c>
      <c r="T8" s="4">
        <f>Australia!J8</f>
        <v>1448.2865325566004</v>
      </c>
      <c r="U8" s="4">
        <f>Australia!K8</f>
        <v>5312.9935045468028</v>
      </c>
      <c r="V8" s="7">
        <f>France!G8</f>
        <v>119.67553983184729</v>
      </c>
      <c r="W8" s="4">
        <f>France!H8</f>
        <v>112.82187495571419</v>
      </c>
      <c r="X8" s="4">
        <f>France!I8</f>
        <v>134.81121360639168</v>
      </c>
      <c r="Y8" s="4">
        <f>France!J8</f>
        <v>1194.0536579984507</v>
      </c>
      <c r="Z8" s="4">
        <f>France!K8</f>
        <v>2138.8706332886759</v>
      </c>
      <c r="AA8" s="7">
        <f>Switzerland!G8</f>
        <v>351.29893111814323</v>
      </c>
      <c r="AB8" s="4">
        <f>Switzerland!H8</f>
        <v>330.03084958995669</v>
      </c>
      <c r="AC8" s="4">
        <f>Switzerland!I8</f>
        <v>422.62179589364496</v>
      </c>
      <c r="AD8" s="4">
        <f>Switzerland!J8</f>
        <v>1907.8679476677135</v>
      </c>
      <c r="AE8" s="4">
        <f>Switzerland!K8</f>
        <v>5559.8823490343093</v>
      </c>
      <c r="AF8" s="7">
        <f>Argentina!G8</f>
        <v>156.33319121722349</v>
      </c>
      <c r="AG8" s="4">
        <f>Argentina!H8</f>
        <v>153.94645292110363</v>
      </c>
      <c r="AH8" s="4">
        <f>Argentina!I8</f>
        <v>156.84208277765765</v>
      </c>
      <c r="AI8" s="4">
        <f>Argentina!J8</f>
        <v>781.98831260473287</v>
      </c>
      <c r="AJ8" s="4">
        <f>Argentina!K8</f>
        <v>3509.5013981219395</v>
      </c>
      <c r="AK8" s="7">
        <f>Brazil!G8</f>
        <v>122.90673530486826</v>
      </c>
      <c r="AL8" s="4">
        <f>Brazil!H8</f>
        <v>4.0279229224252422</v>
      </c>
      <c r="AM8" s="4">
        <f>Brazil!I8</f>
        <v>7.8147022274051832</v>
      </c>
      <c r="AN8" s="4">
        <f>Brazil!J8</f>
        <v>43.938960659066836</v>
      </c>
      <c r="AO8" s="4">
        <f>Brazil!K8</f>
        <v>609.53398186770312</v>
      </c>
      <c r="AP8" s="7">
        <f>Chile!G8</f>
        <v>94.818093712554258</v>
      </c>
      <c r="AQ8" s="4">
        <f>Chile!H8</f>
        <v>17.802974864480266</v>
      </c>
      <c r="AR8" s="4">
        <f>Chile!I8</f>
        <v>34.595962887320276</v>
      </c>
      <c r="AS8" s="4">
        <f>Chile!J8</f>
        <v>101.67236739378086</v>
      </c>
      <c r="AT8" s="4">
        <f>Chile!K8</f>
        <v>2193.0575669620439</v>
      </c>
      <c r="AU8" s="7">
        <f>Colombia!G8</f>
        <v>-21.534777138114055</v>
      </c>
      <c r="AV8" s="4">
        <f>Colombia!H8</f>
        <v>-67.692684561513133</v>
      </c>
      <c r="AW8" s="4">
        <f>Colombia!I8</f>
        <v>-65.11213542722713</v>
      </c>
      <c r="AX8" s="4">
        <f>Colombia!J8</f>
        <v>-48.633777178100878</v>
      </c>
      <c r="AY8" s="4">
        <f>Colombia!K8</f>
        <v>664.78684869544043</v>
      </c>
      <c r="AZ8" s="7">
        <f>Mexico!G8</f>
        <v>8.8978003505221235</v>
      </c>
      <c r="BA8" s="4">
        <f>Mexico!H8</f>
        <v>-78.519768998061807</v>
      </c>
      <c r="BB8" s="4">
        <f>Mexico!I8</f>
        <v>-76.043756927174925</v>
      </c>
      <c r="BC8" s="4">
        <f>Mexico!J8</f>
        <v>-21.492276880496135</v>
      </c>
      <c r="BD8" s="4">
        <f>Mexico!K8</f>
        <v>1313.2513336260447</v>
      </c>
    </row>
    <row r="9" spans="1:56">
      <c r="A9">
        <v>1905</v>
      </c>
      <c r="B9" s="4">
        <f>USA!G9</f>
        <v>940.78710813768203</v>
      </c>
      <c r="C9" s="4">
        <f>USA!H9</f>
        <v>825.07206554393565</v>
      </c>
      <c r="D9" s="4">
        <f>USA!I9</f>
        <v>872.12753897824609</v>
      </c>
      <c r="E9" s="4">
        <f>USA!J9</f>
        <v>1958.5704015894794</v>
      </c>
      <c r="F9" s="4">
        <f>USA!K9</f>
        <v>4440.6311390963247</v>
      </c>
      <c r="G9" s="7">
        <f>GB!G9</f>
        <v>500.94453521208601</v>
      </c>
      <c r="H9" s="4">
        <f>GB!H9</f>
        <v>443.00498294816236</v>
      </c>
      <c r="I9" s="4">
        <f>GB!I9</f>
        <v>515.13835946851657</v>
      </c>
      <c r="J9" s="4">
        <f>GB!J9</f>
        <v>1202.1841004518722</v>
      </c>
      <c r="K9" s="4">
        <f>GB!K9</f>
        <v>5463.4887637442243</v>
      </c>
      <c r="L9" s="7">
        <f>Germany!G9</f>
        <v>578.56053650240824</v>
      </c>
      <c r="M9" s="8">
        <f>Germany!H9</f>
        <v>530.367949378552</v>
      </c>
      <c r="N9" s="8">
        <f>Germany!I9</f>
        <v>597.21197895210491</v>
      </c>
      <c r="O9" s="8">
        <f>Germany!J9</f>
        <v>1445.9583950839235</v>
      </c>
      <c r="P9" s="8">
        <f>Germany!K9</f>
        <v>3409.8537794673234</v>
      </c>
      <c r="Q9" s="7">
        <f>Australia!G9</f>
        <v>487.80573673516017</v>
      </c>
      <c r="R9" s="4">
        <f>Australia!H9</f>
        <v>147.08724336489496</v>
      </c>
      <c r="S9" s="4">
        <f>Australia!I9</f>
        <v>189.49576620310651</v>
      </c>
      <c r="T9" s="4">
        <f>Australia!J9</f>
        <v>1201.8051279688634</v>
      </c>
      <c r="U9" s="4">
        <f>Australia!K9</f>
        <v>5146.4645657171031</v>
      </c>
      <c r="V9" s="7">
        <f>France!G9</f>
        <v>129.25864807468977</v>
      </c>
      <c r="W9" s="4">
        <f>France!H9</f>
        <v>126.05795732070301</v>
      </c>
      <c r="X9" s="4">
        <f>France!I9</f>
        <v>149.74405195711344</v>
      </c>
      <c r="Y9" s="4">
        <f>France!J9</f>
        <v>1252.044436111443</v>
      </c>
      <c r="Z9" s="4">
        <f>France!K9</f>
        <v>2216.1444077152405</v>
      </c>
      <c r="AA9" s="7">
        <f>Switzerland!G9</f>
        <v>315.64998379515009</v>
      </c>
      <c r="AB9" s="4">
        <f>Switzerland!H9</f>
        <v>291.2783930656484</v>
      </c>
      <c r="AC9" s="4">
        <f>Switzerland!I9</f>
        <v>387.36839032572198</v>
      </c>
      <c r="AD9" s="4">
        <f>Switzerland!J9</f>
        <v>2038.3250240710236</v>
      </c>
      <c r="AE9" s="4">
        <f>Switzerland!K9</f>
        <v>5767.091477038869</v>
      </c>
      <c r="AF9" s="7">
        <f>Argentina!G9</f>
        <v>225.66216129970266</v>
      </c>
      <c r="AG9" s="4">
        <f>Argentina!H9</f>
        <v>223.34820028063248</v>
      </c>
      <c r="AH9" s="4">
        <f>Argentina!I9</f>
        <v>226.31153252568569</v>
      </c>
      <c r="AI9" s="4">
        <f>Argentina!J9</f>
        <v>936.56467838549486</v>
      </c>
      <c r="AJ9" s="4">
        <f>Argentina!K9</f>
        <v>3862.8869696961838</v>
      </c>
      <c r="AK9" s="7">
        <f>Brazil!G9</f>
        <v>196.08499343019452</v>
      </c>
      <c r="AL9" s="4">
        <f>Brazil!H9</f>
        <v>80.633988184211901</v>
      </c>
      <c r="AM9" s="4">
        <f>Brazil!I9</f>
        <v>84.480489353361804</v>
      </c>
      <c r="AN9" s="4">
        <f>Brazil!J9</f>
        <v>120.41110048210842</v>
      </c>
      <c r="AO9" s="4">
        <f>Brazil!K9</f>
        <v>605.67453976137108</v>
      </c>
      <c r="AP9" s="7">
        <f>Chile!G9</f>
        <v>181.02837264571718</v>
      </c>
      <c r="AQ9" s="4">
        <f>Chile!H9</f>
        <v>101.92413939253383</v>
      </c>
      <c r="AR9" s="4">
        <f>Chile!I9</f>
        <v>122.60866039800862</v>
      </c>
      <c r="AS9" s="4">
        <f>Chile!J9</f>
        <v>186.62103522858311</v>
      </c>
      <c r="AT9" s="4">
        <f>Chile!K9</f>
        <v>2158.1021869080409</v>
      </c>
      <c r="AU9" s="7">
        <f>Colombia!G9</f>
        <v>-22.321789066144326</v>
      </c>
      <c r="AV9" s="4">
        <f>Colombia!H9</f>
        <v>-64.859258271391781</v>
      </c>
      <c r="AW9" s="4">
        <f>Colombia!I9</f>
        <v>-62.307074315758882</v>
      </c>
      <c r="AX9" s="4">
        <f>Colombia!J9</f>
        <v>-46.01753908938749</v>
      </c>
      <c r="AY9" s="4">
        <f>Colombia!K9</f>
        <v>666.12986641229577</v>
      </c>
      <c r="AZ9" s="7">
        <f>Mexico!G9</f>
        <v>25.99715303107557</v>
      </c>
      <c r="BA9" s="4">
        <f>Mexico!H9</f>
        <v>-86.826425189937041</v>
      </c>
      <c r="BB9" s="4">
        <f>Mexico!I9</f>
        <v>-84.020097110193376</v>
      </c>
      <c r="BC9" s="4">
        <f>Mexico!J9</f>
        <v>-19.304437473366978</v>
      </c>
      <c r="BD9" s="4">
        <f>Mexico!K9</f>
        <v>1434.1919490760411</v>
      </c>
    </row>
    <row r="10" spans="1:56">
      <c r="A10">
        <v>1906</v>
      </c>
      <c r="B10" s="4">
        <f>USA!G10</f>
        <v>1263.9617589475929</v>
      </c>
      <c r="C10" s="4">
        <f>USA!H10</f>
        <v>1132.7282409954321</v>
      </c>
      <c r="D10" s="4">
        <f>USA!I10</f>
        <v>1181.4594445010321</v>
      </c>
      <c r="E10" s="4">
        <f>USA!J10</f>
        <v>2304.3434524987174</v>
      </c>
      <c r="F10" s="4">
        <f>USA!K10</f>
        <v>4531.2789111320062</v>
      </c>
      <c r="G10" s="7">
        <f>GB!G10</f>
        <v>480.11680435136054</v>
      </c>
      <c r="H10" s="4">
        <f>GB!H10</f>
        <v>413.83484341178581</v>
      </c>
      <c r="I10" s="4">
        <f>GB!I10</f>
        <v>486.66133757318016</v>
      </c>
      <c r="J10" s="4">
        <f>GB!J10</f>
        <v>1196.5958283182999</v>
      </c>
      <c r="K10" s="4">
        <f>GB!K10</f>
        <v>5541.4158882334732</v>
      </c>
      <c r="L10" s="7">
        <f>Germany!G10</f>
        <v>520.71794536643188</v>
      </c>
      <c r="M10" s="8">
        <f>Germany!H10</f>
        <v>466.75752427214985</v>
      </c>
      <c r="N10" s="8">
        <f>Germany!I10</f>
        <v>531.19646433053742</v>
      </c>
      <c r="O10" s="8">
        <f>Germany!J10</f>
        <v>1436.7306705235562</v>
      </c>
      <c r="P10" s="8">
        <f>Germany!K10</f>
        <v>3515.091361381717</v>
      </c>
      <c r="Q10" s="7">
        <f>Australia!G10</f>
        <v>657.60258375892795</v>
      </c>
      <c r="R10" s="4">
        <f>Australia!H10</f>
        <v>299.17775627017636</v>
      </c>
      <c r="S10" s="4">
        <f>Australia!I10</f>
        <v>340.42573696346506</v>
      </c>
      <c r="T10" s="4">
        <f>Australia!J10</f>
        <v>1393.599277347115</v>
      </c>
      <c r="U10" s="4">
        <f>Australia!K10</f>
        <v>5299.3217411773921</v>
      </c>
      <c r="V10" s="7">
        <f>France!G10</f>
        <v>107.75877589048079</v>
      </c>
      <c r="W10" s="4">
        <f>France!H10</f>
        <v>107.84705828206185</v>
      </c>
      <c r="X10" s="4">
        <f>France!I10</f>
        <v>132.84813336818803</v>
      </c>
      <c r="Y10" s="4">
        <f>France!J10</f>
        <v>1290.2686276722322</v>
      </c>
      <c r="Z10" s="4">
        <f>France!K10</f>
        <v>2387.1871032571294</v>
      </c>
      <c r="AA10" s="7">
        <f>Switzerland!G10</f>
        <v>539.58566199630479</v>
      </c>
      <c r="AB10" s="4">
        <f>Switzerland!H10</f>
        <v>510.3458016897373</v>
      </c>
      <c r="AC10" s="4">
        <f>Switzerland!I10</f>
        <v>610.96530904035615</v>
      </c>
      <c r="AD10" s="4">
        <f>Switzerland!J10</f>
        <v>2244.0589009321011</v>
      </c>
      <c r="AE10" s="4">
        <f>Switzerland!K10</f>
        <v>6286.1740930054839</v>
      </c>
      <c r="AF10" s="7">
        <f>Argentina!G10</f>
        <v>304.45349089295712</v>
      </c>
      <c r="AG10" s="4">
        <f>Argentina!H10</f>
        <v>302.40488922368792</v>
      </c>
      <c r="AH10" s="4">
        <f>Argentina!I10</f>
        <v>305.77507101617795</v>
      </c>
      <c r="AI10" s="4">
        <f>Argentina!J10</f>
        <v>982.11742003232678</v>
      </c>
      <c r="AJ10" s="4">
        <f>Argentina!K10</f>
        <v>3876.8420843852446</v>
      </c>
      <c r="AK10" s="7">
        <f>Brazil!G10</f>
        <v>175.53506688163296</v>
      </c>
      <c r="AL10" s="4">
        <f>Brazil!H10</f>
        <v>73.306340222218211</v>
      </c>
      <c r="AM10" s="4">
        <f>Brazil!I10</f>
        <v>77.304488705314824</v>
      </c>
      <c r="AN10" s="4">
        <f>Brazil!J10</f>
        <v>114.10477295695631</v>
      </c>
      <c r="AO10" s="4">
        <f>Brazil!K10</f>
        <v>615.85417435364764</v>
      </c>
      <c r="AP10" s="7">
        <f>Chile!G10</f>
        <v>315.4792019322249</v>
      </c>
      <c r="AQ10" s="4">
        <f>Chile!H10</f>
        <v>224.03133904690014</v>
      </c>
      <c r="AR10" s="4">
        <f>Chile!I10</f>
        <v>247.31573878445357</v>
      </c>
      <c r="AS10" s="4">
        <f>Chile!J10</f>
        <v>317.75492917092117</v>
      </c>
      <c r="AT10" s="4">
        <f>Chile!K10</f>
        <v>2292.0064496781683</v>
      </c>
      <c r="AU10" s="7">
        <f>Colombia!G10</f>
        <v>-24.255425258112922</v>
      </c>
      <c r="AV10" s="4">
        <f>Colombia!H10</f>
        <v>-64.966632053687661</v>
      </c>
      <c r="AW10" s="4">
        <f>Colombia!I10</f>
        <v>-62.153537201734615</v>
      </c>
      <c r="AX10" s="4">
        <f>Colombia!J10</f>
        <v>-46.096704011171873</v>
      </c>
      <c r="AY10" s="4">
        <f>Colombia!K10</f>
        <v>665.59833550674773</v>
      </c>
      <c r="AZ10" s="7">
        <f>Mexico!G10</f>
        <v>82.536548380982467</v>
      </c>
      <c r="BA10" s="4">
        <f>Mexico!H10</f>
        <v>-39.595768531032391</v>
      </c>
      <c r="BB10" s="4">
        <f>Mexico!I10</f>
        <v>-36.742942496815246</v>
      </c>
      <c r="BC10" s="4">
        <f>Mexico!J10</f>
        <v>23.741631852642008</v>
      </c>
      <c r="BD10" s="4">
        <f>Mexico!K10</f>
        <v>1403.0224995882686</v>
      </c>
    </row>
    <row r="11" spans="1:56">
      <c r="A11">
        <v>1907</v>
      </c>
      <c r="B11" s="4">
        <f>USA!G11</f>
        <v>806.28356175362649</v>
      </c>
      <c r="C11" s="4">
        <f>USA!H11</f>
        <v>671.6230532617941</v>
      </c>
      <c r="D11" s="4">
        <f>USA!I11</f>
        <v>721.180906378195</v>
      </c>
      <c r="E11" s="4">
        <f>USA!J11</f>
        <v>1867.9746495291022</v>
      </c>
      <c r="F11" s="4">
        <f>USA!K11</f>
        <v>4565.4671261788353</v>
      </c>
      <c r="G11" s="7">
        <f>GB!G11</f>
        <v>469.35707625223</v>
      </c>
      <c r="H11" s="4">
        <f>GB!H11</f>
        <v>366.54219422473233</v>
      </c>
      <c r="I11" s="4">
        <f>GB!I11</f>
        <v>440.79652437077374</v>
      </c>
      <c r="J11" s="4">
        <f>GB!J11</f>
        <v>1172.0532461210503</v>
      </c>
      <c r="K11" s="4">
        <f>GB!K11</f>
        <v>5603.2330252346355</v>
      </c>
      <c r="L11" s="7">
        <f>Germany!G11</f>
        <v>550.50127922701574</v>
      </c>
      <c r="M11" s="8">
        <f>Germany!H11</f>
        <v>496.12618245439364</v>
      </c>
      <c r="N11" s="8">
        <f>Germany!I11</f>
        <v>562.14662441759754</v>
      </c>
      <c r="O11" s="8">
        <f>Germany!J11</f>
        <v>1452.4922814055519</v>
      </c>
      <c r="P11" s="8">
        <f>Germany!K11</f>
        <v>3341.37186344168</v>
      </c>
      <c r="Q11" s="7">
        <f>Australia!G11</f>
        <v>922.07634660771646</v>
      </c>
      <c r="R11" s="4">
        <f>Australia!H11</f>
        <v>538.4311066865323</v>
      </c>
      <c r="S11" s="4">
        <f>Australia!I11</f>
        <v>580.65527287491113</v>
      </c>
      <c r="T11" s="4">
        <f>Australia!J11</f>
        <v>1765.3658511672795</v>
      </c>
      <c r="U11" s="4">
        <f>Australia!K11</f>
        <v>5945.794040040475</v>
      </c>
      <c r="V11" s="7">
        <f>France!G11</f>
        <v>169.60291937664769</v>
      </c>
      <c r="W11" s="4">
        <f>France!H11</f>
        <v>163.70905381841126</v>
      </c>
      <c r="X11" s="4">
        <f>France!I11</f>
        <v>188.34320266576685</v>
      </c>
      <c r="Y11" s="4">
        <f>France!J11</f>
        <v>1330.7355724752506</v>
      </c>
      <c r="Z11" s="4">
        <f>France!K11</f>
        <v>2466.011973296213</v>
      </c>
      <c r="AA11" s="7">
        <f>Switzerland!G11</f>
        <v>433.80109940315123</v>
      </c>
      <c r="AB11" s="4">
        <f>Switzerland!H11</f>
        <v>413.76526211047002</v>
      </c>
      <c r="AC11" s="4">
        <f>Switzerland!I11</f>
        <v>514.00115071133166</v>
      </c>
      <c r="AD11" s="4">
        <f>Switzerland!J11</f>
        <v>2136.4703115607954</v>
      </c>
      <c r="AE11" s="4">
        <f>Switzerland!K11</f>
        <v>6106.1550407940194</v>
      </c>
      <c r="AF11" s="7">
        <f>Argentina!G11</f>
        <v>301.90765716098281</v>
      </c>
      <c r="AG11" s="4">
        <f>Argentina!H11</f>
        <v>300.08769740733186</v>
      </c>
      <c r="AH11" s="4">
        <f>Argentina!I11</f>
        <v>303.50319427719342</v>
      </c>
      <c r="AI11" s="4">
        <f>Argentina!J11</f>
        <v>910.42488363978771</v>
      </c>
      <c r="AJ11" s="4">
        <f>Argentina!K11</f>
        <v>3782.9606503043565</v>
      </c>
      <c r="AK11" s="7">
        <f>Brazil!G11</f>
        <v>216.4566649741412</v>
      </c>
      <c r="AL11" s="4">
        <f>Brazil!H11</f>
        <v>109.11367518231154</v>
      </c>
      <c r="AM11" s="4">
        <f>Brazil!I11</f>
        <v>113.63820111360978</v>
      </c>
      <c r="AN11" s="4">
        <f>Brazil!J11</f>
        <v>158.11081208667579</v>
      </c>
      <c r="AO11" s="4">
        <f>Brazil!K11</f>
        <v>681.76950801314149</v>
      </c>
      <c r="AP11" s="7">
        <f>Chile!G11</f>
        <v>374.63133683052212</v>
      </c>
      <c r="AQ11" s="4">
        <f>Chile!H11</f>
        <v>279.14892249455028</v>
      </c>
      <c r="AR11" s="4">
        <f>Chile!I11</f>
        <v>297.68785416007466</v>
      </c>
      <c r="AS11" s="4">
        <f>Chile!J11</f>
        <v>371.33865218874223</v>
      </c>
      <c r="AT11" s="4">
        <f>Chile!K11</f>
        <v>2376.9917290431549</v>
      </c>
      <c r="AU11" s="7">
        <f>Colombia!G11</f>
        <v>-20.38116758073523</v>
      </c>
      <c r="AV11" s="4">
        <f>Colombia!H11</f>
        <v>-57.79992096877497</v>
      </c>
      <c r="AW11" s="4">
        <f>Colombia!I11</f>
        <v>-54.52306424463498</v>
      </c>
      <c r="AX11" s="4">
        <f>Colombia!J11</f>
        <v>-38.117907249712857</v>
      </c>
      <c r="AY11" s="4">
        <f>Colombia!K11</f>
        <v>689.37426463783675</v>
      </c>
      <c r="AZ11" s="7">
        <f>Mexico!G11</f>
        <v>80.850374142892917</v>
      </c>
      <c r="BA11" s="4">
        <f>Mexico!H11</f>
        <v>-44.079180496782733</v>
      </c>
      <c r="BB11" s="4">
        <f>Mexico!I11</f>
        <v>-41.153927413938568</v>
      </c>
      <c r="BC11" s="4">
        <f>Mexico!J11</f>
        <v>23.92821057305456</v>
      </c>
      <c r="BD11" s="4">
        <f>Mexico!K11</f>
        <v>1468.7562073963445</v>
      </c>
    </row>
    <row r="12" spans="1:56">
      <c r="A12">
        <v>1908</v>
      </c>
      <c r="B12" s="4">
        <f>USA!G12</f>
        <v>156.60178769072147</v>
      </c>
      <c r="C12" s="4">
        <f>USA!H12</f>
        <v>45.215540219746629</v>
      </c>
      <c r="D12" s="4">
        <f>USA!I12</f>
        <v>97.840460075591182</v>
      </c>
      <c r="E12" s="4">
        <f>USA!J12</f>
        <v>1114.9753025105219</v>
      </c>
      <c r="F12" s="4">
        <f>USA!K12</f>
        <v>3992.5384956966559</v>
      </c>
      <c r="G12" s="7">
        <f>GB!G12</f>
        <v>417.44423666967703</v>
      </c>
      <c r="H12" s="4">
        <f>GB!H12</f>
        <v>328.14508066417847</v>
      </c>
      <c r="I12" s="4">
        <f>GB!I12</f>
        <v>405.13041903704055</v>
      </c>
      <c r="J12" s="4">
        <f>GB!J12</f>
        <v>1114.7682409120489</v>
      </c>
      <c r="K12" s="4">
        <f>GB!K12</f>
        <v>5335.8459767907634</v>
      </c>
      <c r="L12" s="7">
        <f>Germany!G12</f>
        <v>436.57778348981384</v>
      </c>
      <c r="M12" s="8">
        <f>Germany!H12</f>
        <v>374.91162572344996</v>
      </c>
      <c r="N12" s="8">
        <f>Germany!I12</f>
        <v>447.82415379857304</v>
      </c>
      <c r="O12" s="8">
        <f>Germany!J12</f>
        <v>1409.8584639628157</v>
      </c>
      <c r="P12" s="8">
        <f>Germany!K12</f>
        <v>3492.2483575181254</v>
      </c>
      <c r="Q12" s="7">
        <f>Australia!G12</f>
        <v>467.68480588517394</v>
      </c>
      <c r="R12" s="4">
        <f>Australia!H12</f>
        <v>187.43343047728544</v>
      </c>
      <c r="S12" s="4">
        <f>Australia!I12</f>
        <v>228.49276886783363</v>
      </c>
      <c r="T12" s="4">
        <f>Australia!J12</f>
        <v>1283.9513276930281</v>
      </c>
      <c r="U12" s="4">
        <f>Australia!K12</f>
        <v>5402.5782374767159</v>
      </c>
      <c r="V12" s="7">
        <f>France!G12</f>
        <v>146.34221598425174</v>
      </c>
      <c r="W12" s="4">
        <f>France!H12</f>
        <v>137.65951009815203</v>
      </c>
      <c r="X12" s="4">
        <f>France!I12</f>
        <v>162.83309305029977</v>
      </c>
      <c r="Y12" s="4">
        <f>France!J12</f>
        <v>1195.4569315714789</v>
      </c>
      <c r="Z12" s="4">
        <f>France!K12</f>
        <v>2337.3922254481649</v>
      </c>
      <c r="AA12" s="7">
        <f>Switzerland!G12</f>
        <v>594.67729634765692</v>
      </c>
      <c r="AB12" s="4">
        <f>Switzerland!H12</f>
        <v>574.53986931352711</v>
      </c>
      <c r="AC12" s="4">
        <f>Switzerland!I12</f>
        <v>679.67115196845202</v>
      </c>
      <c r="AD12" s="4">
        <f>Switzerland!J12</f>
        <v>2451.0585294680463</v>
      </c>
      <c r="AE12" s="4">
        <f>Switzerland!K12</f>
        <v>5942.157888332541</v>
      </c>
      <c r="AF12" s="7">
        <f>Argentina!G12</f>
        <v>273.23255348178907</v>
      </c>
      <c r="AG12" s="4">
        <f>Argentina!H12</f>
        <v>271.22409816030694</v>
      </c>
      <c r="AH12" s="4">
        <f>Argentina!I12</f>
        <v>275.28503339412913</v>
      </c>
      <c r="AI12" s="4">
        <f>Argentina!J12</f>
        <v>915.15261570355119</v>
      </c>
      <c r="AJ12" s="4">
        <f>Argentina!K12</f>
        <v>3968.2879835885997</v>
      </c>
      <c r="AK12" s="7">
        <f>Brazil!G12</f>
        <v>207.57385293294266</v>
      </c>
      <c r="AL12" s="4">
        <f>Brazil!H12</f>
        <v>108.76641295709419</v>
      </c>
      <c r="AM12" s="4">
        <f>Brazil!I12</f>
        <v>112.81639968575476</v>
      </c>
      <c r="AN12" s="4">
        <f>Brazil!J12</f>
        <v>146.17065599013486</v>
      </c>
      <c r="AO12" s="4">
        <f>Brazil!K12</f>
        <v>596.98526722315853</v>
      </c>
      <c r="AP12" s="7">
        <f>Chile!G12</f>
        <v>273.58060449044029</v>
      </c>
      <c r="AQ12" s="4">
        <f>Chile!H12</f>
        <v>172.45044576152432</v>
      </c>
      <c r="AR12" s="4">
        <f>Chile!I12</f>
        <v>190.91615803297026</v>
      </c>
      <c r="AS12" s="4">
        <f>Chile!J12</f>
        <v>277.87334690543321</v>
      </c>
      <c r="AT12" s="4">
        <f>Chile!K12</f>
        <v>2600.3965451039167</v>
      </c>
      <c r="AU12" s="7">
        <f>Colombia!G12</f>
        <v>-19.344296450894348</v>
      </c>
      <c r="AV12" s="4">
        <f>Colombia!H12</f>
        <v>-61.720510883985085</v>
      </c>
      <c r="AW12" s="4">
        <f>Colombia!I12</f>
        <v>-58.358683303858271</v>
      </c>
      <c r="AX12" s="4">
        <f>Colombia!J12</f>
        <v>-41.760936283338737</v>
      </c>
      <c r="AY12" s="4">
        <f>Colombia!K12</f>
        <v>707.10780712697476</v>
      </c>
      <c r="AZ12" s="7">
        <f>Mexico!G12</f>
        <v>45.436049452333805</v>
      </c>
      <c r="BA12" s="4">
        <f>Mexico!H12</f>
        <v>-77.856887236348115</v>
      </c>
      <c r="BB12" s="4">
        <f>Mexico!I12</f>
        <v>-73.280511129146092</v>
      </c>
      <c r="BC12" s="4">
        <f>Mexico!J12</f>
        <v>-10.312806691815029</v>
      </c>
      <c r="BD12" s="4">
        <f>Mexico!K12</f>
        <v>1451.4070638135101</v>
      </c>
    </row>
    <row r="13" spans="1:56">
      <c r="A13">
        <v>1909</v>
      </c>
      <c r="B13" s="4">
        <f>USA!G13</f>
        <v>928.60624931804989</v>
      </c>
      <c r="C13" s="4">
        <f>USA!H13</f>
        <v>806.07218324684811</v>
      </c>
      <c r="D13" s="4">
        <f>USA!I13</f>
        <v>861.06869262806708</v>
      </c>
      <c r="E13" s="4">
        <f>USA!J13</f>
        <v>1947.0954616829383</v>
      </c>
      <c r="F13" s="4">
        <f>USA!K13</f>
        <v>4200.9070780865413</v>
      </c>
      <c r="G13" s="7">
        <f>GB!G13</f>
        <v>453.98454346864588</v>
      </c>
      <c r="H13" s="4">
        <f>GB!H13</f>
        <v>385.66728086468646</v>
      </c>
      <c r="I13" s="4">
        <f>GB!I13</f>
        <v>466.28835300883662</v>
      </c>
      <c r="J13" s="4">
        <f>GB!J13</f>
        <v>1204.4987064639399</v>
      </c>
      <c r="K13" s="4">
        <f>GB!K13</f>
        <v>5447.595558775788</v>
      </c>
      <c r="L13" s="7">
        <f>Germany!G13</f>
        <v>476.83780805689219</v>
      </c>
      <c r="M13" s="8">
        <f>Germany!H13</f>
        <v>412.88410573767948</v>
      </c>
      <c r="N13" s="8">
        <f>Germany!I13</f>
        <v>492.15801809779526</v>
      </c>
      <c r="O13" s="8">
        <f>Germany!J13</f>
        <v>1540.001056909693</v>
      </c>
      <c r="P13" s="8">
        <f>Germany!K13</f>
        <v>3682.9525065308399</v>
      </c>
      <c r="Q13" s="7">
        <f>Australia!G13</f>
        <v>628.89431995041718</v>
      </c>
      <c r="R13" s="4">
        <f>Australia!H13</f>
        <v>384.47619480282782</v>
      </c>
      <c r="S13" s="4">
        <f>Australia!I13</f>
        <v>425.14250463025922</v>
      </c>
      <c r="T13" s="4">
        <f>Australia!J13</f>
        <v>1496.6270989687919</v>
      </c>
      <c r="U13" s="4">
        <f>Australia!K13</f>
        <v>5489.2489522123897</v>
      </c>
      <c r="V13" s="7">
        <f>France!G13</f>
        <v>145.35893799136895</v>
      </c>
      <c r="W13" s="4">
        <f>France!H13</f>
        <v>136.87070812261433</v>
      </c>
      <c r="X13" s="4">
        <f>France!I13</f>
        <v>163.01204776725328</v>
      </c>
      <c r="Y13" s="4">
        <f>France!J13</f>
        <v>1225.4572507121848</v>
      </c>
      <c r="Z13" s="4">
        <f>France!K13</f>
        <v>2526.0282011844834</v>
      </c>
      <c r="AA13" s="7">
        <f>Switzerland!G13</f>
        <v>467.07264722042481</v>
      </c>
      <c r="AB13" s="4">
        <f>Switzerland!H13</f>
        <v>456.49069227718149</v>
      </c>
      <c r="AC13" s="4">
        <f>Switzerland!I13</f>
        <v>567.71423237283636</v>
      </c>
      <c r="AD13" s="4">
        <f>Switzerland!J13</f>
        <v>2436.8746697879537</v>
      </c>
      <c r="AE13" s="4">
        <f>Switzerland!K13</f>
        <v>6352.4736425301226</v>
      </c>
      <c r="AF13" s="7">
        <f>Argentina!G13</f>
        <v>356.01554522631113</v>
      </c>
      <c r="AG13" s="4">
        <f>Argentina!H13</f>
        <v>354.10519162994865</v>
      </c>
      <c r="AH13" s="4">
        <f>Argentina!I13</f>
        <v>358.35067724642903</v>
      </c>
      <c r="AI13" s="4">
        <f>Argentina!J13</f>
        <v>970.25897271970507</v>
      </c>
      <c r="AJ13" s="4">
        <f>Argentina!K13</f>
        <v>3982.445462012206</v>
      </c>
      <c r="AK13" s="7">
        <f>Brazil!G13</f>
        <v>218.20141834724447</v>
      </c>
      <c r="AL13" s="4">
        <f>Brazil!H13</f>
        <v>120.16772500381234</v>
      </c>
      <c r="AM13" s="4">
        <f>Brazil!I13</f>
        <v>124.61771423446567</v>
      </c>
      <c r="AN13" s="4">
        <f>Brazil!J13</f>
        <v>162.85432282568897</v>
      </c>
      <c r="AO13" s="4">
        <f>Brazil!K13</f>
        <v>641.67407723716462</v>
      </c>
      <c r="AP13" s="7">
        <f>Chile!G13</f>
        <v>147.13380450799019</v>
      </c>
      <c r="AQ13" s="4">
        <f>Chile!H13</f>
        <v>57.459860573547708</v>
      </c>
      <c r="AR13" s="4">
        <f>Chile!I13</f>
        <v>77.690042804749453</v>
      </c>
      <c r="AS13" s="4">
        <f>Chile!J13</f>
        <v>163.47927061251579</v>
      </c>
      <c r="AT13" s="4">
        <f>Chile!K13</f>
        <v>2584.8793913762829</v>
      </c>
      <c r="AU13" s="7">
        <f>Colombia!G13</f>
        <v>-14.132187440996216</v>
      </c>
      <c r="AV13" s="4">
        <f>Colombia!H13</f>
        <v>-55.708974128608276</v>
      </c>
      <c r="AW13" s="4">
        <f>Colombia!I13</f>
        <v>-52.577273274422318</v>
      </c>
      <c r="AX13" s="4">
        <f>Colombia!J13</f>
        <v>-35.831557703416621</v>
      </c>
      <c r="AY13" s="4">
        <f>Colombia!K13</f>
        <v>723.27376870484841</v>
      </c>
      <c r="AZ13" s="7">
        <f>Mexico!G13</f>
        <v>50.344098938341517</v>
      </c>
      <c r="BA13" s="4">
        <f>Mexico!H13</f>
        <v>-68.690778216393213</v>
      </c>
      <c r="BB13" s="4">
        <f>Mexico!I13</f>
        <v>-64.610085348303102</v>
      </c>
      <c r="BC13" s="4">
        <f>Mexico!J13</f>
        <v>-5.3490012034008917E-2</v>
      </c>
      <c r="BD13" s="4">
        <f>Mexico!K13</f>
        <v>1478.4046546352602</v>
      </c>
    </row>
    <row r="14" spans="1:56">
      <c r="A14">
        <v>1910</v>
      </c>
      <c r="B14" s="4">
        <f>USA!G14</f>
        <v>480.29190677977419</v>
      </c>
      <c r="C14" s="4">
        <f>USA!H14</f>
        <v>342.79721684199808</v>
      </c>
      <c r="D14" s="4">
        <f>USA!I14</f>
        <v>397.86017717299546</v>
      </c>
      <c r="E14" s="4">
        <f>USA!J14</f>
        <v>1488.1198900490506</v>
      </c>
      <c r="F14" s="4">
        <f>USA!K14</f>
        <v>4156.945546599195</v>
      </c>
      <c r="G14" s="7">
        <f>GB!G14</f>
        <v>457.01889504617884</v>
      </c>
      <c r="H14" s="4">
        <f>GB!H14</f>
        <v>389.84678586606202</v>
      </c>
      <c r="I14" s="4">
        <f>GB!I14</f>
        <v>473.24500683936714</v>
      </c>
      <c r="J14" s="4">
        <f>GB!J14</f>
        <v>1235.6980144624949</v>
      </c>
      <c r="K14" s="4">
        <f>GB!K14</f>
        <v>5525.8727270010158</v>
      </c>
      <c r="L14" s="7">
        <f>Germany!G14</f>
        <v>481.50283222592537</v>
      </c>
      <c r="M14" s="8">
        <f>Germany!H14</f>
        <v>420.08061540316527</v>
      </c>
      <c r="N14" s="8">
        <f>Germany!I14</f>
        <v>502.96343816369171</v>
      </c>
      <c r="O14" s="8">
        <f>Germany!J14</f>
        <v>1595.6258246845173</v>
      </c>
      <c r="P14" s="8">
        <f>Germany!K14</f>
        <v>3721.8299720550726</v>
      </c>
      <c r="Q14" s="7">
        <f>Australia!G14</f>
        <v>849.93073171357594</v>
      </c>
      <c r="R14" s="4">
        <f>Australia!H14</f>
        <v>622.50364228372189</v>
      </c>
      <c r="S14" s="4">
        <f>Australia!I14</f>
        <v>663.81049293568708</v>
      </c>
      <c r="T14" s="4">
        <f>Australia!J14</f>
        <v>1767.1840412681274</v>
      </c>
      <c r="U14" s="4">
        <f>Australia!K14</f>
        <v>5673.2653643656386</v>
      </c>
      <c r="V14" s="7">
        <f>France!G14</f>
        <v>133.72663224449539</v>
      </c>
      <c r="W14" s="4">
        <f>France!H14</f>
        <v>121.75031847343404</v>
      </c>
      <c r="X14" s="4">
        <f>France!I14</f>
        <v>148.00022054676415</v>
      </c>
      <c r="Y14" s="4">
        <f>France!J14</f>
        <v>1148.9594358351856</v>
      </c>
      <c r="Z14" s="4">
        <f>France!K14</f>
        <v>2503.4635627925882</v>
      </c>
      <c r="AA14" s="7">
        <f>Switzerland!G14</f>
        <v>495.93312410396226</v>
      </c>
      <c r="AB14" s="4">
        <f>Switzerland!H14</f>
        <v>474.35350480523317</v>
      </c>
      <c r="AC14" s="4">
        <f>Switzerland!I14</f>
        <v>587.61770797747795</v>
      </c>
      <c r="AD14" s="4">
        <f>Switzerland!J14</f>
        <v>2450.9319401118341</v>
      </c>
      <c r="AE14" s="4">
        <f>Switzerland!K14</f>
        <v>6537.0481396344512</v>
      </c>
      <c r="AF14" s="7">
        <f>Argentina!G14</f>
        <v>330.31525153480112</v>
      </c>
      <c r="AG14" s="4">
        <f>Argentina!H14</f>
        <v>328.71797639357789</v>
      </c>
      <c r="AH14" s="4">
        <f>Argentina!I14</f>
        <v>333.43742248076074</v>
      </c>
      <c r="AI14" s="4">
        <f>Argentina!J14</f>
        <v>944.39066605020219</v>
      </c>
      <c r="AJ14" s="4">
        <f>Argentina!K14</f>
        <v>4082.4555288390529</v>
      </c>
      <c r="AK14" s="7">
        <f>Brazil!G14</f>
        <v>249.49449444924679</v>
      </c>
      <c r="AL14" s="4">
        <f>Brazil!H14</f>
        <v>154.21384566505736</v>
      </c>
      <c r="AM14" s="4">
        <f>Brazil!I14</f>
        <v>158.95907581933827</v>
      </c>
      <c r="AN14" s="4">
        <f>Brazil!J14</f>
        <v>199.9552144562056</v>
      </c>
      <c r="AO14" s="4">
        <f>Brazil!K14</f>
        <v>669.35781408754849</v>
      </c>
      <c r="AP14" s="7">
        <f>Chile!G14</f>
        <v>190.89332319567418</v>
      </c>
      <c r="AQ14" s="4">
        <f>Chile!H14</f>
        <v>108.7865000428833</v>
      </c>
      <c r="AR14" s="4">
        <f>Chile!I14</f>
        <v>131.76655192512581</v>
      </c>
      <c r="AS14" s="4">
        <f>Chile!J14</f>
        <v>235.92022476192727</v>
      </c>
      <c r="AT14" s="4">
        <f>Chile!K14</f>
        <v>2845.483388204751</v>
      </c>
      <c r="AU14" s="7">
        <f>Colombia!G14</f>
        <v>-9.1934586809794752</v>
      </c>
      <c r="AV14" s="4">
        <f>Colombia!H14</f>
        <v>-47.511152061837848</v>
      </c>
      <c r="AW14" s="4">
        <f>Colombia!I14</f>
        <v>-43.890926000835456</v>
      </c>
      <c r="AX14" s="4">
        <f>Colombia!J14</f>
        <v>-26.933499082752547</v>
      </c>
      <c r="AY14" s="4">
        <f>Colombia!K14</f>
        <v>742.61047405177226</v>
      </c>
      <c r="AZ14" s="7">
        <f>Mexico!G14</f>
        <v>71.41454259206121</v>
      </c>
      <c r="BA14" s="4">
        <f>Mexico!H14</f>
        <v>-46.435110389694707</v>
      </c>
      <c r="BB14" s="4">
        <f>Mexico!I14</f>
        <v>-43.081932377322623</v>
      </c>
      <c r="BC14" s="4">
        <f>Mexico!J14</f>
        <v>20.11255737309515</v>
      </c>
      <c r="BD14" s="4">
        <f>Mexico!K14</f>
        <v>1474.6049753509005</v>
      </c>
    </row>
    <row r="15" spans="1:56">
      <c r="A15">
        <v>1911</v>
      </c>
      <c r="B15" s="4">
        <f>USA!G15</f>
        <v>398.09523663656029</v>
      </c>
      <c r="C15" s="4">
        <f>USA!H15</f>
        <v>262.15670102090382</v>
      </c>
      <c r="D15" s="4">
        <f>USA!I15</f>
        <v>321.02994024180356</v>
      </c>
      <c r="E15" s="4">
        <f>USA!J15</f>
        <v>1445.5173623863736</v>
      </c>
      <c r="F15" s="4">
        <f>USA!K15</f>
        <v>4226.5622566970997</v>
      </c>
      <c r="G15" s="7">
        <f>GB!G15</f>
        <v>560.57562085778522</v>
      </c>
      <c r="H15" s="4">
        <f>GB!H15</f>
        <v>494.08056878922758</v>
      </c>
      <c r="I15" s="4">
        <f>GB!I15</f>
        <v>583.37027043274043</v>
      </c>
      <c r="J15" s="4">
        <f>GB!J15</f>
        <v>1377.1577982625818</v>
      </c>
      <c r="K15" s="4">
        <f>GB!K15</f>
        <v>5652.9755850865959</v>
      </c>
      <c r="L15" s="7">
        <f>Germany!G15</f>
        <v>553.9386779318304</v>
      </c>
      <c r="M15" s="8">
        <f>Germany!H15</f>
        <v>491.53378450619221</v>
      </c>
      <c r="N15" s="8">
        <f>Germany!I15</f>
        <v>579.24671358621288</v>
      </c>
      <c r="O15" s="8">
        <f>Germany!J15</f>
        <v>1743.3045004957082</v>
      </c>
      <c r="P15" s="8">
        <f>Germany!K15</f>
        <v>3845.8966322439164</v>
      </c>
      <c r="Q15" s="7">
        <f>Australia!G15</f>
        <v>672.0620581008809</v>
      </c>
      <c r="R15" s="4">
        <f>Australia!H15</f>
        <v>452.07130138396457</v>
      </c>
      <c r="S15" s="4">
        <f>Australia!I15</f>
        <v>494.36050984322776</v>
      </c>
      <c r="T15" s="4">
        <f>Australia!J15</f>
        <v>1642.5618891641536</v>
      </c>
      <c r="U15" s="4">
        <f>Australia!K15</f>
        <v>5984.0454588813873</v>
      </c>
      <c r="V15" s="7">
        <f>France!G15</f>
        <v>180.2185755314386</v>
      </c>
      <c r="W15" s="4">
        <f>France!H15</f>
        <v>169.65064058368563</v>
      </c>
      <c r="X15" s="4">
        <f>France!I15</f>
        <v>194.98020804594478</v>
      </c>
      <c r="Y15" s="4">
        <f>France!J15</f>
        <v>1145.5480705128177</v>
      </c>
      <c r="Z15" s="4">
        <f>France!K15</f>
        <v>2499.0694430608705</v>
      </c>
      <c r="AA15" s="7">
        <f>Switzerland!G15</f>
        <v>532.39152231412049</v>
      </c>
      <c r="AB15" s="4">
        <f>Switzerland!H15</f>
        <v>523.48909310709303</v>
      </c>
      <c r="AC15" s="4">
        <f>Switzerland!I15</f>
        <v>634.88535989616219</v>
      </c>
      <c r="AD15" s="4">
        <f>Switzerland!J15</f>
        <v>2624.4675544160814</v>
      </c>
      <c r="AE15" s="4">
        <f>Switzerland!K15</f>
        <v>6385.8307465001999</v>
      </c>
      <c r="AF15" s="7">
        <f>Argentina!G15</f>
        <v>315.58757228439447</v>
      </c>
      <c r="AG15" s="4">
        <f>Argentina!H15</f>
        <v>313.31252672831124</v>
      </c>
      <c r="AH15" s="4">
        <f>Argentina!I15</f>
        <v>318.09021559283315</v>
      </c>
      <c r="AI15" s="4">
        <f>Argentina!J15</f>
        <v>872.03111011922567</v>
      </c>
      <c r="AJ15" s="4">
        <f>Argentina!K15</f>
        <v>3995.7788168188299</v>
      </c>
      <c r="AK15" s="7">
        <f>Brazil!G15</f>
        <v>258.0125981124275</v>
      </c>
      <c r="AL15" s="4">
        <f>Brazil!H15</f>
        <v>127.11126960341315</v>
      </c>
      <c r="AM15" s="4">
        <f>Brazil!I15</f>
        <v>131.84604110777732</v>
      </c>
      <c r="AN15" s="4">
        <f>Brazil!J15</f>
        <v>170.16543946320439</v>
      </c>
      <c r="AO15" s="4">
        <f>Brazil!K15</f>
        <v>653.34955973060312</v>
      </c>
      <c r="AP15" s="7">
        <f>Chile!G15</f>
        <v>280.41817550547881</v>
      </c>
      <c r="AQ15" s="4">
        <f>Chile!H15</f>
        <v>211.91941639830938</v>
      </c>
      <c r="AR15" s="4">
        <f>Chile!I15</f>
        <v>236.23760692488779</v>
      </c>
      <c r="AS15" s="4">
        <f>Chile!J15</f>
        <v>331.19197876446873</v>
      </c>
      <c r="AT15" s="4">
        <f>Chile!K15</f>
        <v>2738.0967017252501</v>
      </c>
      <c r="AU15" s="7">
        <f>Colombia!G15</f>
        <v>-3.5282002760011704</v>
      </c>
      <c r="AV15" s="4">
        <f>Colombia!H15</f>
        <v>-55.514942928633161</v>
      </c>
      <c r="AW15" s="4">
        <f>Colombia!I15</f>
        <v>-52.075663163911067</v>
      </c>
      <c r="AX15" s="4">
        <f>Colombia!J15</f>
        <v>-35.023639374967566</v>
      </c>
      <c r="AY15" s="4">
        <f>Colombia!K15</f>
        <v>757.17998734097284</v>
      </c>
      <c r="AZ15" s="7">
        <f>Mexico!G15</f>
        <v>59.614180857226067</v>
      </c>
      <c r="BA15" s="4">
        <f>Mexico!H15</f>
        <v>-97.927339064140668</v>
      </c>
      <c r="BB15" s="4">
        <f>Mexico!I15</f>
        <v>-93.870644388451879</v>
      </c>
      <c r="BC15" s="4">
        <f>Mexico!J15</f>
        <v>-30.023457923220544</v>
      </c>
      <c r="BD15" s="4">
        <f>Mexico!K15</f>
        <v>1492.6892382128756</v>
      </c>
    </row>
    <row r="16" spans="1:56">
      <c r="A16">
        <v>1912</v>
      </c>
      <c r="B16" s="4">
        <f>USA!G16</f>
        <v>527.92072724717059</v>
      </c>
      <c r="C16" s="4">
        <f>USA!H16</f>
        <v>378.38912745362455</v>
      </c>
      <c r="D16" s="4">
        <f>USA!I16</f>
        <v>438.55825837568193</v>
      </c>
      <c r="E16" s="4">
        <f>USA!J16</f>
        <v>1612.6356310226272</v>
      </c>
      <c r="F16" s="4">
        <f>USA!K16</f>
        <v>4350.7353384158205</v>
      </c>
      <c r="G16" s="7">
        <f>GB!G16</f>
        <v>482.433632684835</v>
      </c>
      <c r="H16" s="4">
        <f>GB!H16</f>
        <v>439.00642990296444</v>
      </c>
      <c r="I16" s="4">
        <f>GB!I16</f>
        <v>520.15509070291273</v>
      </c>
      <c r="J16" s="4">
        <f>GB!J16</f>
        <v>1337.9418913760524</v>
      </c>
      <c r="K16" s="4">
        <f>GB!K16</f>
        <v>5725.9199091020209</v>
      </c>
      <c r="L16" s="7">
        <f>Germany!G16</f>
        <v>580.37679188546565</v>
      </c>
      <c r="M16" s="8">
        <f>Germany!H16</f>
        <v>510.62852400054129</v>
      </c>
      <c r="N16" s="8">
        <f>Germany!I16</f>
        <v>595.25586390329761</v>
      </c>
      <c r="O16" s="8">
        <f>Germany!J16</f>
        <v>1756.5131612839859</v>
      </c>
      <c r="P16" s="8">
        <f>Germany!K16</f>
        <v>3723.4059952715402</v>
      </c>
      <c r="Q16" s="7">
        <f>Australia!G16</f>
        <v>416.37957462296157</v>
      </c>
      <c r="R16" s="4">
        <f>Australia!H16</f>
        <v>198.25988252024365</v>
      </c>
      <c r="S16" s="4">
        <f>Australia!I16</f>
        <v>240.70980010512864</v>
      </c>
      <c r="T16" s="4">
        <f>Australia!J16</f>
        <v>1281.189387526922</v>
      </c>
      <c r="U16" s="4">
        <f>Australia!K16</f>
        <v>5682.0393493881138</v>
      </c>
      <c r="V16" s="7">
        <f>France!G16</f>
        <v>214.54675288400855</v>
      </c>
      <c r="W16" s="4">
        <f>France!H16</f>
        <v>203.31404317339403</v>
      </c>
      <c r="X16" s="4">
        <f>France!I16</f>
        <v>228.54108854032404</v>
      </c>
      <c r="Y16" s="4">
        <f>France!J16</f>
        <v>1194.8203101962595</v>
      </c>
      <c r="Z16" s="4">
        <f>France!K16</f>
        <v>2672.1071113789549</v>
      </c>
      <c r="AA16" s="7">
        <f>Switzerland!G16</f>
        <v>462.79129258681962</v>
      </c>
      <c r="AB16" s="4">
        <f>Switzerland!H16</f>
        <v>438.70210605561118</v>
      </c>
      <c r="AC16" s="4">
        <f>Switzerland!I16</f>
        <v>551.87170219748884</v>
      </c>
      <c r="AD16" s="4">
        <f>Switzerland!J16</f>
        <v>2600.4991512665147</v>
      </c>
      <c r="AE16" s="4">
        <f>Switzerland!K16</f>
        <v>6612.9392654980156</v>
      </c>
      <c r="AF16" s="7">
        <f>Argentina!G16</f>
        <v>271.77403980655941</v>
      </c>
      <c r="AG16" s="4">
        <f>Argentina!H16</f>
        <v>269.67217285305338</v>
      </c>
      <c r="AH16" s="4">
        <f>Argentina!I16</f>
        <v>275.0168667648141</v>
      </c>
      <c r="AI16" s="4">
        <f>Argentina!J16</f>
        <v>854.23838386928355</v>
      </c>
      <c r="AJ16" s="4">
        <f>Argentina!K16</f>
        <v>4157.1424142564629</v>
      </c>
      <c r="AK16" s="7">
        <f>Brazil!G16</f>
        <v>292.06992999843396</v>
      </c>
      <c r="AL16" s="4">
        <f>Brazil!H16</f>
        <v>162.14710697766293</v>
      </c>
      <c r="AM16" s="4">
        <f>Brazil!I16</f>
        <v>167.3496791115023</v>
      </c>
      <c r="AN16" s="4">
        <f>Brazil!J16</f>
        <v>210.39731577646933</v>
      </c>
      <c r="AO16" s="4">
        <f>Brazil!K16</f>
        <v>702.27985276388335</v>
      </c>
      <c r="AP16" s="7">
        <f>Chile!G16</f>
        <v>361.21089113958004</v>
      </c>
      <c r="AQ16" s="4">
        <f>Chile!H16</f>
        <v>257.53976224381654</v>
      </c>
      <c r="AR16" s="4">
        <f>Chile!I16</f>
        <v>292.3671400273056</v>
      </c>
      <c r="AS16" s="4">
        <f>Chile!J16</f>
        <v>391.14335637246808</v>
      </c>
      <c r="AT16" s="4">
        <f>Chile!K16</f>
        <v>2815.421537912765</v>
      </c>
      <c r="AU16" s="7">
        <f>Colombia!G16</f>
        <v>1.7358942666386787</v>
      </c>
      <c r="AV16" s="4">
        <f>Colombia!H16</f>
        <v>-47.727231884284514</v>
      </c>
      <c r="AW16" s="4">
        <f>Colombia!I16</f>
        <v>-44.796309466512682</v>
      </c>
      <c r="AX16" s="4">
        <f>Colombia!J16</f>
        <v>-27.506423212681849</v>
      </c>
      <c r="AY16" s="4">
        <f>Colombia!K16</f>
        <v>771.72747134608505</v>
      </c>
      <c r="AZ16" s="7">
        <f>Mexico!G16</f>
        <v>20.827354821815096</v>
      </c>
      <c r="BA16" s="4">
        <f>Mexico!H16</f>
        <v>-144.39993484924403</v>
      </c>
      <c r="BB16" s="4">
        <f>Mexico!I16</f>
        <v>-140.27472288547122</v>
      </c>
      <c r="BC16" s="4">
        <f>Mexico!J16</f>
        <v>-75.332776102066745</v>
      </c>
      <c r="BD16" s="4">
        <f>Mexico!K16</f>
        <v>1509.4388705809665</v>
      </c>
    </row>
    <row r="17" spans="1:56">
      <c r="A17">
        <v>1913</v>
      </c>
      <c r="B17" s="4">
        <f>USA!G17</f>
        <v>595.85988566276671</v>
      </c>
      <c r="C17" s="4">
        <f>USA!H17</f>
        <v>436.89680355650967</v>
      </c>
      <c r="D17" s="4">
        <f>USA!I17</f>
        <v>499.21114999382553</v>
      </c>
      <c r="E17" s="4">
        <f>USA!J17</f>
        <v>1713.6199394792766</v>
      </c>
      <c r="F17" s="4">
        <f>USA!K17</f>
        <v>4436.8937444385811</v>
      </c>
      <c r="G17" s="7">
        <f>GB!G17</f>
        <v>659.80763237154338</v>
      </c>
      <c r="H17" s="4">
        <f>GB!H17</f>
        <v>588.08525946976033</v>
      </c>
      <c r="I17" s="4">
        <f>GB!I17</f>
        <v>672.32007214763871</v>
      </c>
      <c r="J17" s="4">
        <f>GB!J17</f>
        <v>1533.3692375791122</v>
      </c>
      <c r="K17" s="4">
        <f>GB!K17</f>
        <v>5926.974714053571</v>
      </c>
      <c r="L17" s="7">
        <f>Germany!G17</f>
        <v>569.58077758816978</v>
      </c>
      <c r="M17" s="8">
        <f>Germany!H17</f>
        <v>493.68593418617405</v>
      </c>
      <c r="N17" s="8">
        <f>Germany!I17</f>
        <v>583.14140620765772</v>
      </c>
      <c r="O17" s="8">
        <f>Germany!J17</f>
        <v>1788.1245702356223</v>
      </c>
      <c r="P17" s="8">
        <f>Germany!K17</f>
        <v>3749.8591334172602</v>
      </c>
      <c r="Q17" s="7">
        <f>Australia!G17</f>
        <v>749.91208767805745</v>
      </c>
      <c r="R17" s="4">
        <f>Australia!H17</f>
        <v>536.02782602174636</v>
      </c>
      <c r="S17" s="4">
        <f>Australia!I17</f>
        <v>581.24974225011715</v>
      </c>
      <c r="T17" s="4">
        <f>Australia!J17</f>
        <v>1654.8003374020798</v>
      </c>
      <c r="U17" s="4">
        <f>Australia!K17</f>
        <v>6060.7139505569303</v>
      </c>
      <c r="V17" s="7">
        <f>France!G17</f>
        <v>199.30014915819862</v>
      </c>
      <c r="W17" s="4">
        <f>France!H17</f>
        <v>188.28630496913357</v>
      </c>
      <c r="X17" s="4">
        <f>France!I17</f>
        <v>213.93581120543587</v>
      </c>
      <c r="Y17" s="4">
        <f>France!J17</f>
        <v>1147.9139508327462</v>
      </c>
      <c r="Z17" s="4">
        <f>France!K17</f>
        <v>2716.7978928146322</v>
      </c>
      <c r="AA17" s="7">
        <f>Switzerland!G17</f>
        <v>552.74131753882</v>
      </c>
      <c r="AB17" s="4">
        <f>Switzerland!H17</f>
        <v>549.7076582636131</v>
      </c>
      <c r="AC17" s="4">
        <f>Switzerland!I17</f>
        <v>664.72080423339264</v>
      </c>
      <c r="AD17" s="4">
        <f>Switzerland!J17</f>
        <v>2670.0428148111168</v>
      </c>
      <c r="AE17" s="4">
        <f>Switzerland!K17</f>
        <v>6605.7578001432421</v>
      </c>
      <c r="AF17" s="7">
        <f>Argentina!G17</f>
        <v>348.12628570754697</v>
      </c>
      <c r="AG17" s="4">
        <f>Argentina!H17</f>
        <v>345.9796598423444</v>
      </c>
      <c r="AH17" s="4">
        <f>Argentina!I17</f>
        <v>351.41110522984343</v>
      </c>
      <c r="AI17" s="4">
        <f>Argentina!J17</f>
        <v>886.56098286321333</v>
      </c>
      <c r="AJ17" s="4">
        <f>Argentina!K17</f>
        <v>4037.8155007097398</v>
      </c>
      <c r="AK17" s="7">
        <f>Brazil!G17</f>
        <v>299.43176345407005</v>
      </c>
      <c r="AL17" s="4">
        <f>Brazil!H17</f>
        <v>176.75385019581228</v>
      </c>
      <c r="AM17" s="4">
        <f>Brazil!I17</f>
        <v>182.00805582944983</v>
      </c>
      <c r="AN17" s="4">
        <f>Brazil!J17</f>
        <v>223.25733654302158</v>
      </c>
      <c r="AO17" s="4">
        <f>Brazil!K17</f>
        <v>693.81659956111662</v>
      </c>
      <c r="AP17" s="7">
        <f>Chile!G17</f>
        <v>318.33400266105428</v>
      </c>
      <c r="AQ17" s="4">
        <f>Chile!H17</f>
        <v>227.85191719018295</v>
      </c>
      <c r="AR17" s="4">
        <f>Chile!I17</f>
        <v>253.95343951183366</v>
      </c>
      <c r="AS17" s="4">
        <f>Chile!J17</f>
        <v>352.976779960616</v>
      </c>
      <c r="AT17" s="4">
        <f>Chile!K17</f>
        <v>2835.5588727140466</v>
      </c>
      <c r="AU17" s="7">
        <f>Colombia!G17</f>
        <v>18.641555042210271</v>
      </c>
      <c r="AV17" s="4">
        <f>Colombia!H17</f>
        <v>-29.180190465392091</v>
      </c>
      <c r="AW17" s="4">
        <f>Colombia!I17</f>
        <v>-25.844041655954275</v>
      </c>
      <c r="AX17" s="4">
        <f>Colombia!J17</f>
        <v>-8.3181147183072142</v>
      </c>
      <c r="AY17" s="4">
        <f>Colombia!K17</f>
        <v>786.30722257203445</v>
      </c>
      <c r="AZ17" s="7">
        <f>Mexico!G17</f>
        <v>-10.738888103523669</v>
      </c>
      <c r="BA17" s="4">
        <f>Mexico!H17</f>
        <v>-208.54391761910756</v>
      </c>
      <c r="BB17" s="4">
        <f>Mexico!I17</f>
        <v>-204.61230396474963</v>
      </c>
      <c r="BC17" s="4">
        <f>Mexico!J17</f>
        <v>-138.01918559105445</v>
      </c>
      <c r="BD17" s="4">
        <f>Mexico!K17</f>
        <v>1527.8089559072289</v>
      </c>
    </row>
    <row r="18" spans="1:56">
      <c r="A18">
        <v>1914</v>
      </c>
      <c r="B18" s="4">
        <f>USA!G18</f>
        <v>134.58323245519867</v>
      </c>
      <c r="C18" s="4">
        <f>USA!H18</f>
        <v>-8.8685803419149707</v>
      </c>
      <c r="D18" s="4">
        <f>USA!I18</f>
        <v>57.11428484073916</v>
      </c>
      <c r="E18" s="4">
        <f>USA!J18</f>
        <v>1172.4503325108069</v>
      </c>
      <c r="F18" s="4">
        <f>USA!K18</f>
        <v>4016.8841446980732</v>
      </c>
      <c r="G18" s="7">
        <f>GB!G18</f>
        <v>323.05993029777551</v>
      </c>
      <c r="H18" s="4">
        <f>GB!H18</f>
        <v>148.95043031387712</v>
      </c>
      <c r="I18" s="4">
        <f>GB!I18</f>
        <v>238.54245231286285</v>
      </c>
      <c r="J18" s="4">
        <f>GB!J18</f>
        <v>1126.1381543355444</v>
      </c>
      <c r="K18" s="4">
        <f>GB!K18</f>
        <v>6004.8529693079017</v>
      </c>
      <c r="L18" s="7">
        <f>Germany!G18</f>
        <v>704.78320290077932</v>
      </c>
      <c r="M18" s="8">
        <f>Germany!H18</f>
        <v>651.46313072228861</v>
      </c>
      <c r="N18" s="8">
        <f>Germany!I18</f>
        <v>733.29584178331845</v>
      </c>
      <c r="O18" s="8">
        <f>Germany!J18</f>
        <v>1880.6688391711327</v>
      </c>
      <c r="P18" s="8">
        <f>Germany!K18</f>
        <v>3463.3932133987119</v>
      </c>
      <c r="Q18" s="7">
        <f>Australia!G18</f>
        <v>698.81896930344885</v>
      </c>
      <c r="R18" s="4">
        <f>Australia!H18</f>
        <v>538.46610281061396</v>
      </c>
      <c r="S18" s="4">
        <f>Australia!I18</f>
        <v>583.4309510303375</v>
      </c>
      <c r="T18" s="4">
        <f>Australia!J18</f>
        <v>1617.3470603702544</v>
      </c>
      <c r="U18" s="4">
        <f>Australia!K18</f>
        <v>6004.9695983298079</v>
      </c>
      <c r="V18" s="7">
        <f>France!G18</f>
        <v>-125.46616928264612</v>
      </c>
      <c r="W18" s="4">
        <f>France!H18</f>
        <v>-187.69632449314139</v>
      </c>
      <c r="X18" s="4">
        <f>France!I18</f>
        <v>-161.67133147838757</v>
      </c>
      <c r="Y18" s="4">
        <f>France!J18</f>
        <v>627.14416251560465</v>
      </c>
      <c r="Z18" s="4">
        <f>France!K18</f>
        <v>2409.0444170944343</v>
      </c>
      <c r="AA18" s="7">
        <f>Switzerland!G18</f>
        <v>895.41277565786436</v>
      </c>
      <c r="AB18" s="4">
        <f>Switzerland!H18</f>
        <v>902.4774691645689</v>
      </c>
      <c r="AC18" s="4">
        <f>Switzerland!I18</f>
        <v>1021.1133604664964</v>
      </c>
      <c r="AD18" s="4">
        <f>Switzerland!J18</f>
        <v>3103.5185588262111</v>
      </c>
      <c r="AE18" s="4">
        <f>Switzerland!K18</f>
        <v>6259.0805817003929</v>
      </c>
      <c r="AF18" s="7">
        <f>Argentina!G18</f>
        <v>109.21875804059529</v>
      </c>
      <c r="AG18" s="4">
        <f>Argentina!H18</f>
        <v>107.46853985033711</v>
      </c>
      <c r="AH18" s="4">
        <f>Argentina!I18</f>
        <v>112.49818619364002</v>
      </c>
      <c r="AI18" s="4">
        <f>Argentina!J18</f>
        <v>506.47590213913736</v>
      </c>
      <c r="AJ18" s="4">
        <f>Argentina!K18</f>
        <v>3478.794305884629</v>
      </c>
      <c r="AK18" s="7">
        <f>Brazil!G18</f>
        <v>76.969758876401528</v>
      </c>
      <c r="AL18" s="4">
        <f>Brazil!H18</f>
        <v>-39.981204158920391</v>
      </c>
      <c r="AM18" s="4">
        <f>Brazil!I18</f>
        <v>-34.873287209127376</v>
      </c>
      <c r="AN18" s="4">
        <f>Brazil!J18</f>
        <v>3.549427291990237</v>
      </c>
      <c r="AO18" s="4">
        <f>Brazil!K18</f>
        <v>659.82226943353851</v>
      </c>
      <c r="AP18" s="7">
        <f>Chile!G18</f>
        <v>32.187145009723551</v>
      </c>
      <c r="AQ18" s="4">
        <f>Chile!H18</f>
        <v>-34.713929075929684</v>
      </c>
      <c r="AR18" s="4">
        <f>Chile!I18</f>
        <v>-13.673495661062679</v>
      </c>
      <c r="AS18" s="4">
        <f>Chile!J18</f>
        <v>55.780797429273576</v>
      </c>
      <c r="AT18" s="4">
        <f>Chile!K18</f>
        <v>2369.8683841724337</v>
      </c>
      <c r="AU18" s="7">
        <f>Colombia!G18</f>
        <v>11.204286887974867</v>
      </c>
      <c r="AV18" s="4">
        <f>Colombia!H18</f>
        <v>-35.810629516752414</v>
      </c>
      <c r="AW18" s="4">
        <f>Colombia!I18</f>
        <v>-32.017750447926502</v>
      </c>
      <c r="AX18" s="4">
        <f>Colombia!J18</f>
        <v>-14.346426380000358</v>
      </c>
      <c r="AY18" s="4">
        <f>Colombia!K18</f>
        <v>796.91211633110981</v>
      </c>
      <c r="AZ18" s="7">
        <f>Mexico!G18</f>
        <v>-56.688834778034327</v>
      </c>
      <c r="BA18" s="4">
        <f>Mexico!H18</f>
        <v>-236.90489240199946</v>
      </c>
      <c r="BB18" s="4">
        <f>Mexico!I18</f>
        <v>-229.92917351056749</v>
      </c>
      <c r="BC18" s="4">
        <f>Mexico!J18</f>
        <v>-160.36603661037239</v>
      </c>
      <c r="BD18" s="4">
        <f>Mexico!K18</f>
        <v>1545.8909081580482</v>
      </c>
    </row>
    <row r="19" spans="1:56">
      <c r="A19">
        <v>1915</v>
      </c>
      <c r="B19" s="4">
        <f>USA!G19</f>
        <v>483.40353494093017</v>
      </c>
      <c r="C19" s="4">
        <f>USA!H19</f>
        <v>327.16172318316183</v>
      </c>
      <c r="D19" s="4">
        <f>USA!I19</f>
        <v>394.01429403475544</v>
      </c>
      <c r="E19" s="4">
        <f>USA!J19</f>
        <v>1541.5420462908021</v>
      </c>
      <c r="F19" s="4">
        <f>USA!K19</f>
        <v>4072.4792302855326</v>
      </c>
      <c r="G19" s="7">
        <f>GB!G19</f>
        <v>-61.743806036143816</v>
      </c>
      <c r="H19" s="4">
        <f>GB!H19</f>
        <v>-262.82654069697099</v>
      </c>
      <c r="I19" s="4">
        <f>GB!I19</f>
        <v>-182.65220855903823</v>
      </c>
      <c r="J19" s="4">
        <f>GB!J19</f>
        <v>766.13049308404811</v>
      </c>
      <c r="K19" s="4">
        <f>GB!K19</f>
        <v>6305.1609197392518</v>
      </c>
      <c r="L19" s="7">
        <f>Germany!G19</f>
        <v>537.63249807932903</v>
      </c>
      <c r="M19" s="8">
        <f>Germany!H19</f>
        <v>477.31504020993947</v>
      </c>
      <c r="N19" s="8">
        <f>Germany!I19</f>
        <v>552.7921956911249</v>
      </c>
      <c r="O19" s="8">
        <f>Germany!J19</f>
        <v>1527.0123715345173</v>
      </c>
      <c r="P19" s="8">
        <f>Germany!K19</f>
        <v>2851.4250297652425</v>
      </c>
      <c r="Q19" s="7">
        <f>Australia!G19</f>
        <v>-140.73456518478466</v>
      </c>
      <c r="R19" s="4">
        <f>Australia!H19</f>
        <v>-296.22100824013575</v>
      </c>
      <c r="S19" s="4">
        <f>Australia!I19</f>
        <v>-254.42120213246972</v>
      </c>
      <c r="T19" s="4">
        <f>Australia!J19</f>
        <v>631.048070656096</v>
      </c>
      <c r="U19" s="4">
        <f>Australia!K19</f>
        <v>5296.4238530921939</v>
      </c>
      <c r="V19" s="7">
        <f>France!G19</f>
        <v>-169.44481295477198</v>
      </c>
      <c r="W19" s="4">
        <f>France!H19</f>
        <v>-211.16083670034138</v>
      </c>
      <c r="X19" s="4">
        <f>France!I19</f>
        <v>-187.85725731200031</v>
      </c>
      <c r="Y19" s="4">
        <f>France!J19</f>
        <v>461.26849467195615</v>
      </c>
      <c r="Z19" s="4">
        <f>France!K19</f>
        <v>2074.1658498448751</v>
      </c>
      <c r="AA19" s="7">
        <f>Switzerland!G19</f>
        <v>1160.7245973917622</v>
      </c>
      <c r="AB19" s="4">
        <f>Switzerland!H19</f>
        <v>1197.7436139852557</v>
      </c>
      <c r="AC19" s="4">
        <f>Switzerland!I19</f>
        <v>1311.0065257658121</v>
      </c>
      <c r="AD19" s="4">
        <f>Switzerland!J19</f>
        <v>3872.3240654910114</v>
      </c>
      <c r="AE19" s="4">
        <f>Switzerland!K19</f>
        <v>6307.6846469286693</v>
      </c>
      <c r="AF19" s="7">
        <f>Argentina!G19</f>
        <v>26.455399421972462</v>
      </c>
      <c r="AG19" s="4">
        <f>Argentina!H19</f>
        <v>24.246147190170589</v>
      </c>
      <c r="AH19" s="4">
        <f>Argentina!I19</f>
        <v>29.058218639844895</v>
      </c>
      <c r="AI19" s="4">
        <f>Argentina!J19</f>
        <v>404.67388108815135</v>
      </c>
      <c r="AJ19" s="4">
        <f>Argentina!K19</f>
        <v>3363.7899420458684</v>
      </c>
      <c r="AK19" s="7">
        <f>Brazil!G19</f>
        <v>27.918003519916002</v>
      </c>
      <c r="AL19" s="4">
        <f>Brazil!H19</f>
        <v>-89.336238987525206</v>
      </c>
      <c r="AM19" s="4">
        <f>Brazil!I19</f>
        <v>-84.032156313050393</v>
      </c>
      <c r="AN19" s="4">
        <f>Brazil!J19</f>
        <v>-42.115160279430931</v>
      </c>
      <c r="AO19" s="4">
        <f>Brazil!K19</f>
        <v>670.25327999061903</v>
      </c>
      <c r="AP19" s="7">
        <f>Chile!G19</f>
        <v>-101.15316814156874</v>
      </c>
      <c r="AQ19" s="4">
        <f>Chile!H19</f>
        <v>-209.88683972941007</v>
      </c>
      <c r="AR19" s="4">
        <f>Chile!I19</f>
        <v>-192.41664685234184</v>
      </c>
      <c r="AS19" s="4">
        <f>Chile!J19</f>
        <v>-126.95940281096041</v>
      </c>
      <c r="AT19" s="4">
        <f>Chile!K19</f>
        <v>2268.3428474022594</v>
      </c>
      <c r="AU19" s="7">
        <f>Colombia!G19</f>
        <v>-16.761900046075663</v>
      </c>
      <c r="AV19" s="4">
        <f>Colombia!H19</f>
        <v>-62.444457663904771</v>
      </c>
      <c r="AW19" s="4">
        <f>Colombia!I19</f>
        <v>-59.008950493781299</v>
      </c>
      <c r="AX19" s="4">
        <f>Colombia!J19</f>
        <v>-41.048257977357771</v>
      </c>
      <c r="AY19" s="4">
        <f>Colombia!K19</f>
        <v>814.11343513986992</v>
      </c>
      <c r="AZ19" s="7">
        <f>Mexico!G19</f>
        <v>-81.81742190077027</v>
      </c>
      <c r="BA19" s="4">
        <f>Mexico!H19</f>
        <v>-211.09857068289526</v>
      </c>
      <c r="BB19" s="4">
        <f>Mexico!I19</f>
        <v>-207.04229905293965</v>
      </c>
      <c r="BC19" s="4">
        <f>Mexico!J19</f>
        <v>-134.03498769272767</v>
      </c>
      <c r="BD19" s="4">
        <f>Mexico!K19</f>
        <v>1564.2429302810619</v>
      </c>
    </row>
    <row r="20" spans="1:56">
      <c r="A20">
        <v>1916</v>
      </c>
      <c r="B20" s="4">
        <f>USA!G20</f>
        <v>1026.7478621041046</v>
      </c>
      <c r="C20" s="4">
        <f>USA!H20</f>
        <v>824.23700544575559</v>
      </c>
      <c r="D20" s="4">
        <f>USA!I20</f>
        <v>882.70243847486904</v>
      </c>
      <c r="E20" s="4">
        <f>USA!J20</f>
        <v>2189.3780504065035</v>
      </c>
      <c r="F20" s="4">
        <f>USA!K20</f>
        <v>4571.1577334166659</v>
      </c>
      <c r="G20" s="7">
        <f>GB!G20</f>
        <v>-159.1470670477955</v>
      </c>
      <c r="H20" s="4">
        <f>GB!H20</f>
        <v>-359.84136626100292</v>
      </c>
      <c r="I20" s="4">
        <f>GB!I20</f>
        <v>-291.36912079636897</v>
      </c>
      <c r="J20" s="4">
        <f>GB!J20</f>
        <v>677.21723530209147</v>
      </c>
      <c r="K20" s="4">
        <f>GB!K20</f>
        <v>6318.5955237809549</v>
      </c>
      <c r="L20" s="7">
        <f>Germany!G20</f>
        <v>450.35751606648586</v>
      </c>
      <c r="M20" s="8">
        <f>Germany!H20</f>
        <v>381.66621045127567</v>
      </c>
      <c r="N20" s="8">
        <f>Germany!I20</f>
        <v>452.86307038982295</v>
      </c>
      <c r="O20" s="8">
        <f>Germany!J20</f>
        <v>1557.4396790161838</v>
      </c>
      <c r="P20" s="8">
        <f>Germany!K20</f>
        <v>3138.3349158074629</v>
      </c>
      <c r="Q20" s="7">
        <f>Australia!G20</f>
        <v>187.87170013465024</v>
      </c>
      <c r="R20" s="4">
        <f>Australia!H20</f>
        <v>26.286951112507779</v>
      </c>
      <c r="S20" s="4">
        <f>Australia!I20</f>
        <v>68.091277460778812</v>
      </c>
      <c r="T20" s="4">
        <f>Australia!J20</f>
        <v>1053.7928827090986</v>
      </c>
      <c r="U20" s="4">
        <f>Australia!K20</f>
        <v>5963.8739861899485</v>
      </c>
      <c r="V20" s="7">
        <f>France!G20</f>
        <v>-180.33023600441348</v>
      </c>
      <c r="W20" s="4">
        <f>France!H20</f>
        <v>-199.99016428442698</v>
      </c>
      <c r="X20" s="4">
        <f>France!I20</f>
        <v>-177.36967449999389</v>
      </c>
      <c r="Y20" s="4">
        <f>France!J20</f>
        <v>563.41135380219691</v>
      </c>
      <c r="Z20" s="4">
        <f>France!K20</f>
        <v>2470.2571166624653</v>
      </c>
      <c r="AA20" s="7">
        <f>Switzerland!G20</f>
        <v>1700.5674691929944</v>
      </c>
      <c r="AB20" s="4">
        <f>Switzerland!H20</f>
        <v>1745.4482856112761</v>
      </c>
      <c r="AC20" s="4">
        <f>Switzerland!I20</f>
        <v>1855.1821000002583</v>
      </c>
      <c r="AD20" s="4">
        <f>Switzerland!J20</f>
        <v>4412.9540269113413</v>
      </c>
      <c r="AE20" s="4">
        <f>Switzerland!K20</f>
        <v>7514.502318519626</v>
      </c>
      <c r="AF20" s="7">
        <f>Argentina!G20</f>
        <v>-6.2004646595135435</v>
      </c>
      <c r="AG20" s="4">
        <f>Argentina!H20</f>
        <v>-8.538531810225459</v>
      </c>
      <c r="AH20" s="4">
        <f>Argentina!I20</f>
        <v>-3.6264969266540334</v>
      </c>
      <c r="AI20" s="4">
        <f>Argentina!J20</f>
        <v>339.31326173619783</v>
      </c>
      <c r="AJ20" s="4">
        <f>Argentina!K20</f>
        <v>3211.1467122718009</v>
      </c>
      <c r="AK20" s="7">
        <f>Brazil!G20</f>
        <v>27.784608795494943</v>
      </c>
      <c r="AL20" s="4">
        <f>Brazil!H20</f>
        <v>-79.904110445218208</v>
      </c>
      <c r="AM20" s="4">
        <f>Brazil!I20</f>
        <v>-74.478939575261606</v>
      </c>
      <c r="AN20" s="4">
        <f>Brazil!J20</f>
        <v>-30.084619305024649</v>
      </c>
      <c r="AO20" s="4">
        <f>Brazil!K20</f>
        <v>670.63714723623195</v>
      </c>
      <c r="AP20" s="7">
        <f>Chile!G20</f>
        <v>-28.496587524546865</v>
      </c>
      <c r="AQ20" s="4">
        <f>Chile!H20</f>
        <v>-300.12389169395277</v>
      </c>
      <c r="AR20" s="4">
        <f>Chile!I20</f>
        <v>-278.53144754659507</v>
      </c>
      <c r="AS20" s="4">
        <f>Chile!J20</f>
        <v>-179.45053526784366</v>
      </c>
      <c r="AT20" s="4">
        <f>Chile!K20</f>
        <v>2750.1835661096206</v>
      </c>
      <c r="AU20" s="7">
        <f>Colombia!G20</f>
        <v>-21.283713840366673</v>
      </c>
      <c r="AV20" s="4">
        <f>Colombia!H20</f>
        <v>-60.822872155444912</v>
      </c>
      <c r="AW20" s="4">
        <f>Colombia!I20</f>
        <v>-57.41678500439631</v>
      </c>
      <c r="AX20" s="4">
        <f>Colombia!J20</f>
        <v>-39.07445997253749</v>
      </c>
      <c r="AY20" s="4">
        <f>Colombia!K20</f>
        <v>835.65492215167671</v>
      </c>
      <c r="AZ20" s="7">
        <f>Mexico!G20</f>
        <v>-68.449419773116631</v>
      </c>
      <c r="BA20" s="4">
        <f>Mexico!H20</f>
        <v>-303.06587727332379</v>
      </c>
      <c r="BB20" s="4">
        <f>Mexico!I20</f>
        <v>-300.88008928558963</v>
      </c>
      <c r="BC20" s="4">
        <f>Mexico!J20</f>
        <v>-224.46164637494601</v>
      </c>
      <c r="BD20" s="4">
        <f>Mexico!K20</f>
        <v>1582.7420081115442</v>
      </c>
    </row>
    <row r="21" spans="1:56">
      <c r="A21">
        <v>1917</v>
      </c>
      <c r="B21" s="4">
        <f>USA!G21</f>
        <v>778.39391382242195</v>
      </c>
      <c r="C21" s="4">
        <f>USA!H21</f>
        <v>558.89982189034072</v>
      </c>
      <c r="D21" s="4">
        <f>USA!I21</f>
        <v>614.61398248246473</v>
      </c>
      <c r="E21" s="4">
        <f>USA!J21</f>
        <v>1888.7081849321232</v>
      </c>
      <c r="F21" s="4">
        <f>USA!K21</f>
        <v>4395.7305918482243</v>
      </c>
      <c r="G21" s="7">
        <f>GB!G21</f>
        <v>-70.005188077237889</v>
      </c>
      <c r="H21" s="4">
        <f>GB!H21</f>
        <v>-260.62502363499834</v>
      </c>
      <c r="I21" s="4">
        <f>GB!I21</f>
        <v>-205.76920827620307</v>
      </c>
      <c r="J21" s="4">
        <f>GB!J21</f>
        <v>777.67281747623645</v>
      </c>
      <c r="K21" s="4">
        <f>GB!K21</f>
        <v>6289.4794906656716</v>
      </c>
      <c r="L21" s="7">
        <f>Germany!G21</f>
        <v>436.085385318877</v>
      </c>
      <c r="M21" s="8">
        <f>Germany!H21</f>
        <v>365.85138333149354</v>
      </c>
      <c r="N21" s="8">
        <f>Germany!I21</f>
        <v>425.02625696770383</v>
      </c>
      <c r="O21" s="8">
        <f>Germany!J21</f>
        <v>1555.8937823961712</v>
      </c>
      <c r="P21" s="8">
        <f>Germany!K21</f>
        <v>3126.4357966245379</v>
      </c>
      <c r="Q21" s="7">
        <f>Australia!G21</f>
        <v>423.51751642927684</v>
      </c>
      <c r="R21" s="4">
        <f>Australia!H21</f>
        <v>250.78863913339453</v>
      </c>
      <c r="S21" s="4">
        <f>Australia!I21</f>
        <v>291.52520301457679</v>
      </c>
      <c r="T21" s="4">
        <f>Australia!J21</f>
        <v>1226.7888126686023</v>
      </c>
      <c r="U21" s="4">
        <f>Australia!K21</f>
        <v>5708.2124044934881</v>
      </c>
      <c r="V21" s="7">
        <f>France!G21</f>
        <v>-267.8371385099785</v>
      </c>
      <c r="W21" s="4">
        <f>France!H21</f>
        <v>-303.59727795816326</v>
      </c>
      <c r="X21" s="4">
        <f>France!I21</f>
        <v>-280.82248049501811</v>
      </c>
      <c r="Y21" s="4">
        <f>France!J21</f>
        <v>448.85042222730101</v>
      </c>
      <c r="Z21" s="4">
        <f>France!K21</f>
        <v>2492.6728282556769</v>
      </c>
      <c r="AA21" s="7">
        <f>Switzerland!G21</f>
        <v>2096.464956057644</v>
      </c>
      <c r="AB21" s="4">
        <f>Switzerland!H21</f>
        <v>2111.3957489236986</v>
      </c>
      <c r="AC21" s="4">
        <f>Switzerland!I21</f>
        <v>2212.6253249357615</v>
      </c>
      <c r="AD21" s="4">
        <f>Switzerland!J21</f>
        <v>4372.1135987553571</v>
      </c>
      <c r="AE21" s="4">
        <f>Switzerland!K21</f>
        <v>7287.4363872005224</v>
      </c>
      <c r="AF21" s="7">
        <f>Argentina!G21</f>
        <v>-27.857533590028158</v>
      </c>
      <c r="AG21" s="4">
        <f>Argentina!H21</f>
        <v>-29.643449186615801</v>
      </c>
      <c r="AH21" s="4">
        <f>Argentina!I21</f>
        <v>-25.131483534906977</v>
      </c>
      <c r="AI21" s="4">
        <f>Argentina!J21</f>
        <v>255.24604994796411</v>
      </c>
      <c r="AJ21" s="4">
        <f>Argentina!K21</f>
        <v>2900.4491237522616</v>
      </c>
      <c r="AK21" s="7">
        <f>Brazil!G21</f>
        <v>14.008009478162259</v>
      </c>
      <c r="AL21" s="4">
        <f>Brazil!H21</f>
        <v>-73.153080050678042</v>
      </c>
      <c r="AM21" s="4">
        <f>Brazil!I21</f>
        <v>-67.388492934948246</v>
      </c>
      <c r="AN21" s="4">
        <f>Brazil!J21</f>
        <v>-16.349026401037133</v>
      </c>
      <c r="AO21" s="4">
        <f>Brazil!K21</f>
        <v>697.08849122995503</v>
      </c>
      <c r="AP21" s="7">
        <f>Chile!G21</f>
        <v>-49.475356255105801</v>
      </c>
      <c r="AQ21" s="4">
        <f>Chile!H21</f>
        <v>-321.39490163740805</v>
      </c>
      <c r="AR21" s="4">
        <f>Chile!I21</f>
        <v>-303.01453170742838</v>
      </c>
      <c r="AS21" s="4">
        <f>Chile!J21</f>
        <v>-200.82858596012812</v>
      </c>
      <c r="AT21" s="4">
        <f>Chile!K21</f>
        <v>2765.4494833961317</v>
      </c>
      <c r="AU21" s="7">
        <f>Colombia!G21</f>
        <v>-24.619588477762864</v>
      </c>
      <c r="AV21" s="4">
        <f>Colombia!H21</f>
        <v>-58.805943677421858</v>
      </c>
      <c r="AW21" s="4">
        <f>Colombia!I21</f>
        <v>-55.636266929042101</v>
      </c>
      <c r="AX21" s="4">
        <f>Colombia!J21</f>
        <v>-37.084879951686482</v>
      </c>
      <c r="AY21" s="4">
        <f>Colombia!K21</f>
        <v>849.4733685657776</v>
      </c>
      <c r="AZ21" s="7">
        <f>Mexico!G21</f>
        <v>-53.967630339888245</v>
      </c>
      <c r="BA21" s="4">
        <f>Mexico!H21</f>
        <v>-375.16230277284541</v>
      </c>
      <c r="BB21" s="4">
        <f>Mexico!I21</f>
        <v>-374.68898997516135</v>
      </c>
      <c r="BC21" s="4">
        <f>Mexico!J21</f>
        <v>-295.12954502903466</v>
      </c>
      <c r="BD21" s="4">
        <f>Mexico!K21</f>
        <v>1601.5157466802395</v>
      </c>
    </row>
    <row r="22" spans="1:56">
      <c r="A22">
        <v>1918</v>
      </c>
      <c r="B22" s="4">
        <f>USA!G22</f>
        <v>559.48812955697338</v>
      </c>
      <c r="C22" s="4">
        <f>USA!H22</f>
        <v>367.18844459959979</v>
      </c>
      <c r="D22" s="4">
        <f>USA!I22</f>
        <v>414.47784950960397</v>
      </c>
      <c r="E22" s="4">
        <f>USA!J22</f>
        <v>1807.2452151711252</v>
      </c>
      <c r="F22" s="4">
        <f>USA!K22</f>
        <v>4739.2773111836241</v>
      </c>
      <c r="G22" s="7">
        <f>GB!G22</f>
        <v>-141.8104851042801</v>
      </c>
      <c r="H22" s="4">
        <f>GB!H22</f>
        <v>-303.37361252117421</v>
      </c>
      <c r="I22" s="4">
        <f>GB!I22</f>
        <v>-249.45758838108358</v>
      </c>
      <c r="J22" s="4">
        <f>GB!J22</f>
        <v>775.68127321830627</v>
      </c>
      <c r="K22" s="4">
        <f>GB!K22</f>
        <v>6419.9865694696837</v>
      </c>
      <c r="L22" s="7">
        <f>Germany!G22</f>
        <v>264.75005282007038</v>
      </c>
      <c r="M22" s="8">
        <f>Germany!H22</f>
        <v>208.84970521726763</v>
      </c>
      <c r="N22" s="8">
        <f>Germany!I22</f>
        <v>253.43877238411079</v>
      </c>
      <c r="O22" s="8">
        <f>Germany!J22</f>
        <v>1409.6126457612957</v>
      </c>
      <c r="P22" s="8">
        <f>Germany!K22</f>
        <v>3118.7530203825004</v>
      </c>
      <c r="Q22" s="7">
        <f>Australia!G22</f>
        <v>416.12762677188948</v>
      </c>
      <c r="R22" s="4">
        <f>Australia!H22</f>
        <v>250.06422221722104</v>
      </c>
      <c r="S22" s="4">
        <f>Australia!I22</f>
        <v>290.25219573396572</v>
      </c>
      <c r="T22" s="4">
        <f>Australia!J22</f>
        <v>1196.2169966748411</v>
      </c>
      <c r="U22" s="4">
        <f>Australia!K22</f>
        <v>5498.804605884201</v>
      </c>
      <c r="V22" s="7">
        <f>France!G22</f>
        <v>-251.74305087039093</v>
      </c>
      <c r="W22" s="4">
        <f>France!H22</f>
        <v>-276.80540271408717</v>
      </c>
      <c r="X22" s="4">
        <f>France!I22</f>
        <v>-251.36987548416192</v>
      </c>
      <c r="Y22" s="4">
        <f>France!J22</f>
        <v>384.13701480087423</v>
      </c>
      <c r="Z22" s="4">
        <f>France!K22</f>
        <v>2172.9617454128202</v>
      </c>
      <c r="AA22" s="7">
        <f>Switzerland!G22</f>
        <v>2601.5560813066054</v>
      </c>
      <c r="AB22" s="4">
        <f>Switzerland!H22</f>
        <v>2609.2906726703759</v>
      </c>
      <c r="AC22" s="4">
        <f>Switzerland!I22</f>
        <v>2687.5137011966299</v>
      </c>
      <c r="AD22" s="4">
        <f>Switzerland!J22</f>
        <v>4879.3923224446144</v>
      </c>
      <c r="AE22" s="4">
        <f>Switzerland!K22</f>
        <v>6015.0093052974698</v>
      </c>
      <c r="AF22" s="7">
        <f>Argentina!G22</f>
        <v>-42.09741637149309</v>
      </c>
      <c r="AG22" s="4">
        <f>Argentina!H22</f>
        <v>-44.828126932155207</v>
      </c>
      <c r="AH22" s="4">
        <f>Argentina!I22</f>
        <v>-39.380621417069591</v>
      </c>
      <c r="AI22" s="4">
        <f>Argentina!J22</f>
        <v>345.31584977860115</v>
      </c>
      <c r="AJ22" s="4">
        <f>Argentina!K22</f>
        <v>3376.0716094880167</v>
      </c>
      <c r="AK22" s="7">
        <f>Brazil!G22</f>
        <v>8.124986105002975</v>
      </c>
      <c r="AL22" s="4">
        <f>Brazil!H22</f>
        <v>-63.753037368571995</v>
      </c>
      <c r="AM22" s="4">
        <f>Brazil!I22</f>
        <v>-58.140434424919235</v>
      </c>
      <c r="AN22" s="4">
        <f>Brazil!J22</f>
        <v>-8.9840591212225931</v>
      </c>
      <c r="AO22" s="4">
        <f>Brazil!K22</f>
        <v>663.94108994913381</v>
      </c>
      <c r="AP22" s="7">
        <f>Chile!G22</f>
        <v>-54.776140115621253</v>
      </c>
      <c r="AQ22" s="4">
        <f>Chile!H22</f>
        <v>-262.90400017340198</v>
      </c>
      <c r="AR22" s="4">
        <f>Chile!I22</f>
        <v>-241.836701361162</v>
      </c>
      <c r="AS22" s="4">
        <f>Chile!J22</f>
        <v>-136.45421670889161</v>
      </c>
      <c r="AT22" s="4">
        <f>Chile!K22</f>
        <v>2782.875731970059</v>
      </c>
      <c r="AU22" s="7">
        <f>Colombia!G22</f>
        <v>-44.894127624733329</v>
      </c>
      <c r="AV22" s="4">
        <f>Colombia!H22</f>
        <v>-74.406294999087066</v>
      </c>
      <c r="AW22" s="4">
        <f>Colombia!I22</f>
        <v>-71.376684604950071</v>
      </c>
      <c r="AX22" s="4">
        <f>Colombia!J22</f>
        <v>-52.354427516216127</v>
      </c>
      <c r="AY22" s="4">
        <f>Colombia!K22</f>
        <v>875.43936713698895</v>
      </c>
      <c r="AZ22" s="7">
        <f>Mexico!G22</f>
        <v>-53.563814543745906</v>
      </c>
      <c r="BA22" s="4">
        <f>Mexico!H22</f>
        <v>-399.17299390560487</v>
      </c>
      <c r="BB22" s="4">
        <f>Mexico!I22</f>
        <v>-398.82394633763732</v>
      </c>
      <c r="BC22" s="4">
        <f>Mexico!J22</f>
        <v>-316.14808274979742</v>
      </c>
      <c r="BD22" s="4">
        <f>Mexico!K22</f>
        <v>1620.5034996312106</v>
      </c>
    </row>
    <row r="23" spans="1:56">
      <c r="A23">
        <v>1919</v>
      </c>
      <c r="B23" s="4">
        <f>USA!G23</f>
        <v>1102.6155222940677</v>
      </c>
      <c r="C23" s="4">
        <f>USA!H23</f>
        <v>952.61366963878038</v>
      </c>
      <c r="D23" s="4">
        <f>USA!I23</f>
        <v>1014.9124087910848</v>
      </c>
      <c r="E23" s="4">
        <f>USA!J23</f>
        <v>2431.2635099416275</v>
      </c>
      <c r="F23" s="4">
        <f>USA!K23</f>
        <v>4755.9915825827775</v>
      </c>
      <c r="G23" s="7">
        <f>GB!G23</f>
        <v>-17.592616694991843</v>
      </c>
      <c r="H23" s="4">
        <f>GB!H23</f>
        <v>-190.42075727823718</v>
      </c>
      <c r="I23" s="4">
        <f>GB!I23</f>
        <v>-139.71439151273685</v>
      </c>
      <c r="J23" s="4">
        <f>GB!J23</f>
        <v>823.0585536619991</v>
      </c>
      <c r="K23" s="4">
        <f>GB!K23</f>
        <v>5897.2200743541553</v>
      </c>
      <c r="L23" s="7">
        <f>Germany!G23</f>
        <v>69.23915203770099</v>
      </c>
      <c r="M23" s="8">
        <f>Germany!H23</f>
        <v>-39.914220462329652</v>
      </c>
      <c r="N23" s="8">
        <f>Germany!I23</f>
        <v>-9.7681384855439131</v>
      </c>
      <c r="O23" s="8">
        <f>Germany!J23</f>
        <v>1141.8265134545288</v>
      </c>
      <c r="P23" s="8">
        <f>Germany!K23</f>
        <v>3038.6821395393113</v>
      </c>
      <c r="Q23" s="7">
        <f>Australia!G23</f>
        <v>353.72145123558323</v>
      </c>
      <c r="R23" s="4">
        <f>Australia!H23</f>
        <v>260.20990354327063</v>
      </c>
      <c r="S23" s="4">
        <f>Australia!I23</f>
        <v>299.64169962771035</v>
      </c>
      <c r="T23" s="4">
        <f>Australia!J23</f>
        <v>1202.989076766773</v>
      </c>
      <c r="U23" s="4">
        <f>Australia!K23</f>
        <v>5389.1866963272278</v>
      </c>
      <c r="V23" s="7">
        <f>France!G23</f>
        <v>-17.456402973118564</v>
      </c>
      <c r="W23" s="4">
        <f>France!H23</f>
        <v>158.30405879926261</v>
      </c>
      <c r="X23" s="4">
        <f>France!I23</f>
        <v>193.67183445118707</v>
      </c>
      <c r="Y23" s="4">
        <f>France!J23</f>
        <v>875.83329734517224</v>
      </c>
      <c r="Z23" s="4">
        <f>France!K23</f>
        <v>2321.8686258666348</v>
      </c>
      <c r="AA23" s="7">
        <f>Switzerland!G23</f>
        <v>2524.0899692087282</v>
      </c>
      <c r="AB23" s="4">
        <f>Switzerland!H23</f>
        <v>2532.3058733263651</v>
      </c>
      <c r="AC23" s="4">
        <f>Switzerland!I23</f>
        <v>2616.5978708005191</v>
      </c>
      <c r="AD23" s="4">
        <f>Switzerland!J23</f>
        <v>5182.4621220060044</v>
      </c>
      <c r="AE23" s="4">
        <f>Switzerland!K23</f>
        <v>5920.6592908532875</v>
      </c>
      <c r="AF23" s="7">
        <f>Argentina!G23</f>
        <v>-22.831597933548281</v>
      </c>
      <c r="AG23" s="4">
        <f>Argentina!H23</f>
        <v>-24.609015857331745</v>
      </c>
      <c r="AH23" s="4">
        <f>Argentina!I23</f>
        <v>-18.39079790577453</v>
      </c>
      <c r="AI23" s="4">
        <f>Argentina!J23</f>
        <v>381.68733291514496</v>
      </c>
      <c r="AJ23" s="4">
        <f>Argentina!K23</f>
        <v>3440.7033379482245</v>
      </c>
      <c r="AK23" s="7">
        <f>Brazil!G23</f>
        <v>50.519601098150652</v>
      </c>
      <c r="AL23" s="4">
        <f>Brazil!H23</f>
        <v>-13.567931180734243</v>
      </c>
      <c r="AM23" s="4">
        <f>Brazil!I23</f>
        <v>-7.2536788675538171</v>
      </c>
      <c r="AN23" s="4">
        <f>Brazil!J23</f>
        <v>55.47131999749832</v>
      </c>
      <c r="AO23" s="4">
        <f>Brazil!K23</f>
        <v>730.68918738612274</v>
      </c>
      <c r="AP23" s="7">
        <f>Chile!G23</f>
        <v>-59.903413270751763</v>
      </c>
      <c r="AQ23" s="4">
        <f>Chile!H23</f>
        <v>-139.46690647235002</v>
      </c>
      <c r="AR23" s="4">
        <f>Chile!I23</f>
        <v>-121.49280777940037</v>
      </c>
      <c r="AS23" s="4">
        <f>Chile!J23</f>
        <v>-44.722758053629946</v>
      </c>
      <c r="AT23" s="4">
        <f>Chile!K23</f>
        <v>2361.2120757569237</v>
      </c>
      <c r="AU23" s="7">
        <f>Colombia!G23</f>
        <v>-28.586930202060728</v>
      </c>
      <c r="AV23" s="4">
        <f>Colombia!H23</f>
        <v>-55.155723263415396</v>
      </c>
      <c r="AW23" s="4">
        <f>Colombia!I23</f>
        <v>-51.305192709414769</v>
      </c>
      <c r="AX23" s="4">
        <f>Colombia!J23</f>
        <v>-31.207503787609244</v>
      </c>
      <c r="AY23" s="4">
        <f>Colombia!K23</f>
        <v>929.58784899621287</v>
      </c>
      <c r="AZ23" s="7">
        <f>Mexico!G23</f>
        <v>-16.744685420772885</v>
      </c>
      <c r="BA23" s="4">
        <f>Mexico!H23</f>
        <v>-410.18754536928276</v>
      </c>
      <c r="BB23" s="4">
        <f>Mexico!I23</f>
        <v>-409.73619503252661</v>
      </c>
      <c r="BC23" s="4">
        <f>Mexico!J23</f>
        <v>-324.57658369993766</v>
      </c>
      <c r="BD23" s="4">
        <f>Mexico!K23</f>
        <v>1639.7072870944216</v>
      </c>
    </row>
    <row r="24" spans="1:56">
      <c r="A24">
        <v>1920</v>
      </c>
      <c r="B24" s="4">
        <f>USA!G24</f>
        <v>1153.5893362567681</v>
      </c>
      <c r="C24" s="4">
        <f>USA!H24</f>
        <v>933.45808903284683</v>
      </c>
      <c r="D24" s="4">
        <f>USA!I24</f>
        <v>987.4113440715364</v>
      </c>
      <c r="E24" s="4">
        <f>USA!J24</f>
        <v>2389.7407388160786</v>
      </c>
      <c r="F24" s="4">
        <f>USA!K24</f>
        <v>4647.7916980529781</v>
      </c>
      <c r="G24" s="7">
        <f>GB!G24</f>
        <v>223.24570812117858</v>
      </c>
      <c r="H24" s="4">
        <f>GB!H24</f>
        <v>-8.6097816798905562</v>
      </c>
      <c r="I24" s="4">
        <f>GB!I24</f>
        <v>49.80036254046864</v>
      </c>
      <c r="J24" s="4">
        <f>GB!J24</f>
        <v>998.04867807604626</v>
      </c>
      <c r="K24" s="4">
        <f>GB!K24</f>
        <v>5672.5507625977907</v>
      </c>
      <c r="L24" s="7">
        <f>Germany!G24</f>
        <v>303.67134074276061</v>
      </c>
      <c r="M24" s="8">
        <f>Germany!H24</f>
        <v>235.31945545884119</v>
      </c>
      <c r="N24" s="8">
        <f>Germany!I24</f>
        <v>246.09828785769903</v>
      </c>
      <c r="O24" s="8">
        <f>Germany!J24</f>
        <v>1575.37305871641</v>
      </c>
      <c r="P24" s="8">
        <f>Germany!K24</f>
        <v>3440.3588774163668</v>
      </c>
      <c r="Q24" s="7">
        <f>Australia!G24</f>
        <v>353.61955652965116</v>
      </c>
      <c r="R24" s="4">
        <f>Australia!H24</f>
        <v>260.6903509357515</v>
      </c>
      <c r="S24" s="4">
        <f>Australia!I24</f>
        <v>306.88615404947086</v>
      </c>
      <c r="T24" s="4">
        <f>Australia!J24</f>
        <v>1154.1860646623813</v>
      </c>
      <c r="U24" s="4">
        <f>Australia!K24</f>
        <v>4992.1778096330199</v>
      </c>
      <c r="V24" s="7">
        <f>France!G24</f>
        <v>416.28425216919067</v>
      </c>
      <c r="W24" s="4">
        <f>France!H24</f>
        <v>404.38895085937781</v>
      </c>
      <c r="X24" s="4">
        <f>France!I24</f>
        <v>434.56747282655203</v>
      </c>
      <c r="Y24" s="4">
        <f>France!J24</f>
        <v>1268.8651417794943</v>
      </c>
      <c r="Z24" s="4">
        <f>France!K24</f>
        <v>2862.3226382115226</v>
      </c>
      <c r="AA24" s="7">
        <f>Switzerland!G24</f>
        <v>1739.9876382602704</v>
      </c>
      <c r="AB24" s="4">
        <f>Switzerland!H24</f>
        <v>1778.9184724459053</v>
      </c>
      <c r="AC24" s="4">
        <f>Switzerland!I24</f>
        <v>1872.4141413987986</v>
      </c>
      <c r="AD24" s="4">
        <f>Switzerland!J24</f>
        <v>3928.7459599974782</v>
      </c>
      <c r="AE24" s="4">
        <f>Switzerland!K24</f>
        <v>6748.0702952733564</v>
      </c>
      <c r="AF24" s="7">
        <f>Argentina!G24</f>
        <v>26.149794179559912</v>
      </c>
      <c r="AG24" s="4">
        <f>Argentina!H24</f>
        <v>23.40141020121354</v>
      </c>
      <c r="AH24" s="4">
        <f>Argentina!I24</f>
        <v>29.843694459140064</v>
      </c>
      <c r="AI24" s="4">
        <f>Argentina!J24</f>
        <v>472.15684209684645</v>
      </c>
      <c r="AJ24" s="4">
        <f>Argentina!K24</f>
        <v>3628.9964405497585</v>
      </c>
      <c r="AK24" s="7">
        <f>Brazil!G24</f>
        <v>67.800036327865683</v>
      </c>
      <c r="AL24" s="4">
        <f>Brazil!H24</f>
        <v>15.16441877377004</v>
      </c>
      <c r="AM24" s="4">
        <f>Brazil!I24</f>
        <v>22.058624820493566</v>
      </c>
      <c r="AN24" s="4">
        <f>Brazil!J24</f>
        <v>95.380051969957094</v>
      </c>
      <c r="AO24" s="4">
        <f>Brazil!K24</f>
        <v>780.4418130505087</v>
      </c>
      <c r="AP24" s="7">
        <f>Chile!G24</f>
        <v>-16.151588118393484</v>
      </c>
      <c r="AQ24" s="4">
        <f>Chile!H24</f>
        <v>-115.92512096925154</v>
      </c>
      <c r="AR24" s="4">
        <f>Chile!I24</f>
        <v>-97.410492336850851</v>
      </c>
      <c r="AS24" s="4">
        <f>Chile!J24</f>
        <v>0.34226563135598514</v>
      </c>
      <c r="AT24" s="4">
        <f>Chile!K24</f>
        <v>2638.0443399223391</v>
      </c>
      <c r="AU24" s="7">
        <f>Colombia!G24</f>
        <v>40.181635199395814</v>
      </c>
      <c r="AV24" s="4">
        <f>Colombia!H24</f>
        <v>18.034512008903199</v>
      </c>
      <c r="AW24" s="4">
        <f>Colombia!I24</f>
        <v>20.723036497706641</v>
      </c>
      <c r="AX24" s="4">
        <f>Colombia!J24</f>
        <v>41.668490114758377</v>
      </c>
      <c r="AY24" s="4">
        <f>Colombia!K24</f>
        <v>973.65216340601251</v>
      </c>
      <c r="AZ24" s="7">
        <f>Mexico!G24</f>
        <v>38.255851713190388</v>
      </c>
      <c r="BA24" s="4">
        <f>Mexico!H24</f>
        <v>-726.04793524462787</v>
      </c>
      <c r="BB24" s="4">
        <f>Mexico!I24</f>
        <v>-725.48541208226447</v>
      </c>
      <c r="BC24" s="4">
        <f>Mexico!J24</f>
        <v>-639.14532475337069</v>
      </c>
      <c r="BD24" s="4">
        <f>Mexico!K24</f>
        <v>1659.1291459020724</v>
      </c>
    </row>
    <row r="25" spans="1:56">
      <c r="A25">
        <v>1921</v>
      </c>
      <c r="B25" s="4">
        <f>USA!G25</f>
        <v>277.27567275659851</v>
      </c>
      <c r="C25" s="4">
        <f>USA!H25</f>
        <v>143.13795246301348</v>
      </c>
      <c r="D25" s="4">
        <f>USA!I25</f>
        <v>237.85982770678663</v>
      </c>
      <c r="E25" s="4">
        <f>USA!J25</f>
        <v>1598.9972272249106</v>
      </c>
      <c r="F25" s="4">
        <f>USA!K25</f>
        <v>4452.3475248992791</v>
      </c>
      <c r="G25" s="7">
        <f>GB!G25</f>
        <v>167.56749501760331</v>
      </c>
      <c r="H25" s="4">
        <f>GB!H25</f>
        <v>149.99567131043096</v>
      </c>
      <c r="I25" s="4">
        <f>GB!I25</f>
        <v>235.83801652654054</v>
      </c>
      <c r="J25" s="4">
        <f>GB!J25</f>
        <v>1105.3873781718091</v>
      </c>
      <c r="K25" s="4">
        <f>GB!K25</f>
        <v>5079.9138833360084</v>
      </c>
      <c r="L25" s="7">
        <f>Germany!G25</f>
        <v>519.40437179586888</v>
      </c>
      <c r="M25" s="8">
        <f>Germany!H25</f>
        <v>473.46922294418113</v>
      </c>
      <c r="N25" s="8">
        <f>Germany!I25</f>
        <v>479.99716766508999</v>
      </c>
      <c r="O25" s="8">
        <f>Germany!J25</f>
        <v>1918.8311575499104</v>
      </c>
      <c r="P25" s="8">
        <f>Germany!K25</f>
        <v>3666.9667532184694</v>
      </c>
      <c r="Q25" s="7">
        <f>Australia!G25</f>
        <v>712.91099766093078</v>
      </c>
      <c r="R25" s="4">
        <f>Australia!H25</f>
        <v>638.35198311922693</v>
      </c>
      <c r="S25" s="4">
        <f>Australia!I25</f>
        <v>700.31941660655286</v>
      </c>
      <c r="T25" s="4">
        <f>Australia!J25</f>
        <v>1648.0543921445244</v>
      </c>
      <c r="U25" s="4">
        <f>Australia!K25</f>
        <v>5571.7284965716663</v>
      </c>
      <c r="V25" s="7">
        <f>France!G25</f>
        <v>508.88127616563713</v>
      </c>
      <c r="W25" s="4">
        <f>France!H25</f>
        <v>499.42966077188623</v>
      </c>
      <c r="X25" s="4">
        <f>France!I25</f>
        <v>535.48473628933652</v>
      </c>
      <c r="Y25" s="4">
        <f>France!J25</f>
        <v>1247.5323123567882</v>
      </c>
      <c r="Z25" s="4">
        <f>France!K25</f>
        <v>2494.3695834910627</v>
      </c>
      <c r="AA25" s="7">
        <f>Switzerland!G25</f>
        <v>930.49888899851908</v>
      </c>
      <c r="AB25" s="4">
        <f>Switzerland!H25</f>
        <v>977.48095870956001</v>
      </c>
      <c r="AC25" s="4">
        <f>Switzerland!I25</f>
        <v>1084.699872883273</v>
      </c>
      <c r="AD25" s="4">
        <f>Switzerland!J25</f>
        <v>3462.0532316443951</v>
      </c>
      <c r="AE25" s="4">
        <f>Switzerland!K25</f>
        <v>5264.9787818318528</v>
      </c>
      <c r="AF25" s="7">
        <f>Argentina!G25</f>
        <v>48.748834373443394</v>
      </c>
      <c r="AG25" s="4">
        <f>Argentina!H25</f>
        <v>46.302299384278612</v>
      </c>
      <c r="AH25" s="4">
        <f>Argentina!I25</f>
        <v>53.077037582328195</v>
      </c>
      <c r="AI25" s="4">
        <f>Argentina!J25</f>
        <v>489.08021666808196</v>
      </c>
      <c r="AJ25" s="4">
        <f>Argentina!K25</f>
        <v>3611.4952213204874</v>
      </c>
      <c r="AK25" s="7">
        <f>Brazil!G25</f>
        <v>57.323619369043293</v>
      </c>
      <c r="AL25" s="4">
        <f>Brazil!H25</f>
        <v>-0.63511495816156949</v>
      </c>
      <c r="AM25" s="4">
        <f>Brazil!I25</f>
        <v>6.4534379730622256</v>
      </c>
      <c r="AN25" s="4">
        <f>Brazil!J25</f>
        <v>81.336119421421728</v>
      </c>
      <c r="AO25" s="4">
        <f>Brazil!K25</f>
        <v>784.98142146217219</v>
      </c>
      <c r="AP25" s="7">
        <f>Chile!G25</f>
        <v>0.88918636944241813</v>
      </c>
      <c r="AQ25" s="4">
        <f>Chile!H25</f>
        <v>-27.786604118814985</v>
      </c>
      <c r="AR25" s="4">
        <f>Chile!I25</f>
        <v>-13.26159621311138</v>
      </c>
      <c r="AS25" s="4">
        <f>Chile!J25</f>
        <v>58.680403792745373</v>
      </c>
      <c r="AT25" s="4">
        <f>Chile!K25</f>
        <v>2254.8610916174011</v>
      </c>
      <c r="AU25" s="7">
        <f>Colombia!G25</f>
        <v>28.899605166350579</v>
      </c>
      <c r="AV25" s="4">
        <f>Colombia!H25</f>
        <v>4.6921561017011575</v>
      </c>
      <c r="AW25" s="4">
        <f>Colombia!I25</f>
        <v>8.1926366867901557</v>
      </c>
      <c r="AX25" s="4">
        <f>Colombia!J25</f>
        <v>29.800498746162191</v>
      </c>
      <c r="AY25" s="4">
        <f>Colombia!K25</f>
        <v>1009.4501010047849</v>
      </c>
      <c r="AZ25" s="7">
        <f>Mexico!G25</f>
        <v>110.53999865076086</v>
      </c>
      <c r="BA25" s="4">
        <f>Mexico!H25</f>
        <v>-499.28903577684099</v>
      </c>
      <c r="BB25" s="4">
        <f>Mexico!I25</f>
        <v>-495.94457151911729</v>
      </c>
      <c r="BC25" s="4">
        <f>Mexico!J25</f>
        <v>-409.30270939003219</v>
      </c>
      <c r="BD25" s="4">
        <f>Mexico!K25</f>
        <v>1678.7711297149181</v>
      </c>
    </row>
    <row r="26" spans="1:56">
      <c r="A26">
        <v>1922</v>
      </c>
      <c r="B26" s="4">
        <f>USA!G26</f>
        <v>363.91499101799212</v>
      </c>
      <c r="C26" s="4">
        <f>USA!H26</f>
        <v>198.1439753895425</v>
      </c>
      <c r="D26" s="4">
        <f>USA!I26</f>
        <v>297.06928501805783</v>
      </c>
      <c r="E26" s="4">
        <f>USA!J26</f>
        <v>1733.5750473321209</v>
      </c>
      <c r="F26" s="4">
        <f>USA!K26</f>
        <v>4639.0401365326579</v>
      </c>
      <c r="G26" s="7">
        <f>GB!G26</f>
        <v>171.85662283601852</v>
      </c>
      <c r="H26" s="4">
        <f>GB!H26</f>
        <v>103.62080055348633</v>
      </c>
      <c r="I26" s="4">
        <f>GB!I26</f>
        <v>205.56330189114976</v>
      </c>
      <c r="J26" s="4">
        <f>GB!J26</f>
        <v>1134.3374885336486</v>
      </c>
      <c r="K26" s="4">
        <f>GB!K26</f>
        <v>5305.6079219588755</v>
      </c>
      <c r="L26" s="7">
        <f>Germany!G26</f>
        <v>583.28323863485446</v>
      </c>
      <c r="M26" s="8">
        <f>Germany!H26</f>
        <v>485.8524497190748</v>
      </c>
      <c r="N26" s="8">
        <f>Germany!I26</f>
        <v>492.52777478173755</v>
      </c>
      <c r="O26" s="8">
        <f>Germany!J26</f>
        <v>2053.7847291819694</v>
      </c>
      <c r="P26" s="8">
        <f>Germany!K26</f>
        <v>3927.7023065658277</v>
      </c>
      <c r="Q26" s="7">
        <f>Australia!G26</f>
        <v>768.16685828165851</v>
      </c>
      <c r="R26" s="4">
        <f>Australia!H26</f>
        <v>690.4720104218776</v>
      </c>
      <c r="S26" s="4">
        <f>Australia!I26</f>
        <v>751.38863293773545</v>
      </c>
      <c r="T26" s="4">
        <f>Australia!J26</f>
        <v>1734.9611652566512</v>
      </c>
      <c r="U26" s="4">
        <f>Australia!K26</f>
        <v>5733.516166148248</v>
      </c>
      <c r="V26" s="7">
        <f>France!G26</f>
        <v>467.25298550979255</v>
      </c>
      <c r="W26" s="4">
        <f>France!H26</f>
        <v>443.08820114860856</v>
      </c>
      <c r="X26" s="4">
        <f>France!I26</f>
        <v>484.95208833703231</v>
      </c>
      <c r="Y26" s="4">
        <f>France!J26</f>
        <v>1237.1420683528261</v>
      </c>
      <c r="Z26" s="4">
        <f>France!K26</f>
        <v>3005.3192494678178</v>
      </c>
      <c r="AA26" s="7">
        <f>Switzerland!G26</f>
        <v>615.29776237047633</v>
      </c>
      <c r="AB26" s="4">
        <f>Switzerland!H26</f>
        <v>668.36640446904823</v>
      </c>
      <c r="AC26" s="4">
        <f>Switzerland!I26</f>
        <v>809.35612030872437</v>
      </c>
      <c r="AD26" s="4">
        <f>Switzerland!J26</f>
        <v>3324.1570944994096</v>
      </c>
      <c r="AE26" s="4">
        <f>Switzerland!K26</f>
        <v>5952.243349969408</v>
      </c>
      <c r="AF26" s="7">
        <f>Argentina!G26</f>
        <v>58.630904937979309</v>
      </c>
      <c r="AG26" s="4">
        <f>Argentina!H26</f>
        <v>55.71188760959329</v>
      </c>
      <c r="AH26" s="4">
        <f>Argentina!I26</f>
        <v>62.985772021288497</v>
      </c>
      <c r="AI26" s="4">
        <f>Argentina!J26</f>
        <v>536.57754370446821</v>
      </c>
      <c r="AJ26" s="4">
        <f>Argentina!K26</f>
        <v>3782.2562378626158</v>
      </c>
      <c r="AK26" s="7">
        <f>Brazil!G26</f>
        <v>76.922957584707873</v>
      </c>
      <c r="AL26" s="4">
        <f>Brazil!H26</f>
        <v>16.615660616772068</v>
      </c>
      <c r="AM26" s="4">
        <f>Brazil!I26</f>
        <v>24.246921994406243</v>
      </c>
      <c r="AN26" s="4">
        <f>Brazil!J26</f>
        <v>108.16408136332655</v>
      </c>
      <c r="AO26" s="4">
        <f>Brazil!K26</f>
        <v>826.69182263373318</v>
      </c>
      <c r="AP26" s="7">
        <f>Chile!G26</f>
        <v>65.233180617766152</v>
      </c>
      <c r="AQ26" s="4">
        <f>Chile!H26</f>
        <v>-43.863053823928844</v>
      </c>
      <c r="AR26" s="4">
        <f>Chile!I26</f>
        <v>-19.171212093649892</v>
      </c>
      <c r="AS26" s="4">
        <f>Chile!J26</f>
        <v>56.779476891066778</v>
      </c>
      <c r="AT26" s="4">
        <f>Chile!K26</f>
        <v>2305.1303440035399</v>
      </c>
      <c r="AU26" s="7">
        <f>Colombia!G26</f>
        <v>8.165445131282997</v>
      </c>
      <c r="AV26" s="4">
        <f>Colombia!H26</f>
        <v>-15.14857107160328</v>
      </c>
      <c r="AW26" s="4">
        <f>Colombia!I26</f>
        <v>-12.890604145102884</v>
      </c>
      <c r="AX26" s="4">
        <f>Colombia!J26</f>
        <v>9.7201048359424842</v>
      </c>
      <c r="AY26" s="4">
        <f>Colombia!K26</f>
        <v>1056.7128955334897</v>
      </c>
      <c r="AZ26" s="7">
        <f>Mexico!G26</f>
        <v>11.846158160154491</v>
      </c>
      <c r="BA26" s="4">
        <f>Mexico!H26</f>
        <v>-588.09035122536568</v>
      </c>
      <c r="BB26" s="4">
        <f>Mexico!I26</f>
        <v>-572.26910292322259</v>
      </c>
      <c r="BC26" s="4">
        <f>Mexico!J26</f>
        <v>-483.17791887552062</v>
      </c>
      <c r="BD26" s="4">
        <f>Mexico!K26</f>
        <v>1691.3082056873579</v>
      </c>
    </row>
    <row r="27" spans="1:56">
      <c r="A27">
        <v>1923</v>
      </c>
      <c r="B27" s="4">
        <f>USA!G27</f>
        <v>776.67652905071338</v>
      </c>
      <c r="C27" s="4">
        <f>USA!H27</f>
        <v>570.57105517078128</v>
      </c>
      <c r="D27" s="4">
        <f>USA!I27</f>
        <v>679.54154283557432</v>
      </c>
      <c r="E27" s="4">
        <f>USA!J27</f>
        <v>2297.6601967746046</v>
      </c>
      <c r="F27" s="4">
        <f>USA!K27</f>
        <v>5160.569420777827</v>
      </c>
      <c r="G27" s="7">
        <f>GB!G27</f>
        <v>170.79851553735978</v>
      </c>
      <c r="H27" s="4">
        <f>GB!H27</f>
        <v>9.3328382483525942</v>
      </c>
      <c r="I27" s="4">
        <f>GB!I27</f>
        <v>112.12836276942414</v>
      </c>
      <c r="J27" s="4">
        <f>GB!J27</f>
        <v>1087.328503388999</v>
      </c>
      <c r="K27" s="4">
        <f>GB!K27</f>
        <v>5455.2392274700778</v>
      </c>
      <c r="L27" s="7">
        <f>Germany!G27</f>
        <v>382.85365270175981</v>
      </c>
      <c r="M27" s="8">
        <f>Germany!H27</f>
        <v>382.85365260190252</v>
      </c>
      <c r="N27" s="8">
        <f>Germany!I27</f>
        <v>389.67111125711244</v>
      </c>
      <c r="O27" s="8">
        <f>Germany!J27</f>
        <v>1776.2387079910764</v>
      </c>
      <c r="P27" s="8">
        <f>Germany!K27</f>
        <v>3449.6848894068012</v>
      </c>
      <c r="Q27" s="7">
        <f>Australia!G27</f>
        <v>499.48241897482217</v>
      </c>
      <c r="R27" s="4">
        <f>Australia!H27</f>
        <v>420.9944725810908</v>
      </c>
      <c r="S27" s="4">
        <f>Australia!I27</f>
        <v>473.6737231009148</v>
      </c>
      <c r="T27" s="4">
        <f>Australia!J27</f>
        <v>1490.411412555201</v>
      </c>
      <c r="U27" s="4">
        <f>Australia!K27</f>
        <v>5805.9655136440133</v>
      </c>
      <c r="V27" s="7">
        <f>France!G27</f>
        <v>524.54490739475739</v>
      </c>
      <c r="W27" s="4">
        <f>France!H27</f>
        <v>500.3085691122734</v>
      </c>
      <c r="X27" s="4">
        <f>France!I27</f>
        <v>540.64957963326219</v>
      </c>
      <c r="Y27" s="4">
        <f>France!J27</f>
        <v>1228.9784670374004</v>
      </c>
      <c r="Z27" s="4">
        <f>France!K27</f>
        <v>3249.3067582930535</v>
      </c>
      <c r="AA27" s="7">
        <f>Switzerland!G27</f>
        <v>687.2860378003985</v>
      </c>
      <c r="AB27" s="4">
        <f>Switzerland!H27</f>
        <v>739.72150156749262</v>
      </c>
      <c r="AC27" s="4">
        <f>Switzerland!I27</f>
        <v>884.43636424767988</v>
      </c>
      <c r="AD27" s="4">
        <f>Switzerland!J27</f>
        <v>3640.973563338971</v>
      </c>
      <c r="AE27" s="4">
        <f>Switzerland!K27</f>
        <v>6142.9773475862276</v>
      </c>
      <c r="AF27" s="7">
        <f>Argentina!G27</f>
        <v>8.6239240789134222</v>
      </c>
      <c r="AG27" s="4">
        <f>Argentina!H27</f>
        <v>5.7550478365477185</v>
      </c>
      <c r="AH27" s="4">
        <f>Argentina!I27</f>
        <v>13.634199519011567</v>
      </c>
      <c r="AI27" s="4">
        <f>Argentina!J27</f>
        <v>554.3082356668159</v>
      </c>
      <c r="AJ27" s="4">
        <f>Argentina!K27</f>
        <v>4077.5799514096543</v>
      </c>
      <c r="AK27" s="7">
        <f>Brazil!G27</f>
        <v>39.969357084282215</v>
      </c>
      <c r="AL27" s="4">
        <f>Brazil!H27</f>
        <v>-16.829226889041266</v>
      </c>
      <c r="AM27" s="4">
        <f>Brazil!I27</f>
        <v>-8.7019431979343622</v>
      </c>
      <c r="AN27" s="4">
        <f>Brazil!J27</f>
        <v>83.942220518701347</v>
      </c>
      <c r="AO27" s="4">
        <f>Brazil!K27</f>
        <v>861.26788567898393</v>
      </c>
      <c r="AP27" s="7">
        <f>Chile!G27</f>
        <v>84.676461761220608</v>
      </c>
      <c r="AQ27" s="4">
        <f>Chile!H27</f>
        <v>-111.42899974819537</v>
      </c>
      <c r="AR27" s="4">
        <f>Chile!I27</f>
        <v>-79.4556366114914</v>
      </c>
      <c r="AS27" s="4">
        <f>Chile!J27</f>
        <v>29.405639239472368</v>
      </c>
      <c r="AT27" s="4">
        <f>Chile!K27</f>
        <v>2738.0430632601947</v>
      </c>
      <c r="AU27" s="7">
        <f>Colombia!G27</f>
        <v>30.616544408135145</v>
      </c>
      <c r="AV27" s="4">
        <f>Colombia!H27</f>
        <v>5.2036452553647825</v>
      </c>
      <c r="AW27" s="4">
        <f>Colombia!I27</f>
        <v>7.3826583172413329</v>
      </c>
      <c r="AX27" s="4">
        <f>Colombia!J27</f>
        <v>30.953359716302767</v>
      </c>
      <c r="AY27" s="4">
        <f>Colombia!K27</f>
        <v>1102.0090648998626</v>
      </c>
      <c r="AZ27" s="7">
        <f>Mexico!G27</f>
        <v>5.9578079961046919</v>
      </c>
      <c r="BA27" s="4">
        <f>Mexico!H27</f>
        <v>-393.80067244452187</v>
      </c>
      <c r="BB27" s="4">
        <f>Mexico!I27</f>
        <v>-375.94906000102668</v>
      </c>
      <c r="BC27" s="4">
        <f>Mexico!J27</f>
        <v>-282.32431990249654</v>
      </c>
      <c r="BD27" s="4">
        <f>Mexico!K27</f>
        <v>1721.5434656132177</v>
      </c>
    </row>
    <row r="28" spans="1:56">
      <c r="A28">
        <v>1924</v>
      </c>
      <c r="B28" s="4">
        <f>USA!G28</f>
        <v>399.09399054309114</v>
      </c>
      <c r="C28" s="4">
        <f>USA!H28</f>
        <v>205.69307811495091</v>
      </c>
      <c r="D28" s="4">
        <f>USA!I28</f>
        <v>313.90483463355861</v>
      </c>
      <c r="E28" s="4">
        <f>USA!J28</f>
        <v>1968.7320460701383</v>
      </c>
      <c r="F28" s="4">
        <f>USA!K28</f>
        <v>5216.6267203418392</v>
      </c>
      <c r="G28" s="7">
        <f>GB!G28</f>
        <v>171.19490074845041</v>
      </c>
      <c r="H28" s="4">
        <f>GB!H28</f>
        <v>38.626235546485091</v>
      </c>
      <c r="I28" s="4">
        <f>GB!I28</f>
        <v>138.96522359999767</v>
      </c>
      <c r="J28" s="4">
        <f>GB!J28</f>
        <v>1172.3220231270632</v>
      </c>
      <c r="K28" s="4">
        <f>GB!K28</f>
        <v>5663.4970594247061</v>
      </c>
      <c r="L28" s="7">
        <f>Germany!G28</f>
        <v>368.54183988939036</v>
      </c>
      <c r="M28" s="8">
        <f>Germany!H28</f>
        <v>296.27350877215929</v>
      </c>
      <c r="N28" s="8">
        <f>Germany!I28</f>
        <v>303.2383124478136</v>
      </c>
      <c r="O28" s="8">
        <f>Germany!J28</f>
        <v>1878.5015123362782</v>
      </c>
      <c r="P28" s="8">
        <f>Germany!K28</f>
        <v>3881.788310267174</v>
      </c>
      <c r="Q28" s="7">
        <f>Australia!G28</f>
        <v>433.75265165350231</v>
      </c>
      <c r="R28" s="4">
        <f>Australia!H28</f>
        <v>342.5185741482897</v>
      </c>
      <c r="S28" s="4">
        <f>Australia!I28</f>
        <v>395.82386076281034</v>
      </c>
      <c r="T28" s="4">
        <f>Australia!J28</f>
        <v>1454.2592429112181</v>
      </c>
      <c r="U28" s="4">
        <f>Australia!K28</f>
        <v>5903.6097537366059</v>
      </c>
      <c r="V28" s="7">
        <f>France!G28</f>
        <v>518.70257568449279</v>
      </c>
      <c r="W28" s="4">
        <f>France!H28</f>
        <v>486.57382167315131</v>
      </c>
      <c r="X28" s="4">
        <f>France!I28</f>
        <v>523.62040378717404</v>
      </c>
      <c r="Y28" s="4">
        <f>France!J28</f>
        <v>1097.7667903637855</v>
      </c>
      <c r="Z28" s="4">
        <f>France!K28</f>
        <v>3239.3427043932124</v>
      </c>
      <c r="AA28" s="7">
        <f>Switzerland!G28</f>
        <v>804.51328214027728</v>
      </c>
      <c r="AB28" s="4">
        <f>Switzerland!H28</f>
        <v>858.15729613471649</v>
      </c>
      <c r="AC28" s="4">
        <f>Switzerland!I28</f>
        <v>1002.0628519089386</v>
      </c>
      <c r="AD28" s="4">
        <f>Switzerland!J28</f>
        <v>3935.1980952022777</v>
      </c>
      <c r="AE28" s="4">
        <f>Switzerland!K28</f>
        <v>6580.9905516411454</v>
      </c>
      <c r="AF28" s="7">
        <f>Argentina!G28</f>
        <v>23.014465280305966</v>
      </c>
      <c r="AG28" s="4">
        <f>Argentina!H28</f>
        <v>19.467117115649902</v>
      </c>
      <c r="AH28" s="4">
        <f>Argentina!I28</f>
        <v>27.745446600921003</v>
      </c>
      <c r="AI28" s="4">
        <f>Argentina!J28</f>
        <v>607.00516677351618</v>
      </c>
      <c r="AJ28" s="4">
        <f>Argentina!K28</f>
        <v>4263.9680613105165</v>
      </c>
      <c r="AK28" s="7">
        <f>Brazil!G28</f>
        <v>71.592830526766761</v>
      </c>
      <c r="AL28" s="4">
        <f>Brazil!H28</f>
        <v>17.047912153729381</v>
      </c>
      <c r="AM28" s="4">
        <f>Brazil!I28</f>
        <v>25.228034914607836</v>
      </c>
      <c r="AN28" s="4">
        <f>Brazil!J28</f>
        <v>114.39894125758185</v>
      </c>
      <c r="AO28" s="4">
        <f>Brazil!K28</f>
        <v>848.00453934198686</v>
      </c>
      <c r="AP28" s="7">
        <f>Chile!G28</f>
        <v>70.553764445109948</v>
      </c>
      <c r="AQ28" s="4">
        <f>Chile!H28</f>
        <v>-88.657868934683421</v>
      </c>
      <c r="AR28" s="4">
        <f>Chile!I28</f>
        <v>-62.641643290276754</v>
      </c>
      <c r="AS28" s="4">
        <f>Chile!J28</f>
        <v>60.765271278993552</v>
      </c>
      <c r="AT28" s="4">
        <f>Chile!K28</f>
        <v>2903.796487423821</v>
      </c>
      <c r="AU28" s="7">
        <f>Colombia!G28</f>
        <v>48.880973598012424</v>
      </c>
      <c r="AV28" s="4">
        <f>Colombia!H28</f>
        <v>25.360341868041541</v>
      </c>
      <c r="AW28" s="4">
        <f>Colombia!I28</f>
        <v>27.516673205050388</v>
      </c>
      <c r="AX28" s="4">
        <f>Colombia!J28</f>
        <v>51.927531904402812</v>
      </c>
      <c r="AY28" s="4">
        <f>Colombia!K28</f>
        <v>1141.7357905195718</v>
      </c>
      <c r="AZ28" s="7">
        <f>Mexico!G28</f>
        <v>53.252830518963663</v>
      </c>
      <c r="BA28" s="4">
        <f>Mexico!H28</f>
        <v>-436.28714608996233</v>
      </c>
      <c r="BB28" s="4">
        <f>Mexico!I28</f>
        <v>-427.67476858648462</v>
      </c>
      <c r="BC28" s="4">
        <f>Mexico!J28</f>
        <v>-339.28700514646738</v>
      </c>
      <c r="BD28" s="4">
        <f>Mexico!K28</f>
        <v>1666.9690941169263</v>
      </c>
    </row>
    <row r="29" spans="1:56">
      <c r="A29">
        <v>1925</v>
      </c>
      <c r="B29" s="4">
        <f>USA!G29</f>
        <v>733.49656874548509</v>
      </c>
      <c r="C29" s="4">
        <f>USA!H29</f>
        <v>546.81683501952557</v>
      </c>
      <c r="D29" s="4">
        <f>USA!I29</f>
        <v>663.2886626140355</v>
      </c>
      <c r="E29" s="4">
        <f>USA!J29</f>
        <v>2349.1172872811335</v>
      </c>
      <c r="F29" s="4">
        <f>USA!K29</f>
        <v>5257.2715506862505</v>
      </c>
      <c r="G29" s="7">
        <f>GB!G29</f>
        <v>346.15341595397086</v>
      </c>
      <c r="H29" s="4">
        <f>GB!H29</f>
        <v>251.29452851870349</v>
      </c>
      <c r="I29" s="4">
        <f>GB!I29</f>
        <v>354.65329276396506</v>
      </c>
      <c r="J29" s="4">
        <f>GB!J29</f>
        <v>1440.1164421465453</v>
      </c>
      <c r="K29" s="4">
        <f>GB!K29</f>
        <v>5829.0087900514127</v>
      </c>
      <c r="L29" s="7">
        <f>Germany!G29</f>
        <v>300.66223648540563</v>
      </c>
      <c r="M29" s="8">
        <f>Germany!H29</f>
        <v>264.1305124645416</v>
      </c>
      <c r="N29" s="8">
        <f>Germany!I29</f>
        <v>347.69194639107383</v>
      </c>
      <c r="O29" s="8">
        <f>Germany!J29</f>
        <v>1552.9424245676807</v>
      </c>
      <c r="P29" s="8">
        <f>Germany!K29</f>
        <v>2944.3067809949303</v>
      </c>
      <c r="Q29" s="7">
        <f>Australia!G29</f>
        <v>820.9659104356241</v>
      </c>
      <c r="R29" s="4">
        <f>Australia!H29</f>
        <v>740.57395703622274</v>
      </c>
      <c r="S29" s="4">
        <f>Australia!I29</f>
        <v>793.09473062031384</v>
      </c>
      <c r="T29" s="4">
        <f>Australia!J29</f>
        <v>1916.8001993120595</v>
      </c>
      <c r="U29" s="4">
        <f>Australia!K29</f>
        <v>6161.1876620868052</v>
      </c>
      <c r="V29" s="7">
        <f>France!G29</f>
        <v>511.04816476012678</v>
      </c>
      <c r="W29" s="4">
        <f>France!H29</f>
        <v>452.88683945522786</v>
      </c>
      <c r="X29" s="4">
        <f>France!I29</f>
        <v>494.21129710758225</v>
      </c>
      <c r="Y29" s="4">
        <f>France!J29</f>
        <v>1020.6362812238951</v>
      </c>
      <c r="Z29" s="4">
        <f>France!K29</f>
        <v>3425.674574594791</v>
      </c>
      <c r="AA29" s="7">
        <f>Switzerland!G29</f>
        <v>675.2314636719924</v>
      </c>
      <c r="AB29" s="4">
        <f>Switzerland!H29</f>
        <v>737.93830407673249</v>
      </c>
      <c r="AC29" s="4">
        <f>Switzerland!I29</f>
        <v>886.25223932294637</v>
      </c>
      <c r="AD29" s="4">
        <f>Switzerland!J29</f>
        <v>3968.4408618662292</v>
      </c>
      <c r="AE29" s="4">
        <f>Switzerland!K29</f>
        <v>6829.8754705817792</v>
      </c>
      <c r="AF29" s="7">
        <f>Argentina!G29</f>
        <v>61.488058818007097</v>
      </c>
      <c r="AG29" s="4">
        <f>Argentina!H29</f>
        <v>56.974179818819621</v>
      </c>
      <c r="AH29" s="4">
        <f>Argentina!I29</f>
        <v>65.011239945076071</v>
      </c>
      <c r="AI29" s="4">
        <f>Argentina!J29</f>
        <v>595.42534212465159</v>
      </c>
      <c r="AJ29" s="4">
        <f>Argentina!K29</f>
        <v>4120.2760305798092</v>
      </c>
      <c r="AK29" s="7">
        <f>Brazil!G29</f>
        <v>97.329545880638392</v>
      </c>
      <c r="AL29" s="4">
        <f>Brazil!H29</f>
        <v>43.849563689492676</v>
      </c>
      <c r="AM29" s="4">
        <f>Brazil!I29</f>
        <v>52.121368346879059</v>
      </c>
      <c r="AN29" s="4">
        <f>Brazil!J29</f>
        <v>137.1269785793167</v>
      </c>
      <c r="AO29" s="4">
        <f>Brazil!K29</f>
        <v>838.84968726183888</v>
      </c>
      <c r="AP29" s="7">
        <f>Chile!G29</f>
        <v>80.742941179337208</v>
      </c>
      <c r="AQ29" s="4">
        <f>Chile!H29</f>
        <v>-82.019303719130917</v>
      </c>
      <c r="AR29" s="4">
        <f>Chile!I29</f>
        <v>-56.295219734411774</v>
      </c>
      <c r="AS29" s="4">
        <f>Chile!J29</f>
        <v>75.127449613948812</v>
      </c>
      <c r="AT29" s="4">
        <f>Chile!K29</f>
        <v>2988.2075289657805</v>
      </c>
      <c r="AU29" s="7">
        <f>Colombia!G29</f>
        <v>96.022956986104546</v>
      </c>
      <c r="AV29" s="4">
        <f>Colombia!H29</f>
        <v>72.105055629040422</v>
      </c>
      <c r="AW29" s="4">
        <f>Colombia!I29</f>
        <v>74.209014562500201</v>
      </c>
      <c r="AX29" s="4">
        <f>Colombia!J29</f>
        <v>99.422663748482691</v>
      </c>
      <c r="AY29" s="4">
        <f>Colombia!K29</f>
        <v>1179.7452187661918</v>
      </c>
      <c r="AZ29" s="7">
        <f>Mexico!G29</f>
        <v>46.147507361067234</v>
      </c>
      <c r="BA29" s="4">
        <f>Mexico!H29</f>
        <v>-383.82916688112783</v>
      </c>
      <c r="BB29" s="4">
        <f>Mexico!I29</f>
        <v>-377.49462260534688</v>
      </c>
      <c r="BC29" s="4">
        <f>Mexico!J29</f>
        <v>-279.96491495463573</v>
      </c>
      <c r="BD29" s="4">
        <f>Mexico!K29</f>
        <v>1742.02702634764</v>
      </c>
    </row>
    <row r="30" spans="1:56">
      <c r="A30">
        <v>1926</v>
      </c>
      <c r="B30" s="4">
        <f>USA!G30</f>
        <v>707.32115193823074</v>
      </c>
      <c r="C30" s="4">
        <f>USA!H30</f>
        <v>515.77389956958427</v>
      </c>
      <c r="D30" s="4">
        <f>USA!I30</f>
        <v>630.23337671230433</v>
      </c>
      <c r="E30" s="4">
        <f>USA!J30</f>
        <v>2420.9102474522138</v>
      </c>
      <c r="F30" s="4">
        <f>USA!K30</f>
        <v>5530.0424087439078</v>
      </c>
      <c r="G30" s="7">
        <f>GB!G30</f>
        <v>120.34096300024574</v>
      </c>
      <c r="H30" s="4">
        <f>GB!H30</f>
        <v>-19.275960222857577</v>
      </c>
      <c r="I30" s="4">
        <f>GB!I30</f>
        <v>89.288149086345612</v>
      </c>
      <c r="J30" s="4">
        <f>GB!J30</f>
        <v>1159.4971508352089</v>
      </c>
      <c r="K30" s="4">
        <f>GB!K30</f>
        <v>5628.3320474223719</v>
      </c>
      <c r="L30" s="7">
        <f>Germany!G30</f>
        <v>116.96192301582302</v>
      </c>
      <c r="M30" s="8">
        <f>Germany!H30</f>
        <v>76.551414052630406</v>
      </c>
      <c r="N30" s="8">
        <f>Germany!I30</f>
        <v>167.46523379253199</v>
      </c>
      <c r="O30" s="8">
        <f>Germany!J30</f>
        <v>1458.1829717926776</v>
      </c>
      <c r="P30" s="8">
        <f>Germany!K30</f>
        <v>3126.6208655299806</v>
      </c>
      <c r="Q30" s="7">
        <f>Australia!G30</f>
        <v>308.39667242136136</v>
      </c>
      <c r="R30" s="4">
        <f>Australia!H30</f>
        <v>228.12500108987521</v>
      </c>
      <c r="S30" s="4">
        <f>Australia!I30</f>
        <v>282.32567001127705</v>
      </c>
      <c r="T30" s="4">
        <f>Australia!J30</f>
        <v>1354.4850071084745</v>
      </c>
      <c r="U30" s="4">
        <f>Australia!K30</f>
        <v>5862.5735630320096</v>
      </c>
      <c r="V30" s="7">
        <f>France!G30</f>
        <v>583.6823523611348</v>
      </c>
      <c r="W30" s="4">
        <f>France!H30</f>
        <v>541.07500722166276</v>
      </c>
      <c r="X30" s="4">
        <f>France!I30</f>
        <v>578.25946774342287</v>
      </c>
      <c r="Y30" s="4">
        <f>France!J30</f>
        <v>1082.0033703770384</v>
      </c>
      <c r="Z30" s="4">
        <f>France!K30</f>
        <v>3421.1637398767498</v>
      </c>
      <c r="AA30" s="7">
        <f>Switzerland!G30</f>
        <v>628.30303399971785</v>
      </c>
      <c r="AB30" s="4">
        <f>Switzerland!H30</f>
        <v>691.36093416062079</v>
      </c>
      <c r="AC30" s="4">
        <f>Switzerland!I30</f>
        <v>847.1954588012569</v>
      </c>
      <c r="AD30" s="4">
        <f>Switzerland!J30</f>
        <v>4250.5626239487729</v>
      </c>
      <c r="AE30" s="4">
        <f>Switzerland!K30</f>
        <v>6992.1135849158427</v>
      </c>
      <c r="AF30" s="7">
        <f>Argentina!G30</f>
        <v>72.197985691037545</v>
      </c>
      <c r="AG30" s="4">
        <f>Argentina!H30</f>
        <v>66.476861905444935</v>
      </c>
      <c r="AH30" s="4">
        <f>Argentina!I30</f>
        <v>75.061548650290419</v>
      </c>
      <c r="AI30" s="4">
        <f>Argentina!J30</f>
        <v>630.46633024314053</v>
      </c>
      <c r="AJ30" s="4">
        <f>Argentina!K30</f>
        <v>4290.325634529946</v>
      </c>
      <c r="AK30" s="7">
        <f>Brazil!G30</f>
        <v>103.00612259379658</v>
      </c>
      <c r="AL30" s="4">
        <f>Brazil!H30</f>
        <v>52.434256144257496</v>
      </c>
      <c r="AM30" s="4">
        <f>Brazil!I30</f>
        <v>60.943623621534215</v>
      </c>
      <c r="AN30" s="4">
        <f>Brazil!J30</f>
        <v>145.91133257216174</v>
      </c>
      <c r="AO30" s="4">
        <f>Brazil!K30</f>
        <v>844.16370888444783</v>
      </c>
      <c r="AP30" s="7">
        <f>Chile!G30</f>
        <v>169.09595476909192</v>
      </c>
      <c r="AQ30" s="4">
        <f>Chile!H30</f>
        <v>26.998680084085088</v>
      </c>
      <c r="AR30" s="4">
        <f>Chile!I30</f>
        <v>63.979242879805199</v>
      </c>
      <c r="AS30" s="4">
        <f>Chile!J30</f>
        <v>170.22542831100762</v>
      </c>
      <c r="AT30" s="4">
        <f>Chile!K30</f>
        <v>2701.4544677412568</v>
      </c>
      <c r="AU30" s="7">
        <f>Colombia!G30</f>
        <v>184.29376982211366</v>
      </c>
      <c r="AV30" s="4">
        <f>Colombia!H30</f>
        <v>147.10819616233255</v>
      </c>
      <c r="AW30" s="4">
        <f>Colombia!I30</f>
        <v>149.09192520098662</v>
      </c>
      <c r="AX30" s="4">
        <f>Colombia!J30</f>
        <v>176.16207869837928</v>
      </c>
      <c r="AY30" s="4">
        <f>Colombia!K30</f>
        <v>1267.1069234403094</v>
      </c>
      <c r="AZ30" s="7">
        <f>Mexico!G30</f>
        <v>35.387190063709703</v>
      </c>
      <c r="BA30" s="4">
        <f>Mexico!H30</f>
        <v>-333.4162896199266</v>
      </c>
      <c r="BB30" s="4">
        <f>Mexico!I30</f>
        <v>-325.94875793353845</v>
      </c>
      <c r="BC30" s="4">
        <f>Mexico!J30</f>
        <v>-218.38376440955417</v>
      </c>
      <c r="BD30" s="4">
        <f>Mexico!K30</f>
        <v>1817.2668756648959</v>
      </c>
    </row>
    <row r="31" spans="1:56">
      <c r="A31">
        <v>1927</v>
      </c>
      <c r="B31" s="4">
        <f>USA!G31</f>
        <v>592.74082681222308</v>
      </c>
      <c r="C31" s="4">
        <f>USA!H31</f>
        <v>419.27580106943265</v>
      </c>
      <c r="D31" s="4">
        <f>USA!I31</f>
        <v>543.94317065320536</v>
      </c>
      <c r="E31" s="4">
        <f>USA!J31</f>
        <v>2342.173885464762</v>
      </c>
      <c r="F31" s="4">
        <f>USA!K31</f>
        <v>5506.4846493902069</v>
      </c>
      <c r="G31" s="7">
        <f>GB!G31</f>
        <v>315.41623015528421</v>
      </c>
      <c r="H31" s="4">
        <f>GB!H31</f>
        <v>235.76477995142963</v>
      </c>
      <c r="I31" s="4">
        <f>GB!I31</f>
        <v>352.21959506228501</v>
      </c>
      <c r="J31" s="4">
        <f>GB!J31</f>
        <v>1526.686886126146</v>
      </c>
      <c r="K31" s="4">
        <f>GB!K31</f>
        <v>6045.3495232668802</v>
      </c>
      <c r="L31" s="7">
        <f>Germany!G31</f>
        <v>342.51293261633481</v>
      </c>
      <c r="M31" s="8">
        <f>Germany!H31</f>
        <v>304.82871058512529</v>
      </c>
      <c r="N31" s="8">
        <f>Germany!I31</f>
        <v>400.68383708005985</v>
      </c>
      <c r="O31" s="8">
        <f>Germany!J31</f>
        <v>1742.3412499090527</v>
      </c>
      <c r="P31" s="8">
        <f>Germany!K31</f>
        <v>3218.6360304092659</v>
      </c>
      <c r="Q31" s="7">
        <f>Australia!G31</f>
        <v>285.37910799236948</v>
      </c>
      <c r="R31" s="4">
        <f>Australia!H31</f>
        <v>210.08453235873958</v>
      </c>
      <c r="S31" s="4">
        <f>Australia!I31</f>
        <v>266.30958479526106</v>
      </c>
      <c r="T31" s="4">
        <f>Australia!J31</f>
        <v>1363.0569743366286</v>
      </c>
      <c r="U31" s="4">
        <f>Australia!K31</f>
        <v>5985.8017409683971</v>
      </c>
      <c r="V31" s="7">
        <f>France!G31</f>
        <v>426.38343818713201</v>
      </c>
      <c r="W31" s="4">
        <f>France!H31</f>
        <v>386.0016399309265</v>
      </c>
      <c r="X31" s="4">
        <f>France!I31</f>
        <v>427.7456953934535</v>
      </c>
      <c r="Y31" s="4">
        <f>France!J31</f>
        <v>895.23997143990482</v>
      </c>
      <c r="Z31" s="4">
        <f>France!K31</f>
        <v>3078.5416941269268</v>
      </c>
      <c r="AA31" s="7">
        <f>Switzerland!G31</f>
        <v>759.85489301117138</v>
      </c>
      <c r="AB31" s="4">
        <f>Switzerland!H31</f>
        <v>835.91286566224369</v>
      </c>
      <c r="AC31" s="4">
        <f>Switzerland!I31</f>
        <v>999.58231060713229</v>
      </c>
      <c r="AD31" s="4">
        <f>Switzerland!J31</f>
        <v>4629.9102001245274</v>
      </c>
      <c r="AE31" s="4">
        <f>Switzerland!K31</f>
        <v>7536.4018860605338</v>
      </c>
      <c r="AF31" s="7">
        <f>Argentina!G31</f>
        <v>111.07981010045755</v>
      </c>
      <c r="AG31" s="4">
        <f>Argentina!H31</f>
        <v>105.77614437617694</v>
      </c>
      <c r="AH31" s="4">
        <f>Argentina!I31</f>
        <v>115.07033603136495</v>
      </c>
      <c r="AI31" s="4">
        <f>Argentina!J31</f>
        <v>693.38034958680805</v>
      </c>
      <c r="AJ31" s="4">
        <f>Argentina!K31</f>
        <v>4381.1097502841048</v>
      </c>
      <c r="AK31" s="7">
        <f>Brazil!G31</f>
        <v>117.92055621569668</v>
      </c>
      <c r="AL31" s="4">
        <f>Brazil!H31</f>
        <v>68.867317269370417</v>
      </c>
      <c r="AM31" s="4">
        <f>Brazil!I31</f>
        <v>78.059970406475301</v>
      </c>
      <c r="AN31" s="4">
        <f>Brazil!J31</f>
        <v>171.60875116150405</v>
      </c>
      <c r="AO31" s="4">
        <f>Brazil!K31</f>
        <v>892.10462990728217</v>
      </c>
      <c r="AP31" s="7">
        <f>Chile!G31</f>
        <v>147.53541115726654</v>
      </c>
      <c r="AQ31" s="4">
        <f>Chile!H31</f>
        <v>-22.57853418118378</v>
      </c>
      <c r="AR31" s="4">
        <f>Chile!I31</f>
        <v>13.838427632973067</v>
      </c>
      <c r="AS31" s="4">
        <f>Chile!J31</f>
        <v>113.66963180822331</v>
      </c>
      <c r="AT31" s="4">
        <f>Chile!K31</f>
        <v>2615.741854731657</v>
      </c>
      <c r="AU31" s="7">
        <f>Colombia!G31</f>
        <v>231.06319088593332</v>
      </c>
      <c r="AV31" s="4">
        <f>Colombia!H31</f>
        <v>166.65642993374226</v>
      </c>
      <c r="AW31" s="4">
        <f>Colombia!I31</f>
        <v>168.22493541014299</v>
      </c>
      <c r="AX31" s="4">
        <f>Colombia!J31</f>
        <v>197.14353815113353</v>
      </c>
      <c r="AY31" s="4">
        <f>Colombia!K31</f>
        <v>1354.1598727125504</v>
      </c>
      <c r="AZ31" s="7">
        <f>Mexico!G31</f>
        <v>42.149639463040209</v>
      </c>
      <c r="BA31" s="4">
        <f>Mexico!H31</f>
        <v>-233.71533778168342</v>
      </c>
      <c r="BB31" s="4">
        <f>Mexico!I31</f>
        <v>-226.01431471163764</v>
      </c>
      <c r="BC31" s="4">
        <f>Mexico!J31</f>
        <v>-129.67954420304861</v>
      </c>
      <c r="BD31" s="4">
        <f>Mexico!K31</f>
        <v>1710.3386550288769</v>
      </c>
    </row>
    <row r="32" spans="1:56">
      <c r="A32">
        <v>1928</v>
      </c>
      <c r="B32" s="4">
        <f>USA!G32</f>
        <v>510.38284613132248</v>
      </c>
      <c r="C32" s="4">
        <f>USA!H32</f>
        <v>349.98007914886244</v>
      </c>
      <c r="D32" s="4">
        <f>USA!I32</f>
        <v>472.13636802018397</v>
      </c>
      <c r="E32" s="4">
        <f>USA!J32</f>
        <v>2281.695130594494</v>
      </c>
      <c r="F32" s="4">
        <f>USA!K32</f>
        <v>5498.4313083769484</v>
      </c>
      <c r="G32" s="7">
        <f>GB!G32</f>
        <v>304.83017279112397</v>
      </c>
      <c r="H32" s="4">
        <f>GB!H32</f>
        <v>238.93076040039668</v>
      </c>
      <c r="I32" s="4">
        <f>GB!I32</f>
        <v>359.1783605620152</v>
      </c>
      <c r="J32" s="4">
        <f>GB!J32</f>
        <v>1565.6301422655961</v>
      </c>
      <c r="K32" s="4">
        <f>GB!K32</f>
        <v>6078.7303764766193</v>
      </c>
      <c r="L32" s="7">
        <f>Germany!G32</f>
        <v>297.42463929217433</v>
      </c>
      <c r="M32" s="8">
        <f>Germany!H32</f>
        <v>257.00295850381622</v>
      </c>
      <c r="N32" s="8">
        <f>Germany!I32</f>
        <v>360.15710666102314</v>
      </c>
      <c r="O32" s="8">
        <f>Germany!J32</f>
        <v>1766.3824529901458</v>
      </c>
      <c r="P32" s="8">
        <f>Germany!K32</f>
        <v>3335.0020009724522</v>
      </c>
      <c r="Q32" s="7">
        <f>Australia!G32</f>
        <v>328.52231866278788</v>
      </c>
      <c r="R32" s="4">
        <f>Australia!H32</f>
        <v>269.27771123509643</v>
      </c>
      <c r="S32" s="4">
        <f>Australia!I32</f>
        <v>326.95763357490114</v>
      </c>
      <c r="T32" s="4">
        <f>Australia!J32</f>
        <v>1390.4795155191741</v>
      </c>
      <c r="U32" s="4">
        <f>Australia!K32</f>
        <v>5832.9061950165915</v>
      </c>
      <c r="V32" s="7">
        <f>France!G32</f>
        <v>547.89273251597876</v>
      </c>
      <c r="W32" s="4">
        <f>France!H32</f>
        <v>530.13629783533008</v>
      </c>
      <c r="X32" s="4">
        <f>France!I32</f>
        <v>574.7227396462273</v>
      </c>
      <c r="Y32" s="4">
        <f>France!J32</f>
        <v>1102.3309982358389</v>
      </c>
      <c r="Z32" s="4">
        <f>France!K32</f>
        <v>3337.1042579574914</v>
      </c>
      <c r="AA32" s="7">
        <f>Switzerland!G32</f>
        <v>761.51323037196084</v>
      </c>
      <c r="AB32" s="4">
        <f>Switzerland!H32</f>
        <v>845.97900367867692</v>
      </c>
      <c r="AC32" s="4">
        <f>Switzerland!I32</f>
        <v>1007.1642259032908</v>
      </c>
      <c r="AD32" s="4">
        <f>Switzerland!J32</f>
        <v>4749.3744834892896</v>
      </c>
      <c r="AE32" s="4">
        <f>Switzerland!K32</f>
        <v>7840.1410100513485</v>
      </c>
      <c r="AF32" s="7">
        <f>Argentina!G32</f>
        <v>122.93005804289174</v>
      </c>
      <c r="AG32" s="4">
        <f>Argentina!H32</f>
        <v>117.79329738641702</v>
      </c>
      <c r="AH32" s="4">
        <f>Argentina!I32</f>
        <v>127.82313238519458</v>
      </c>
      <c r="AI32" s="4">
        <f>Argentina!J32</f>
        <v>733.6079032760166</v>
      </c>
      <c r="AJ32" s="4">
        <f>Argentina!K32</f>
        <v>4529.2554026523176</v>
      </c>
      <c r="AK32" s="7">
        <f>Brazil!G32</f>
        <v>113.2412823880131</v>
      </c>
      <c r="AL32" s="4">
        <f>Brazil!H32</f>
        <v>64.083175323408938</v>
      </c>
      <c r="AM32" s="4">
        <f>Brazil!I32</f>
        <v>74.408224003573693</v>
      </c>
      <c r="AN32" s="4">
        <f>Brazil!J32</f>
        <v>186.4558444240964</v>
      </c>
      <c r="AO32" s="4">
        <f>Brazil!K32</f>
        <v>980.19514996011992</v>
      </c>
      <c r="AP32" s="7">
        <f>Chile!G32</f>
        <v>197.87324931091416</v>
      </c>
      <c r="AQ32" s="4">
        <f>Chile!H32</f>
        <v>-88.593620198154184</v>
      </c>
      <c r="AR32" s="4">
        <f>Chile!I32</f>
        <v>-44.101996811013819</v>
      </c>
      <c r="AS32" s="4">
        <f>Chile!J32</f>
        <v>103.8373267451101</v>
      </c>
      <c r="AT32" s="4">
        <f>Chile!K32</f>
        <v>3160.0166532021121</v>
      </c>
      <c r="AU32" s="7">
        <f>Colombia!G32</f>
        <v>273.87133296192576</v>
      </c>
      <c r="AV32" s="4">
        <f>Colombia!H32</f>
        <v>182.6915767599601</v>
      </c>
      <c r="AW32" s="4">
        <f>Colombia!I32</f>
        <v>184.05851924877268</v>
      </c>
      <c r="AX32" s="4">
        <f>Colombia!J32</f>
        <v>214.48056576408786</v>
      </c>
      <c r="AY32" s="4">
        <f>Colombia!K32</f>
        <v>1425.049473240113</v>
      </c>
      <c r="AZ32" s="7">
        <f>Mexico!G32</f>
        <v>61.249887331280895</v>
      </c>
      <c r="BA32" s="4">
        <f>Mexico!H32</f>
        <v>-197.18687018503383</v>
      </c>
      <c r="BB32" s="4">
        <f>Mexico!I32</f>
        <v>-188.75830239576263</v>
      </c>
      <c r="BC32" s="4">
        <f>Mexico!J32</f>
        <v>-93.248984099308444</v>
      </c>
      <c r="BD32" s="4">
        <f>Mexico!K32</f>
        <v>1693.2084875066309</v>
      </c>
    </row>
    <row r="33" spans="1:56">
      <c r="A33">
        <v>1929</v>
      </c>
      <c r="B33" s="4">
        <f>USA!G33</f>
        <v>431.73065479199988</v>
      </c>
      <c r="C33" s="4">
        <f>USA!H33</f>
        <v>256.26972642780112</v>
      </c>
      <c r="D33" s="4">
        <f>USA!I33</f>
        <v>412.26866439432052</v>
      </c>
      <c r="E33" s="4">
        <f>USA!J33</f>
        <v>2327.2789319064755</v>
      </c>
      <c r="F33" s="4">
        <f>USA!K33</f>
        <v>5777.8571018376315</v>
      </c>
      <c r="G33" s="7">
        <f>GB!G33</f>
        <v>315.89151035082341</v>
      </c>
      <c r="H33" s="4">
        <f>GB!H33</f>
        <v>219.00870661954039</v>
      </c>
      <c r="I33" s="4">
        <f>GB!I33</f>
        <v>340.05673682238546</v>
      </c>
      <c r="J33" s="4">
        <f>GB!J33</f>
        <v>1607.8095561709206</v>
      </c>
      <c r="K33" s="4">
        <f>GB!K33</f>
        <v>6249.5645979347164</v>
      </c>
      <c r="L33" s="7">
        <f>Germany!G33</f>
        <v>165.57947159239239</v>
      </c>
      <c r="M33" s="8">
        <f>Germany!H33</f>
        <v>117.60991198743986</v>
      </c>
      <c r="N33" s="8">
        <f>Germany!I33</f>
        <v>226.78947150693449</v>
      </c>
      <c r="O33" s="8">
        <f>Germany!J33</f>
        <v>1668.2121657582859</v>
      </c>
      <c r="P33" s="8">
        <f>Germany!K33</f>
        <v>3368.7515048947043</v>
      </c>
      <c r="Q33" s="7">
        <f>Australia!G33</f>
        <v>302.58969892142539</v>
      </c>
      <c r="R33" s="4">
        <f>Australia!H33</f>
        <v>251.80395490627231</v>
      </c>
      <c r="S33" s="4">
        <f>Australia!I33</f>
        <v>313.6757530333511</v>
      </c>
      <c r="T33" s="4">
        <f>Australia!J33</f>
        <v>1349.298203597094</v>
      </c>
      <c r="U33" s="4">
        <f>Australia!K33</f>
        <v>5649.5080461410325</v>
      </c>
      <c r="V33" s="7">
        <f>France!G33</f>
        <v>610.29503680802509</v>
      </c>
      <c r="W33" s="4">
        <f>France!H33</f>
        <v>601.88141251266131</v>
      </c>
      <c r="X33" s="4">
        <f>France!I33</f>
        <v>657.50049945445619</v>
      </c>
      <c r="Y33" s="4">
        <f>France!J33</f>
        <v>1203.2632903164533</v>
      </c>
      <c r="Z33" s="4">
        <f>France!K33</f>
        <v>3281.8747554217002</v>
      </c>
      <c r="AA33" s="7">
        <f>Switzerland!G33</f>
        <v>859.17131410674585</v>
      </c>
      <c r="AB33" s="4">
        <f>Switzerland!H33</f>
        <v>928.66718595828718</v>
      </c>
      <c r="AC33" s="4">
        <f>Switzerland!I33</f>
        <v>1090.955871987559</v>
      </c>
      <c r="AD33" s="4">
        <f>Switzerland!J33</f>
        <v>5018.0423927080719</v>
      </c>
      <c r="AE33" s="4">
        <f>Switzerland!K33</f>
        <v>7910.4978819478856</v>
      </c>
      <c r="AF33" s="7">
        <f>Argentina!G33</f>
        <v>138.2264210093474</v>
      </c>
      <c r="AG33" s="4">
        <f>Argentina!H33</f>
        <v>131.76145721419797</v>
      </c>
      <c r="AH33" s="4">
        <f>Argentina!I33</f>
        <v>142.03821849923676</v>
      </c>
      <c r="AI33" s="4">
        <f>Argentina!J33</f>
        <v>752.91450087838246</v>
      </c>
      <c r="AJ33" s="4">
        <f>Argentina!K33</f>
        <v>4590.1814328521123</v>
      </c>
      <c r="AK33" s="7">
        <f>Brazil!G33</f>
        <v>145.68190662842778</v>
      </c>
      <c r="AL33" s="4">
        <f>Brazil!H33</f>
        <v>97.094273636348092</v>
      </c>
      <c r="AM33" s="4">
        <f>Brazil!I33</f>
        <v>107.51639806817036</v>
      </c>
      <c r="AN33" s="4">
        <f>Brazil!J33</f>
        <v>214.6221738299933</v>
      </c>
      <c r="AO33" s="4">
        <f>Brazil!K33</f>
        <v>967.88156210020577</v>
      </c>
      <c r="AP33" s="7">
        <f>Chile!G33</f>
        <v>508.88141392112732</v>
      </c>
      <c r="AQ33" s="4">
        <f>Chile!H33</f>
        <v>160.51644219920789</v>
      </c>
      <c r="AR33" s="4">
        <f>Chile!I33</f>
        <v>195.41660521481995</v>
      </c>
      <c r="AS33" s="4">
        <f>Chile!J33</f>
        <v>350.82966180795273</v>
      </c>
      <c r="AT33" s="4">
        <f>Chile!K33</f>
        <v>3279.177341310969</v>
      </c>
      <c r="AU33" s="7">
        <f>Colombia!G33</f>
        <v>227.57968358002444</v>
      </c>
      <c r="AV33" s="4">
        <f>Colombia!H33</f>
        <v>112.00557948617174</v>
      </c>
      <c r="AW33" s="4">
        <f>Colombia!I33</f>
        <v>113.48165289136892</v>
      </c>
      <c r="AX33" s="4">
        <f>Colombia!J33</f>
        <v>144.36828575828164</v>
      </c>
      <c r="AY33" s="4">
        <f>Colombia!K33</f>
        <v>1447.3790810160381</v>
      </c>
      <c r="AZ33" s="7">
        <f>Mexico!G33</f>
        <v>115.68066370570867</v>
      </c>
      <c r="BA33" s="4">
        <f>Mexico!H33</f>
        <v>-157.8321827206249</v>
      </c>
      <c r="BB33" s="4">
        <f>Mexico!I33</f>
        <v>-148.97676095399581</v>
      </c>
      <c r="BC33" s="4">
        <f>Mexico!J33</f>
        <v>-63.37671273843052</v>
      </c>
      <c r="BD33" s="4">
        <f>Mexico!K33</f>
        <v>1601.9025295560753</v>
      </c>
    </row>
    <row r="34" spans="1:56">
      <c r="A34">
        <v>1930</v>
      </c>
      <c r="B34" s="4">
        <f>USA!G34</f>
        <v>127.39837487317945</v>
      </c>
      <c r="C34" s="4">
        <f>USA!H34</f>
        <v>-17.053037811744307</v>
      </c>
      <c r="D34" s="4">
        <f>USA!I34</f>
        <v>147.71489433886964</v>
      </c>
      <c r="E34" s="4">
        <f>USA!J34</f>
        <v>1893.7761510743489</v>
      </c>
      <c r="F34" s="4">
        <f>USA!K34</f>
        <v>5235.2574920707993</v>
      </c>
      <c r="G34" s="7">
        <f>GB!G34</f>
        <v>297.9070195378921</v>
      </c>
      <c r="H34" s="4">
        <f>GB!H34</f>
        <v>198.322610775931</v>
      </c>
      <c r="I34" s="4">
        <f>GB!I34</f>
        <v>323.61134569399849</v>
      </c>
      <c r="J34" s="4">
        <f>GB!J34</f>
        <v>1599.3972732374425</v>
      </c>
      <c r="K34" s="4">
        <f>GB!K34</f>
        <v>6151.1562100186657</v>
      </c>
      <c r="L34" s="7">
        <f>Germany!G34</f>
        <v>55.731375851585454</v>
      </c>
      <c r="M34" s="8">
        <f>Germany!H34</f>
        <v>13.494064524061173</v>
      </c>
      <c r="N34" s="8">
        <f>Germany!I34</f>
        <v>120.99884907564891</v>
      </c>
      <c r="O34" s="8">
        <f>Germany!J34</f>
        <v>1556.5487308547761</v>
      </c>
      <c r="P34" s="8">
        <f>Germany!K34</f>
        <v>3294.3080130348935</v>
      </c>
      <c r="Q34" s="7">
        <f>Australia!G34</f>
        <v>-103.23805228862794</v>
      </c>
      <c r="R34" s="4">
        <f>Australia!H34</f>
        <v>-144.10634807245611</v>
      </c>
      <c r="S34" s="4">
        <f>Australia!I34</f>
        <v>-75.790134229955569</v>
      </c>
      <c r="T34" s="4">
        <f>Australia!J34</f>
        <v>971.21376560256124</v>
      </c>
      <c r="U34" s="4">
        <f>Australia!K34</f>
        <v>5673.4997042248888</v>
      </c>
      <c r="V34" s="7">
        <f>France!G34</f>
        <v>475.89697715432385</v>
      </c>
      <c r="W34" s="4">
        <f>France!H34</f>
        <v>458.06795910255863</v>
      </c>
      <c r="X34" s="4">
        <f>France!I34</f>
        <v>508.9083048974739</v>
      </c>
      <c r="Y34" s="4">
        <f>France!J34</f>
        <v>1060.1747470187991</v>
      </c>
      <c r="Z34" s="4">
        <f>France!K34</f>
        <v>3114.7846441180218</v>
      </c>
      <c r="AA34" s="7">
        <f>Switzerland!G34</f>
        <v>586.03060482165074</v>
      </c>
      <c r="AB34" s="4">
        <f>Switzerland!H34</f>
        <v>666.71126272770186</v>
      </c>
      <c r="AC34" s="4">
        <f>Switzerland!I34</f>
        <v>838.95100119437052</v>
      </c>
      <c r="AD34" s="4">
        <f>Switzerland!J34</f>
        <v>4720.7720992190689</v>
      </c>
      <c r="AE34" s="4">
        <f>Switzerland!K34</f>
        <v>8133.6306892026741</v>
      </c>
      <c r="AF34" s="7">
        <f>Argentina!G34</f>
        <v>157.09568972147665</v>
      </c>
      <c r="AG34" s="4">
        <f>Argentina!H34</f>
        <v>152.98752047466508</v>
      </c>
      <c r="AH34" s="4">
        <f>Argentina!I34</f>
        <v>163.41733581537284</v>
      </c>
      <c r="AI34" s="4">
        <f>Argentina!J34</f>
        <v>703.62772574319501</v>
      </c>
      <c r="AJ34" s="4">
        <f>Argentina!K34</f>
        <v>4487.3639149921019</v>
      </c>
      <c r="AK34" s="7">
        <f>Brazil!G34</f>
        <v>41.879131505509342</v>
      </c>
      <c r="AL34" s="4">
        <f>Brazil!H34</f>
        <v>-4.6521023128186316</v>
      </c>
      <c r="AM34" s="4">
        <f>Brazil!I34</f>
        <v>5.2196864860971113</v>
      </c>
      <c r="AN34" s="4">
        <f>Brazil!J34</f>
        <v>98.498234841351149</v>
      </c>
      <c r="AO34" s="4">
        <f>Brazil!K34</f>
        <v>896.82424267551448</v>
      </c>
      <c r="AP34" s="7">
        <f>Chile!G34</f>
        <v>475.02909645266743</v>
      </c>
      <c r="AQ34" s="4">
        <f>Chile!H34</f>
        <v>373.15020346104569</v>
      </c>
      <c r="AR34" s="4">
        <f>Chile!I34</f>
        <v>415.09061102447532</v>
      </c>
      <c r="AS34" s="4">
        <f>Chile!J34</f>
        <v>502.18440361046845</v>
      </c>
      <c r="AT34" s="4">
        <f>Chile!K34</f>
        <v>2497.3654643198292</v>
      </c>
      <c r="AU34" s="7">
        <f>Colombia!G34</f>
        <v>43.835232654023052</v>
      </c>
      <c r="AV34" s="4">
        <f>Colombia!H34</f>
        <v>-15.431631075998718</v>
      </c>
      <c r="AW34" s="4">
        <f>Colombia!I34</f>
        <v>-13.632705569411481</v>
      </c>
      <c r="AX34" s="4">
        <f>Colombia!J34</f>
        <v>16.374504159891128</v>
      </c>
      <c r="AY34" s="4">
        <f>Colombia!K34</f>
        <v>1406.7198413937242</v>
      </c>
      <c r="AZ34" s="7">
        <f>Mexico!G34</f>
        <v>96.244103036623713</v>
      </c>
      <c r="BA34" s="4">
        <f>Mexico!H34</f>
        <v>-77.327533161726336</v>
      </c>
      <c r="BB34" s="4">
        <f>Mexico!I34</f>
        <v>-67.443295090497557</v>
      </c>
      <c r="BC34" s="4">
        <f>Mexico!J34</f>
        <v>5.3848654518929537</v>
      </c>
      <c r="BD34" s="4">
        <f>Mexico!K34</f>
        <v>1477.3222013698835</v>
      </c>
    </row>
    <row r="35" spans="1:56">
      <c r="A35">
        <v>1931</v>
      </c>
      <c r="B35" s="4">
        <f>USA!G35</f>
        <v>-176.47856063444229</v>
      </c>
      <c r="C35" s="4">
        <f>USA!H35</f>
        <v>-274.70378319354296</v>
      </c>
      <c r="D35" s="4">
        <f>USA!I35</f>
        <v>-105.19415649599253</v>
      </c>
      <c r="E35" s="4">
        <f>USA!J35</f>
        <v>1517.3725560415164</v>
      </c>
      <c r="F35" s="4">
        <f>USA!K35</f>
        <v>4838.6257857264727</v>
      </c>
      <c r="G35" s="7">
        <f>GB!G35</f>
        <v>2.3184455943435278</v>
      </c>
      <c r="H35" s="4">
        <f>GB!H35</f>
        <v>-81.375087817377434</v>
      </c>
      <c r="I35" s="4">
        <f>GB!I35</f>
        <v>54.652752093946127</v>
      </c>
      <c r="J35" s="4">
        <f>GB!J35</f>
        <v>1293.7275053476981</v>
      </c>
      <c r="K35" s="4">
        <f>GB!K35</f>
        <v>5841.7692329130577</v>
      </c>
      <c r="L35" s="7">
        <f>Germany!G35</f>
        <v>-165.75589447120538</v>
      </c>
      <c r="M35" s="8">
        <f>Germany!H35</f>
        <v>-200.08723278048194</v>
      </c>
      <c r="N35" s="8">
        <f>Germany!I35</f>
        <v>-102.20983567744287</v>
      </c>
      <c r="O35" s="8">
        <f>Germany!J35</f>
        <v>1234.4783284145121</v>
      </c>
      <c r="P35" s="8">
        <f>Germany!K35</f>
        <v>3004.2439502267325</v>
      </c>
      <c r="Q35" s="7">
        <f>Australia!G35</f>
        <v>-63.016599546926408</v>
      </c>
      <c r="R35" s="4">
        <f>Australia!H35</f>
        <v>-114.55015966229965</v>
      </c>
      <c r="S35" s="4">
        <f>Australia!I35</f>
        <v>-43.698776046452437</v>
      </c>
      <c r="T35" s="4">
        <f>Australia!J35</f>
        <v>917.24437357770978</v>
      </c>
      <c r="U35" s="4">
        <f>Australia!K35</f>
        <v>5100.1168409969632</v>
      </c>
      <c r="V35" s="7">
        <f>France!G35</f>
        <v>396.39840909228388</v>
      </c>
      <c r="W35" s="4">
        <f>France!H35</f>
        <v>390.83610916970281</v>
      </c>
      <c r="X35" s="4">
        <f>France!I35</f>
        <v>446.83200791058033</v>
      </c>
      <c r="Y35" s="4">
        <f>France!J35</f>
        <v>993.13863944183959</v>
      </c>
      <c r="Z35" s="4">
        <f>France!K35</f>
        <v>2874.2047422217515</v>
      </c>
      <c r="AA35" s="7">
        <f>Switzerland!G35</f>
        <v>57.598976760763165</v>
      </c>
      <c r="AB35" s="4">
        <f>Switzerland!H35</f>
        <v>121.87608162046537</v>
      </c>
      <c r="AC35" s="4">
        <f>Switzerland!I35</f>
        <v>298.54273583652878</v>
      </c>
      <c r="AD35" s="4">
        <f>Switzerland!J35</f>
        <v>4053.3064147700484</v>
      </c>
      <c r="AE35" s="4">
        <f>Switzerland!K35</f>
        <v>7906.2608483524309</v>
      </c>
      <c r="AF35" s="7">
        <f>Argentina!G35</f>
        <v>82.210626405346588</v>
      </c>
      <c r="AG35" s="4">
        <f>Argentina!H35</f>
        <v>78.530804048252904</v>
      </c>
      <c r="AH35" s="4">
        <f>Argentina!I35</f>
        <v>87.790373894470761</v>
      </c>
      <c r="AI35" s="4">
        <f>Argentina!J35</f>
        <v>511.94727537958863</v>
      </c>
      <c r="AJ35" s="4">
        <f>Argentina!K35</f>
        <v>3929.7232571763716</v>
      </c>
      <c r="AK35" s="7">
        <f>Brazil!G35</f>
        <v>8.7382305891363217</v>
      </c>
      <c r="AL35" s="4">
        <f>Brazil!H35</f>
        <v>-21.912856669430905</v>
      </c>
      <c r="AM35" s="4">
        <f>Brazil!I35</f>
        <v>-12.19254160054407</v>
      </c>
      <c r="AN35" s="4">
        <f>Brazil!J35</f>
        <v>77.507386767429381</v>
      </c>
      <c r="AO35" s="4">
        <f>Brazil!K35</f>
        <v>863.84803098708323</v>
      </c>
      <c r="AP35" s="7">
        <f>Chile!G35</f>
        <v>158.75066025911474</v>
      </c>
      <c r="AQ35" s="4">
        <f>Chile!H35</f>
        <v>108.96952303364515</v>
      </c>
      <c r="AR35" s="4">
        <f>Chile!I35</f>
        <v>141.48774106810677</v>
      </c>
      <c r="AS35" s="4">
        <f>Chile!J35</f>
        <v>203.88127725400506</v>
      </c>
      <c r="AT35" s="4">
        <f>Chile!K35</f>
        <v>2106.2114363163691</v>
      </c>
      <c r="AU35" s="7">
        <f>Colombia!G35</f>
        <v>-35.651646671954587</v>
      </c>
      <c r="AV35" s="4">
        <f>Colombia!H35</f>
        <v>-69.169990107971955</v>
      </c>
      <c r="AW35" s="4">
        <f>Colombia!I35</f>
        <v>-66.972087853222149</v>
      </c>
      <c r="AX35" s="4">
        <f>Colombia!J35</f>
        <v>-38.031208275747723</v>
      </c>
      <c r="AY35" s="4">
        <f>Colombia!K35</f>
        <v>1357.1966150655637</v>
      </c>
      <c r="AZ35" s="7">
        <f>Mexico!G35</f>
        <v>19.089527199728359</v>
      </c>
      <c r="BA35" s="4">
        <f>Mexico!H35</f>
        <v>-109.43206029970474</v>
      </c>
      <c r="BB35" s="4">
        <f>Mexico!I35</f>
        <v>-99.061371512203166</v>
      </c>
      <c r="BC35" s="4">
        <f>Mexico!J35</f>
        <v>-22.699176783596897</v>
      </c>
      <c r="BD35" s="4">
        <f>Mexico!K35</f>
        <v>1500.8893283699119</v>
      </c>
    </row>
    <row r="36" spans="1:56">
      <c r="A36">
        <v>1932</v>
      </c>
      <c r="B36" s="4">
        <f>USA!G36</f>
        <v>-483.73640776913646</v>
      </c>
      <c r="C36" s="4">
        <f>USA!H36</f>
        <v>-575.25962795342275</v>
      </c>
      <c r="D36" s="4">
        <f>USA!I36</f>
        <v>-382.14597431698786</v>
      </c>
      <c r="E36" s="4">
        <f>USA!J36</f>
        <v>1022.7628499820839</v>
      </c>
      <c r="F36" s="4">
        <f>USA!K36</f>
        <v>4172.3678336278845</v>
      </c>
      <c r="G36" s="7">
        <f>GB!G36</f>
        <v>4.7247923294086505</v>
      </c>
      <c r="H36" s="4">
        <f>GB!H36</f>
        <v>-77.25906831006013</v>
      </c>
      <c r="I36" s="4">
        <f>GB!I36</f>
        <v>62.702273665929908</v>
      </c>
      <c r="J36" s="4">
        <f>GB!J36</f>
        <v>1327.2288664127532</v>
      </c>
      <c r="K36" s="4">
        <f>GB!K36</f>
        <v>5830.1823663806726</v>
      </c>
      <c r="L36" s="7">
        <f>Germany!G36</f>
        <v>-62.236158737503239</v>
      </c>
      <c r="M36" s="8">
        <f>Germany!H36</f>
        <v>-94.596463360853505</v>
      </c>
      <c r="N36" s="8">
        <f>Germany!I36</f>
        <v>-3.4971585421893359</v>
      </c>
      <c r="O36" s="8">
        <f>Germany!J36</f>
        <v>1220.4711046851851</v>
      </c>
      <c r="P36" s="8">
        <f>Germany!K36</f>
        <v>2691.6782611872113</v>
      </c>
      <c r="Q36" s="7">
        <f>Australia!G36</f>
        <v>117.34071517285983</v>
      </c>
      <c r="R36" s="4">
        <f>Australia!H36</f>
        <v>31.432915817102089</v>
      </c>
      <c r="S36" s="4">
        <f>Australia!I36</f>
        <v>101.5759839280004</v>
      </c>
      <c r="T36" s="4">
        <f>Australia!J36</f>
        <v>1119.5923080401994</v>
      </c>
      <c r="U36" s="4">
        <f>Australia!K36</f>
        <v>5145.074637647398</v>
      </c>
      <c r="V36" s="7">
        <f>France!G36</f>
        <v>350.38642201495401</v>
      </c>
      <c r="W36" s="4">
        <f>France!H36</f>
        <v>344.11015304841618</v>
      </c>
      <c r="X36" s="4">
        <f>France!I36</f>
        <v>395.58344617254863</v>
      </c>
      <c r="Y36" s="4">
        <f>France!J36</f>
        <v>964.82305364543936</v>
      </c>
      <c r="Z36" s="4">
        <f>France!K36</f>
        <v>2808.6535850276109</v>
      </c>
      <c r="AA36" s="7">
        <f>Switzerland!G36</f>
        <v>-517.20176486168248</v>
      </c>
      <c r="AB36" s="4">
        <f>Switzerland!H36</f>
        <v>-447.65176752504158</v>
      </c>
      <c r="AC36" s="4">
        <f>Switzerland!I36</f>
        <v>-257.4805643475417</v>
      </c>
      <c r="AD36" s="4">
        <f>Switzerland!J36</f>
        <v>3648.0009549191541</v>
      </c>
      <c r="AE36" s="4">
        <f>Switzerland!K36</f>
        <v>7559.2976423041719</v>
      </c>
      <c r="AF36" s="7">
        <f>Argentina!G36</f>
        <v>17.609177491132819</v>
      </c>
      <c r="AG36" s="4">
        <f>Argentina!H36</f>
        <v>13.470287822585615</v>
      </c>
      <c r="AH36" s="4">
        <f>Argentina!I36</f>
        <v>22.825159942205588</v>
      </c>
      <c r="AI36" s="4">
        <f>Argentina!J36</f>
        <v>403.78551753706421</v>
      </c>
      <c r="AJ36" s="4">
        <f>Argentina!K36</f>
        <v>3731.0896199459085</v>
      </c>
      <c r="AK36" s="7">
        <f>Brazil!G36</f>
        <v>3.6666482180595161</v>
      </c>
      <c r="AL36" s="4">
        <f>Brazil!H36</f>
        <v>-29.535000769657572</v>
      </c>
      <c r="AM36" s="4">
        <f>Brazil!I36</f>
        <v>-19.403972905161478</v>
      </c>
      <c r="AN36" s="4">
        <f>Brazil!J36</f>
        <v>78.325126002475429</v>
      </c>
      <c r="AO36" s="4">
        <f>Brazil!K36</f>
        <v>880.75686467709488</v>
      </c>
      <c r="AP36" s="7">
        <f>Chile!G36</f>
        <v>-6.7343200066881687E-2</v>
      </c>
      <c r="AQ36" s="4">
        <f>Chile!H36</f>
        <v>-6.6434741000108835</v>
      </c>
      <c r="AR36" s="4">
        <f>Chile!I36</f>
        <v>14.861116686410817</v>
      </c>
      <c r="AS36" s="4">
        <f>Chile!J36</f>
        <v>59.250273710681235</v>
      </c>
      <c r="AT36" s="4">
        <f>Chile!K36</f>
        <v>1751.750695773705</v>
      </c>
      <c r="AU36" s="7">
        <f>Colombia!G36</f>
        <v>-53.175490322811996</v>
      </c>
      <c r="AV36" s="4">
        <f>Colombia!H36</f>
        <v>-75.960344425026534</v>
      </c>
      <c r="AW36" s="4">
        <f>Colombia!I36</f>
        <v>-73.439950880935342</v>
      </c>
      <c r="AX36" s="4">
        <f>Colombia!J36</f>
        <v>-42.23201726445145</v>
      </c>
      <c r="AY36" s="4">
        <f>Colombia!K36</f>
        <v>1418.7521541232013</v>
      </c>
      <c r="AZ36" s="7">
        <f>Mexico!G36</f>
        <v>-0.30670044348812403</v>
      </c>
      <c r="BA36" s="4">
        <f>Mexico!H36</f>
        <v>-115.02299063341096</v>
      </c>
      <c r="BB36" s="4">
        <f>Mexico!I36</f>
        <v>-105.07766235625606</v>
      </c>
      <c r="BC36" s="4">
        <f>Mexico!J36</f>
        <v>-50.985793402996194</v>
      </c>
      <c r="BD36" s="4">
        <f>Mexico!K36</f>
        <v>1254.3291043243246</v>
      </c>
    </row>
    <row r="37" spans="1:56">
      <c r="A37">
        <v>1933</v>
      </c>
      <c r="B37" s="4">
        <f>USA!G37</f>
        <v>-428.29178383351865</v>
      </c>
      <c r="C37" s="4">
        <f>USA!H37</f>
        <v>-520.96588844767643</v>
      </c>
      <c r="D37" s="4">
        <f>USA!I37</f>
        <v>-364.22215079061857</v>
      </c>
      <c r="E37" s="4">
        <f>USA!J37</f>
        <v>1018.2341312709373</v>
      </c>
      <c r="F37" s="4">
        <f>USA!K37</f>
        <v>4095.2007642449862</v>
      </c>
      <c r="G37" s="7">
        <f>GB!G37</f>
        <v>0</v>
      </c>
      <c r="H37" s="4">
        <f>GB!H37</f>
        <v>-85.552244964988788</v>
      </c>
      <c r="I37" s="4">
        <f>GB!I37</f>
        <v>46.265490550051361</v>
      </c>
      <c r="J37" s="4">
        <f>GB!J37</f>
        <v>1369.7073854494122</v>
      </c>
      <c r="K37" s="4">
        <f>GB!K37</f>
        <v>5971.6924354158391</v>
      </c>
      <c r="L37" s="7">
        <f>Germany!G37</f>
        <v>131.72671032383266</v>
      </c>
      <c r="M37" s="8">
        <f>Germany!H37</f>
        <v>101.76989630831788</v>
      </c>
      <c r="N37" s="8">
        <f>Germany!I37</f>
        <v>193.79157709151221</v>
      </c>
      <c r="O37" s="8">
        <f>Germany!J37</f>
        <v>1495.4008456548997</v>
      </c>
      <c r="P37" s="8">
        <f>Germany!K37</f>
        <v>2800.4513589049238</v>
      </c>
      <c r="Q37" s="7">
        <f>Australia!G37</f>
        <v>67.36911300158485</v>
      </c>
      <c r="R37" s="4">
        <f>Australia!H37</f>
        <v>-29.117717294671479</v>
      </c>
      <c r="S37" s="4">
        <f>Australia!I37</f>
        <v>36.369324578630525</v>
      </c>
      <c r="T37" s="4">
        <f>Australia!J37</f>
        <v>1156.4902128609583</v>
      </c>
      <c r="U37" s="4">
        <f>Australia!K37</f>
        <v>5411.7726545101132</v>
      </c>
      <c r="V37" s="7">
        <f>France!G37</f>
        <v>405.21834076219858</v>
      </c>
      <c r="W37" s="4">
        <f>France!H37</f>
        <v>401.31172908639485</v>
      </c>
      <c r="X37" s="4">
        <f>France!I37</f>
        <v>465.17983494406673</v>
      </c>
      <c r="Y37" s="4">
        <f>France!J37</f>
        <v>1045.6565772341132</v>
      </c>
      <c r="Z37" s="4">
        <f>France!K37</f>
        <v>2711.4817906586545</v>
      </c>
      <c r="AA37" s="7">
        <f>Switzerland!G37</f>
        <v>-290.62829081678075</v>
      </c>
      <c r="AB37" s="4">
        <f>Switzerland!H37</f>
        <v>-227.58152406122886</v>
      </c>
      <c r="AC37" s="4">
        <f>Switzerland!I37</f>
        <v>-26.22629713490451</v>
      </c>
      <c r="AD37" s="4">
        <f>Switzerland!J37</f>
        <v>3846.231708648565</v>
      </c>
      <c r="AE37" s="4">
        <f>Switzerland!K37</f>
        <v>7780.7002556819225</v>
      </c>
      <c r="AF37" s="7">
        <f>Argentina!G37</f>
        <v>40.8718759042046</v>
      </c>
      <c r="AG37" s="4">
        <f>Argentina!H37</f>
        <v>35.320451796580436</v>
      </c>
      <c r="AH37" s="4">
        <f>Argentina!I37</f>
        <v>45.627182217441266</v>
      </c>
      <c r="AI37" s="4">
        <f>Argentina!J37</f>
        <v>447.65956173125659</v>
      </c>
      <c r="AJ37" s="4">
        <f>Argentina!K37</f>
        <v>3833.2597021559432</v>
      </c>
      <c r="AK37" s="7">
        <f>Brazil!G37</f>
        <v>21.472892930949751</v>
      </c>
      <c r="AL37" s="4">
        <f>Brazil!H37</f>
        <v>-12.784562009227228</v>
      </c>
      <c r="AM37" s="4">
        <f>Brazil!I37</f>
        <v>-1.9285277303269506</v>
      </c>
      <c r="AN37" s="4">
        <f>Brazil!J37</f>
        <v>113.10850873648528</v>
      </c>
      <c r="AO37" s="4">
        <f>Brazil!K37</f>
        <v>935.4011059512701</v>
      </c>
      <c r="AP37" s="7">
        <f>Chile!G37</f>
        <v>40.507797886988399</v>
      </c>
      <c r="AQ37" s="4">
        <f>Chile!H37</f>
        <v>-65.411307163941586</v>
      </c>
      <c r="AR37" s="4">
        <f>Chile!I37</f>
        <v>-29.210539238354112</v>
      </c>
      <c r="AS37" s="4">
        <f>Chile!J37</f>
        <v>38.71391591868079</v>
      </c>
      <c r="AT37" s="4">
        <f>Chile!K37</f>
        <v>2124.5972366761043</v>
      </c>
      <c r="AU37" s="7">
        <f>Colombia!G37</f>
        <v>-27.323917261376302</v>
      </c>
      <c r="AV37" s="4">
        <f>Colombia!H37</f>
        <v>-59.814636479393045</v>
      </c>
      <c r="AW37" s="4">
        <f>Colombia!I37</f>
        <v>-57.273685556392316</v>
      </c>
      <c r="AX37" s="4">
        <f>Colombia!J37</f>
        <v>-23.991874079297855</v>
      </c>
      <c r="AY37" s="4">
        <f>Colombia!K37</f>
        <v>1468.4191741029697</v>
      </c>
      <c r="AZ37" s="7">
        <f>Mexico!G37</f>
        <v>6.6898312982033694</v>
      </c>
      <c r="BA37" s="4">
        <f>Mexico!H37</f>
        <v>-117.276087584872</v>
      </c>
      <c r="BB37" s="4">
        <f>Mexico!I37</f>
        <v>-106.61694673664286</v>
      </c>
      <c r="BC37" s="4">
        <f>Mexico!J37</f>
        <v>-40.537303292352256</v>
      </c>
      <c r="BD37" s="4">
        <f>Mexico!K37</f>
        <v>1373.0244204012156</v>
      </c>
    </row>
    <row r="38" spans="1:56">
      <c r="A38">
        <v>1934</v>
      </c>
      <c r="B38" s="4">
        <f>USA!G38</f>
        <v>-243.85933310133737</v>
      </c>
      <c r="C38" s="4">
        <f>USA!H38</f>
        <v>-361.09654327178947</v>
      </c>
      <c r="D38" s="4">
        <f>USA!I38</f>
        <v>-205.67683377582065</v>
      </c>
      <c r="E38" s="4">
        <f>USA!J38</f>
        <v>1325.2153075651495</v>
      </c>
      <c r="F38" s="4">
        <f>USA!K38</f>
        <v>4531.9767220005469</v>
      </c>
      <c r="G38" s="7">
        <f>GB!G38</f>
        <v>170.4230348124168</v>
      </c>
      <c r="H38" s="4">
        <f>GB!H38</f>
        <v>76.956352063143186</v>
      </c>
      <c r="I38" s="4">
        <f>GB!I38</f>
        <v>208.35971287681761</v>
      </c>
      <c r="J38" s="4">
        <f>GB!J38</f>
        <v>1638.8851731605123</v>
      </c>
      <c r="K38" s="4">
        <f>GB!K38</f>
        <v>6322.1947288164347</v>
      </c>
      <c r="L38" s="7">
        <f>Germany!G38</f>
        <v>209.16278632814013</v>
      </c>
      <c r="M38" s="8">
        <f>Germany!H38</f>
        <v>169.08971874512321</v>
      </c>
      <c r="N38" s="8">
        <f>Germany!I38</f>
        <v>262.24547952827288</v>
      </c>
      <c r="O38" s="8">
        <f>Germany!J38</f>
        <v>1694.7929584135727</v>
      </c>
      <c r="P38" s="8">
        <f>Germany!K38</f>
        <v>3017.6569393156778</v>
      </c>
      <c r="Q38" s="7">
        <f>Australia!G38</f>
        <v>243.36418001807411</v>
      </c>
      <c r="R38" s="4">
        <f>Australia!H38</f>
        <v>133.22853337946191</v>
      </c>
      <c r="S38" s="4">
        <f>Australia!I38</f>
        <v>197.07103850113998</v>
      </c>
      <c r="T38" s="4">
        <f>Australia!J38</f>
        <v>1385.9171687387727</v>
      </c>
      <c r="U38" s="4">
        <f>Australia!K38</f>
        <v>5571.4586637832217</v>
      </c>
      <c r="V38" s="7">
        <f>France!G38</f>
        <v>259.96250533191863</v>
      </c>
      <c r="W38" s="4">
        <f>France!H38</f>
        <v>252.06365761116072</v>
      </c>
      <c r="X38" s="4">
        <f>France!I38</f>
        <v>318.61374783182981</v>
      </c>
      <c r="Y38" s="4">
        <f>France!J38</f>
        <v>908.51403484377795</v>
      </c>
      <c r="Z38" s="4">
        <f>France!K38</f>
        <v>2613.25512802196</v>
      </c>
      <c r="AA38" s="7">
        <f>Switzerland!G38</f>
        <v>-227.27541193305743</v>
      </c>
      <c r="AB38" s="4">
        <f>Switzerland!H38</f>
        <v>-159.01317187430953</v>
      </c>
      <c r="AC38" s="4">
        <f>Switzerland!I38</f>
        <v>46.813465265770851</v>
      </c>
      <c r="AD38" s="4">
        <f>Switzerland!J38</f>
        <v>3733.3442851612635</v>
      </c>
      <c r="AE38" s="4">
        <f>Switzerland!K38</f>
        <v>7672.5616851688474</v>
      </c>
      <c r="AF38" s="7">
        <f>Argentina!G38</f>
        <v>186.40652126074144</v>
      </c>
      <c r="AG38" s="4">
        <f>Argentina!H38</f>
        <v>173.94705297178345</v>
      </c>
      <c r="AH38" s="4">
        <f>Argentina!I38</f>
        <v>185.28409207163168</v>
      </c>
      <c r="AI38" s="4">
        <f>Argentina!J38</f>
        <v>634.39290463504847</v>
      </c>
      <c r="AJ38" s="4">
        <f>Argentina!K38</f>
        <v>4062.0773937472422</v>
      </c>
      <c r="AK38" s="7">
        <f>Brazil!G38</f>
        <v>42.181981386641795</v>
      </c>
      <c r="AL38" s="4">
        <f>Brazil!H38</f>
        <v>9.1351688339256061</v>
      </c>
      <c r="AM38" s="4">
        <f>Brazil!I38</f>
        <v>19.626921578335786</v>
      </c>
      <c r="AN38" s="4">
        <f>Brazil!J38</f>
        <v>154.13520679759245</v>
      </c>
      <c r="AO38" s="4">
        <f>Brazil!K38</f>
        <v>998.71922597292144</v>
      </c>
      <c r="AP38" s="7">
        <f>Chile!G38</f>
        <v>104.32871081998559</v>
      </c>
      <c r="AQ38" s="4">
        <f>Chile!H38</f>
        <v>-100.71338233906293</v>
      </c>
      <c r="AR38" s="4">
        <f>Chile!I38</f>
        <v>-68.436440909811935</v>
      </c>
      <c r="AS38" s="4">
        <f>Chile!J38</f>
        <v>30.736008398130561</v>
      </c>
      <c r="AT38" s="4">
        <f>Chile!K38</f>
        <v>2524.5130991879018</v>
      </c>
      <c r="AU38" s="7">
        <f>Colombia!G38</f>
        <v>0.30577892605389856</v>
      </c>
      <c r="AV38" s="4">
        <f>Colombia!H38</f>
        <v>-89.396385420490276</v>
      </c>
      <c r="AW38" s="4">
        <f>Colombia!I38</f>
        <v>-87.194884426419037</v>
      </c>
      <c r="AX38" s="4">
        <f>Colombia!J38</f>
        <v>-51.481738651172563</v>
      </c>
      <c r="AY38" s="4">
        <f>Colombia!K38</f>
        <v>1530.9206523904218</v>
      </c>
      <c r="AZ38" s="7">
        <f>Mexico!G38</f>
        <v>67.454721941063042</v>
      </c>
      <c r="BA38" s="4">
        <f>Mexico!H38</f>
        <v>-127.65625767727185</v>
      </c>
      <c r="BB38" s="4">
        <f>Mexico!I38</f>
        <v>-116.66955517899923</v>
      </c>
      <c r="BC38" s="4">
        <f>Mexico!J38</f>
        <v>-43.542418873701976</v>
      </c>
      <c r="BD38" s="4">
        <f>Mexico!K38</f>
        <v>1440.9912784989015</v>
      </c>
    </row>
    <row r="39" spans="1:56">
      <c r="A39">
        <v>1935</v>
      </c>
      <c r="B39" s="4">
        <f>USA!G39</f>
        <v>-85.596343602024632</v>
      </c>
      <c r="C39" s="4">
        <f>USA!H39</f>
        <v>-205.48515751305803</v>
      </c>
      <c r="D39" s="4">
        <f>USA!I39</f>
        <v>-39.551305946616644</v>
      </c>
      <c r="E39" s="4">
        <f>USA!J39</f>
        <v>1616.751026771303</v>
      </c>
      <c r="F39" s="4">
        <f>USA!K39</f>
        <v>4911.1414004378576</v>
      </c>
      <c r="G39" s="7">
        <f>GB!G39</f>
        <v>208.19008017251892</v>
      </c>
      <c r="H39" s="4">
        <f>GB!H39</f>
        <v>119.47554763977956</v>
      </c>
      <c r="I39" s="4">
        <f>GB!I39</f>
        <v>254.63467690450707</v>
      </c>
      <c r="J39" s="4">
        <f>GB!J39</f>
        <v>1757.031458617573</v>
      </c>
      <c r="K39" s="4">
        <f>GB!K39</f>
        <v>6509.3302221810391</v>
      </c>
      <c r="L39" s="7">
        <f>Germany!G39</f>
        <v>341.16137576922574</v>
      </c>
      <c r="M39" s="8">
        <f>Germany!H39</f>
        <v>304.39947396190712</v>
      </c>
      <c r="N39" s="8">
        <f>Germany!I39</f>
        <v>398.80455193786923</v>
      </c>
      <c r="O39" s="8">
        <f>Germany!J39</f>
        <v>2036.1881113769643</v>
      </c>
      <c r="P39" s="8">
        <f>Germany!K39</f>
        <v>3377.8811551849381</v>
      </c>
      <c r="Q39" s="7">
        <f>Australia!G39</f>
        <v>98.260100100838798</v>
      </c>
      <c r="R39" s="4">
        <f>Australia!H39</f>
        <v>-34.604530176178095</v>
      </c>
      <c r="S39" s="4">
        <f>Australia!I39</f>
        <v>28.417270651921804</v>
      </c>
      <c r="T39" s="4">
        <f>Australia!J39</f>
        <v>1267.8598190989233</v>
      </c>
      <c r="U39" s="4">
        <f>Australia!K39</f>
        <v>5654.6032080574023</v>
      </c>
      <c r="V39" s="7">
        <f>France!G39</f>
        <v>375.57550463713721</v>
      </c>
      <c r="W39" s="4">
        <f>France!H39</f>
        <v>361.32719541218796</v>
      </c>
      <c r="X39" s="4">
        <f>France!I39</f>
        <v>433.26394692020983</v>
      </c>
      <c r="Y39" s="4">
        <f>France!J39</f>
        <v>1034.0417705455943</v>
      </c>
      <c r="Z39" s="4">
        <f>France!K39</f>
        <v>2534.8633757857147</v>
      </c>
      <c r="AA39" s="7">
        <f>Switzerland!G39</f>
        <v>-70.761667297938274</v>
      </c>
      <c r="AB39" s="4">
        <f>Switzerland!H39</f>
        <v>-15.246613812801655</v>
      </c>
      <c r="AC39" s="4">
        <f>Switzerland!I39</f>
        <v>193.7324407242937</v>
      </c>
      <c r="AD39" s="4">
        <f>Switzerland!J39</f>
        <v>3874.5892175460667</v>
      </c>
      <c r="AE39" s="4">
        <f>Switzerland!K39</f>
        <v>7281.2512710530755</v>
      </c>
      <c r="AF39" s="7">
        <f>Argentina!G39</f>
        <v>242.92632896068378</v>
      </c>
      <c r="AG39" s="4">
        <f>Argentina!H39</f>
        <v>231.46343461750897</v>
      </c>
      <c r="AH39" s="4">
        <f>Argentina!I39</f>
        <v>243.32553257345816</v>
      </c>
      <c r="AI39" s="4">
        <f>Argentina!J39</f>
        <v>712.06348944353078</v>
      </c>
      <c r="AJ39" s="4">
        <f>Argentina!K39</f>
        <v>4163.7464277356194</v>
      </c>
      <c r="AK39" s="7">
        <f>Brazil!G39</f>
        <v>89.238759202579118</v>
      </c>
      <c r="AL39" s="4">
        <f>Brazil!H39</f>
        <v>57.350923436247697</v>
      </c>
      <c r="AM39" s="4">
        <f>Brazil!I39</f>
        <v>68.982211771926572</v>
      </c>
      <c r="AN39" s="4">
        <f>Brazil!J39</f>
        <v>204.34050740479336</v>
      </c>
      <c r="AO39" s="4">
        <f>Brazil!K39</f>
        <v>1010.9150073269316</v>
      </c>
      <c r="AP39" s="7">
        <f>Chile!G39</f>
        <v>233.6236013141573</v>
      </c>
      <c r="AQ39" s="4">
        <f>Chile!H39</f>
        <v>56.732269886618106</v>
      </c>
      <c r="AR39" s="4">
        <f>Chile!I39</f>
        <v>88.044038320047534</v>
      </c>
      <c r="AS39" s="4">
        <f>Chile!J39</f>
        <v>196.63905564550703</v>
      </c>
      <c r="AT39" s="4">
        <f>Chile!K39</f>
        <v>2627.9396258164784</v>
      </c>
      <c r="AU39" s="7">
        <f>Colombia!G39</f>
        <v>7.7524756145880716</v>
      </c>
      <c r="AV39" s="4">
        <f>Colombia!H39</f>
        <v>-73.445786046819038</v>
      </c>
      <c r="AW39" s="4">
        <f>Colombia!I39</f>
        <v>-70.027725568611686</v>
      </c>
      <c r="AX39" s="4">
        <f>Colombia!J39</f>
        <v>-33.149995796144239</v>
      </c>
      <c r="AY39" s="4">
        <f>Colombia!K39</f>
        <v>1537.5872372346637</v>
      </c>
      <c r="AZ39" s="7">
        <f>Mexico!G39</f>
        <v>83.506368676899257</v>
      </c>
      <c r="BA39" s="4">
        <f>Mexico!H39</f>
        <v>-97.63605009414421</v>
      </c>
      <c r="BB39" s="4">
        <f>Mexico!I39</f>
        <v>-85.121053354740837</v>
      </c>
      <c r="BC39" s="4">
        <f>Mexico!J39</f>
        <v>-3.4828440275545227</v>
      </c>
      <c r="BD39" s="4">
        <f>Mexico!K39</f>
        <v>1521.4414641083392</v>
      </c>
    </row>
    <row r="40" spans="1:56">
      <c r="A40">
        <v>1936</v>
      </c>
      <c r="B40" s="4">
        <f>USA!G40</f>
        <v>29.085831755592491</v>
      </c>
      <c r="C40" s="4">
        <f>USA!H40</f>
        <v>-132.25981098843627</v>
      </c>
      <c r="D40" s="4">
        <f>USA!I40</f>
        <v>37.221558935243834</v>
      </c>
      <c r="E40" s="4">
        <f>USA!J40</f>
        <v>1888.015800122666</v>
      </c>
      <c r="F40" s="4">
        <f>USA!K40</f>
        <v>5506.3290236603134</v>
      </c>
      <c r="G40" s="7">
        <f>GB!G40</f>
        <v>183.92755559367686</v>
      </c>
      <c r="H40" s="4">
        <f>GB!H40</f>
        <v>82.017901801537192</v>
      </c>
      <c r="I40" s="4">
        <f>GB!I40</f>
        <v>225.03036262381713</v>
      </c>
      <c r="J40" s="4">
        <f>GB!J40</f>
        <v>1827.5141411200523</v>
      </c>
      <c r="K40" s="4">
        <f>GB!K40</f>
        <v>6810.9600978580884</v>
      </c>
      <c r="L40" s="7">
        <f>Germany!G40</f>
        <v>426.07025383374827</v>
      </c>
      <c r="M40" s="8">
        <f>Germany!H40</f>
        <v>383.48483664494086</v>
      </c>
      <c r="N40" s="8">
        <f>Germany!I40</f>
        <v>482.72205090262787</v>
      </c>
      <c r="O40" s="8">
        <f>Germany!J40</f>
        <v>2380.9953298462824</v>
      </c>
      <c r="P40" s="8">
        <f>Germany!K40</f>
        <v>3837.1722846305674</v>
      </c>
      <c r="Q40" s="7">
        <f>Australia!G40</f>
        <v>206.9036034904419</v>
      </c>
      <c r="R40" s="4">
        <f>Australia!H40</f>
        <v>57.479718085054131</v>
      </c>
      <c r="S40" s="4">
        <f>Australia!I40</f>
        <v>120.88566971753519</v>
      </c>
      <c r="T40" s="4">
        <f>Australia!J40</f>
        <v>1443.1722528714174</v>
      </c>
      <c r="U40" s="4">
        <f>Australia!K40</f>
        <v>5894.2392190263454</v>
      </c>
      <c r="V40" s="7">
        <f>France!G40</f>
        <v>321.77729751796733</v>
      </c>
      <c r="W40" s="4">
        <f>France!H40</f>
        <v>292.23467052549</v>
      </c>
      <c r="X40" s="4">
        <f>France!I40</f>
        <v>365.70468396006976</v>
      </c>
      <c r="Y40" s="4">
        <f>France!J40</f>
        <v>1069.8514127832652</v>
      </c>
      <c r="Z40" s="4">
        <f>France!K40</f>
        <v>2847.2288812427346</v>
      </c>
      <c r="AA40" s="7">
        <f>Switzerland!G40</f>
        <v>-129.24334987624167</v>
      </c>
      <c r="AB40" s="4">
        <f>Switzerland!H40</f>
        <v>-69.323774890479697</v>
      </c>
      <c r="AC40" s="4">
        <f>Switzerland!I40</f>
        <v>142.15550728675584</v>
      </c>
      <c r="AD40" s="4">
        <f>Switzerland!J40</f>
        <v>4130.8295363317784</v>
      </c>
      <c r="AE40" s="4">
        <f>Switzerland!K40</f>
        <v>7254.5867492350608</v>
      </c>
      <c r="AF40" s="7">
        <f>Argentina!G40</f>
        <v>290.21838145473237</v>
      </c>
      <c r="AG40" s="4">
        <f>Argentina!H40</f>
        <v>275.68567434227691</v>
      </c>
      <c r="AH40" s="4">
        <f>Argentina!I40</f>
        <v>287.92820554239057</v>
      </c>
      <c r="AI40" s="4">
        <f>Argentina!J40</f>
        <v>740.4973152613195</v>
      </c>
      <c r="AJ40" s="4">
        <f>Argentina!K40</f>
        <v>4127.1594963696816</v>
      </c>
      <c r="AK40" s="7">
        <f>Brazil!G40</f>
        <v>64.223815722378589</v>
      </c>
      <c r="AL40" s="4">
        <f>Brazil!H40</f>
        <v>34.024879469699705</v>
      </c>
      <c r="AM40" s="4">
        <f>Brazil!I40</f>
        <v>45.164959685405655</v>
      </c>
      <c r="AN40" s="4">
        <f>Brazil!J40</f>
        <v>203.56590863480719</v>
      </c>
      <c r="AO40" s="4">
        <f>Brazil!K40</f>
        <v>1091.6233295387544</v>
      </c>
      <c r="AP40" s="7">
        <f>Chile!G40</f>
        <v>220.43425368882879</v>
      </c>
      <c r="AQ40" s="4">
        <f>Chile!H40</f>
        <v>53.250324621436015</v>
      </c>
      <c r="AR40" s="4">
        <f>Chile!I40</f>
        <v>92.200836031355806</v>
      </c>
      <c r="AS40" s="4">
        <f>Chile!J40</f>
        <v>208.94988392654881</v>
      </c>
      <c r="AT40" s="4">
        <f>Chile!K40</f>
        <v>2713.7627314570991</v>
      </c>
      <c r="AU40" s="7">
        <f>Colombia!G40</f>
        <v>42.190042562810859</v>
      </c>
      <c r="AV40" s="4">
        <f>Colombia!H40</f>
        <v>-53.978703185493117</v>
      </c>
      <c r="AW40" s="4">
        <f>Colombia!I40</f>
        <v>-47.330835076921005</v>
      </c>
      <c r="AX40" s="4">
        <f>Colombia!J40</f>
        <v>-8.2292402614682967</v>
      </c>
      <c r="AY40" s="4">
        <f>Colombia!K40</f>
        <v>1587.1769462755512</v>
      </c>
      <c r="AZ40" s="7">
        <f>Mexico!G40</f>
        <v>74.81687582713991</v>
      </c>
      <c r="BA40" s="4">
        <f>Mexico!H40</f>
        <v>-91.648989060505556</v>
      </c>
      <c r="BB40" s="4">
        <f>Mexico!I40</f>
        <v>-77.013499151394896</v>
      </c>
      <c r="BC40" s="4">
        <f>Mexico!J40</f>
        <v>14.855677037991907</v>
      </c>
      <c r="BD40" s="4">
        <f>Mexico!K40</f>
        <v>1614.8826389742171</v>
      </c>
    </row>
    <row r="41" spans="1:56">
      <c r="A41">
        <v>1937</v>
      </c>
      <c r="B41" s="4">
        <f>USA!G41</f>
        <v>235.52863562832599</v>
      </c>
      <c r="C41" s="4">
        <f>USA!H41</f>
        <v>50.586018575289089</v>
      </c>
      <c r="D41" s="4">
        <f>USA!I41</f>
        <v>227.72758916773734</v>
      </c>
      <c r="E41" s="4">
        <f>USA!J41</f>
        <v>2162.6288685676063</v>
      </c>
      <c r="F41" s="4">
        <f>USA!K41</f>
        <v>5785.7177954852214</v>
      </c>
      <c r="G41" s="7">
        <f>GB!G41</f>
        <v>247.6646140631689</v>
      </c>
      <c r="H41" s="4">
        <f>GB!H41</f>
        <v>133.80628471735503</v>
      </c>
      <c r="I41" s="4">
        <f>GB!I41</f>
        <v>278.54035942762476</v>
      </c>
      <c r="J41" s="4">
        <f>GB!J41</f>
        <v>1956.0951364245816</v>
      </c>
      <c r="K41" s="4">
        <f>GB!K41</f>
        <v>6998.9814239647985</v>
      </c>
      <c r="L41" s="7">
        <f>Germany!G41</f>
        <v>639.90778312724365</v>
      </c>
      <c r="M41" s="8">
        <f>Germany!H41</f>
        <v>588.3354001832538</v>
      </c>
      <c r="N41" s="8">
        <f>Germany!I41</f>
        <v>692.84816013358193</v>
      </c>
      <c r="O41" s="8">
        <f>Germany!J41</f>
        <v>2829.367804091924</v>
      </c>
      <c r="P41" s="8">
        <f>Germany!K41</f>
        <v>4233.6051156349531</v>
      </c>
      <c r="Q41" s="7">
        <f>Australia!G41</f>
        <v>402.74385961785674</v>
      </c>
      <c r="R41" s="4">
        <f>Australia!H41</f>
        <v>230.66657871440552</v>
      </c>
      <c r="S41" s="4">
        <f>Australia!I41</f>
        <v>294.69254032007569</v>
      </c>
      <c r="T41" s="4">
        <f>Australia!J41</f>
        <v>1669.237386045515</v>
      </c>
      <c r="U41" s="4">
        <f>Australia!K41</f>
        <v>6030.452428861412</v>
      </c>
      <c r="V41" s="7">
        <f>France!G41</f>
        <v>310.45891353312561</v>
      </c>
      <c r="W41" s="4">
        <f>France!H41</f>
        <v>285.53033399156664</v>
      </c>
      <c r="X41" s="4">
        <f>France!I41</f>
        <v>351.78591099409078</v>
      </c>
      <c r="Y41" s="4">
        <f>France!J41</f>
        <v>1142.1833365462664</v>
      </c>
      <c r="Z41" s="4">
        <f>France!K41</f>
        <v>3182.1406550222919</v>
      </c>
      <c r="AA41" s="7">
        <f>Switzerland!G41</f>
        <v>-100.51867752796552</v>
      </c>
      <c r="AB41" s="4">
        <f>Switzerland!H41</f>
        <v>-46.121485650974869</v>
      </c>
      <c r="AC41" s="4">
        <f>Switzerland!I41</f>
        <v>155.7295523619066</v>
      </c>
      <c r="AD41" s="4">
        <f>Switzerland!J41</f>
        <v>4009.6288993141507</v>
      </c>
      <c r="AE41" s="4">
        <f>Switzerland!K41</f>
        <v>7866.215638504289</v>
      </c>
      <c r="AF41" s="7">
        <f>Argentina!G41</f>
        <v>441.92008618382391</v>
      </c>
      <c r="AG41" s="4">
        <f>Argentina!H41</f>
        <v>424.55784850631449</v>
      </c>
      <c r="AH41" s="4">
        <f>Argentina!I41</f>
        <v>437.0834804554454</v>
      </c>
      <c r="AI41" s="4">
        <f>Argentina!J41</f>
        <v>932.24200076329623</v>
      </c>
      <c r="AJ41" s="4">
        <f>Argentina!K41</f>
        <v>4359.3163543588162</v>
      </c>
      <c r="AK41" s="7">
        <f>Brazil!G41</f>
        <v>86.417566030797659</v>
      </c>
      <c r="AL41" s="4">
        <f>Brazil!H41</f>
        <v>57.646286441474587</v>
      </c>
      <c r="AM41" s="4">
        <f>Brazil!I41</f>
        <v>69.314482946404652</v>
      </c>
      <c r="AN41" s="4">
        <f>Brazil!J41</f>
        <v>230.48807876963471</v>
      </c>
      <c r="AO41" s="4">
        <f>Brazil!K41</f>
        <v>1110.70594835666</v>
      </c>
      <c r="AP41" s="7">
        <f>Chile!G41</f>
        <v>251.63848511139076</v>
      </c>
      <c r="AQ41" s="4">
        <f>Chile!H41</f>
        <v>-141.20066846559868</v>
      </c>
      <c r="AR41" s="4">
        <f>Chile!I41</f>
        <v>-101.31183969504862</v>
      </c>
      <c r="AS41" s="4">
        <f>Chile!J41</f>
        <v>46.147210110728786</v>
      </c>
      <c r="AT41" s="4">
        <f>Chile!K41</f>
        <v>3036.9117669984175</v>
      </c>
      <c r="AU41" s="7">
        <f>Colombia!G41</f>
        <v>90.545600755021766</v>
      </c>
      <c r="AV41" s="4">
        <f>Colombia!H41</f>
        <v>-11.294070568248733</v>
      </c>
      <c r="AW41" s="4">
        <f>Colombia!I41</f>
        <v>-3.9256740822091896</v>
      </c>
      <c r="AX41" s="4">
        <f>Colombia!J41</f>
        <v>36.027356876486394</v>
      </c>
      <c r="AY41" s="4">
        <f>Colombia!K41</f>
        <v>1580.2189455747102</v>
      </c>
      <c r="AZ41" s="7">
        <f>Mexico!G41</f>
        <v>166.34760978138391</v>
      </c>
      <c r="BA41" s="4">
        <f>Mexico!H41</f>
        <v>-42.025028573353204</v>
      </c>
      <c r="BB41" s="4">
        <f>Mexico!I41</f>
        <v>-25.16916618444716</v>
      </c>
      <c r="BC41" s="4">
        <f>Mexico!J41</f>
        <v>68.046813537476297</v>
      </c>
      <c r="BD41" s="4">
        <f>Mexico!K41</f>
        <v>1639.9696209907204</v>
      </c>
    </row>
    <row r="42" spans="1:56">
      <c r="A42">
        <v>1938</v>
      </c>
      <c r="B42" s="4">
        <f>USA!G42</f>
        <v>-10.504690942122355</v>
      </c>
      <c r="C42" s="4">
        <f>USA!H42</f>
        <v>-168.67300352589925</v>
      </c>
      <c r="D42" s="4">
        <f>USA!I42</f>
        <v>16.530170645893907</v>
      </c>
      <c r="E42" s="4">
        <f>USA!J42</f>
        <v>1842.3072187010448</v>
      </c>
      <c r="F42" s="4">
        <f>USA!K42</f>
        <v>5494.454754342617</v>
      </c>
      <c r="G42" s="7">
        <f>GB!G42</f>
        <v>263.81024167850228</v>
      </c>
      <c r="H42" s="4">
        <f>GB!H42</f>
        <v>154.77946457045678</v>
      </c>
      <c r="I42" s="4">
        <f>GB!I42</f>
        <v>305.70090699736602</v>
      </c>
      <c r="J42" s="4">
        <f>GB!J42</f>
        <v>2025.7531284037932</v>
      </c>
      <c r="K42" s="4">
        <f>GB!K42</f>
        <v>7047.3140618159077</v>
      </c>
      <c r="L42" s="7">
        <f>Germany!G42</f>
        <v>660.14291319616757</v>
      </c>
      <c r="M42" s="8">
        <f>Germany!H42</f>
        <v>604.76676906013267</v>
      </c>
      <c r="N42" s="8">
        <f>Germany!I42</f>
        <v>712.92731305857785</v>
      </c>
      <c r="O42" s="8">
        <f>Germany!J42</f>
        <v>3080.6580971052904</v>
      </c>
      <c r="P42" s="8">
        <f>Germany!K42</f>
        <v>4602.203468525925</v>
      </c>
      <c r="Q42" s="7">
        <f>Australia!G42</f>
        <v>432.12936764691915</v>
      </c>
      <c r="R42" s="4">
        <f>Australia!H42</f>
        <v>267.63306591221345</v>
      </c>
      <c r="S42" s="4">
        <f>Australia!I42</f>
        <v>335.91856501548773</v>
      </c>
      <c r="T42" s="4">
        <f>Australia!J42</f>
        <v>1803.3084261746124</v>
      </c>
      <c r="U42" s="4">
        <f>Australia!K42</f>
        <v>6358.1058147094027</v>
      </c>
      <c r="V42" s="7">
        <f>France!G42</f>
        <v>269.67638253449667</v>
      </c>
      <c r="W42" s="4">
        <f>France!H42</f>
        <v>237.68645458755935</v>
      </c>
      <c r="X42" s="4">
        <f>France!I42</f>
        <v>303.53081337707243</v>
      </c>
      <c r="Y42" s="4">
        <f>France!J42</f>
        <v>1100.5455484971178</v>
      </c>
      <c r="Z42" s="4">
        <f>France!K42</f>
        <v>3344.7584896080407</v>
      </c>
      <c r="AA42" s="7">
        <f>Switzerland!G42</f>
        <v>557.4855977984397</v>
      </c>
      <c r="AB42" s="4">
        <f>Switzerland!H42</f>
        <v>607.37765028355477</v>
      </c>
      <c r="AC42" s="4">
        <f>Switzerland!I42</f>
        <v>808.39961352020168</v>
      </c>
      <c r="AD42" s="4">
        <f>Switzerland!J42</f>
        <v>4739.3619675507671</v>
      </c>
      <c r="AE42" s="4">
        <f>Switzerland!K42</f>
        <v>7614.6013117116991</v>
      </c>
      <c r="AF42" s="7">
        <f>Argentina!G42</f>
        <v>397.04347292753448</v>
      </c>
      <c r="AG42" s="4">
        <f>Argentina!H42</f>
        <v>384.04061593799167</v>
      </c>
      <c r="AH42" s="4">
        <f>Argentina!I42</f>
        <v>396.83176220410269</v>
      </c>
      <c r="AI42" s="4">
        <f>Argentina!J42</f>
        <v>866.37005430443639</v>
      </c>
      <c r="AJ42" s="4">
        <f>Argentina!K42</f>
        <v>4309.890815273222</v>
      </c>
      <c r="AK42" s="7">
        <f>Brazil!G42</f>
        <v>66.030874981972261</v>
      </c>
      <c r="AL42" s="4">
        <f>Brazil!H42</f>
        <v>36.975739703654469</v>
      </c>
      <c r="AM42" s="4">
        <f>Brazil!I42</f>
        <v>50.777331665121139</v>
      </c>
      <c r="AN42" s="4">
        <f>Brazil!J42</f>
        <v>219.53947666090514</v>
      </c>
      <c r="AO42" s="4">
        <f>Brazil!K42</f>
        <v>1140.0620138690047</v>
      </c>
      <c r="AP42" s="7">
        <f>Chile!G42</f>
        <v>255.91719937391767</v>
      </c>
      <c r="AQ42" s="4">
        <f>Chile!H42</f>
        <v>32.631565820511987</v>
      </c>
      <c r="AR42" s="4">
        <f>Chile!I42</f>
        <v>69.099256035486277</v>
      </c>
      <c r="AS42" s="4">
        <f>Chile!J42</f>
        <v>214.78083192813384</v>
      </c>
      <c r="AT42" s="4">
        <f>Chile!K42</f>
        <v>3023.675332387385</v>
      </c>
      <c r="AU42" s="7">
        <f>Colombia!G42</f>
        <v>130.56429209224754</v>
      </c>
      <c r="AV42" s="4">
        <f>Colombia!H42</f>
        <v>44.404296097037687</v>
      </c>
      <c r="AW42" s="4">
        <f>Colombia!I42</f>
        <v>52.315793722504544</v>
      </c>
      <c r="AX42" s="4">
        <f>Colombia!J42</f>
        <v>95.092577957198429</v>
      </c>
      <c r="AY42" s="4">
        <f>Colombia!K42</f>
        <v>1650.0915667782749</v>
      </c>
      <c r="AZ42" s="7">
        <f>Mexico!G42</f>
        <v>33.48157807668877</v>
      </c>
      <c r="BA42" s="4">
        <f>Mexico!H42</f>
        <v>-120.87766157435517</v>
      </c>
      <c r="BB42" s="4">
        <f>Mexico!I42</f>
        <v>-106.73528612635947</v>
      </c>
      <c r="BC42" s="4">
        <f>Mexico!J42</f>
        <v>-12.961075657800954</v>
      </c>
      <c r="BD42" s="4">
        <f>Mexico!K42</f>
        <v>1638.4287894120132</v>
      </c>
    </row>
    <row r="43" spans="1:56">
      <c r="A43">
        <v>1939</v>
      </c>
      <c r="B43" s="4">
        <f>USA!G43</f>
        <v>107.52185339078704</v>
      </c>
      <c r="C43" s="4">
        <f>USA!H43</f>
        <v>-64.38979478125556</v>
      </c>
      <c r="D43" s="4">
        <f>USA!I43</f>
        <v>126.1866512190545</v>
      </c>
      <c r="E43" s="4">
        <f>USA!J43</f>
        <v>2072.6742968574276</v>
      </c>
      <c r="F43" s="4">
        <f>USA!K43</f>
        <v>5902.8616740216248</v>
      </c>
      <c r="G43" s="7">
        <f>GB!G43</f>
        <v>0</v>
      </c>
      <c r="H43" s="4">
        <f>GB!H43</f>
        <v>-133.2154614852366</v>
      </c>
      <c r="I43" s="4">
        <f>GB!I43</f>
        <v>8.8512242639769614</v>
      </c>
      <c r="J43" s="4">
        <f>GB!J43</f>
        <v>1810.4436394245627</v>
      </c>
      <c r="K43" s="4">
        <f>GB!K43</f>
        <v>7252.7826272154316</v>
      </c>
      <c r="L43" s="7">
        <f>Germany!G43</f>
        <v>664.79241171513593</v>
      </c>
      <c r="M43" s="8">
        <f>Germany!H43</f>
        <v>608.19781423251413</v>
      </c>
      <c r="N43" s="8">
        <f>Germany!I43</f>
        <v>715.22189666540692</v>
      </c>
      <c r="O43" s="8">
        <f>Germany!J43</f>
        <v>3163.3115990195511</v>
      </c>
      <c r="P43" s="8">
        <f>Germany!K43</f>
        <v>4672.8206456098078</v>
      </c>
      <c r="Q43" s="7">
        <f>Australia!G43</f>
        <v>278.69315804703911</v>
      </c>
      <c r="R43" s="4">
        <f>Australia!H43</f>
        <v>90.040756501607504</v>
      </c>
      <c r="S43" s="4">
        <f>Australia!I43</f>
        <v>158.4650489511817</v>
      </c>
      <c r="T43" s="4">
        <f>Australia!J43</f>
        <v>1560.6040583766805</v>
      </c>
      <c r="U43" s="4">
        <f>Australia!K43</f>
        <v>6044.6370900268221</v>
      </c>
      <c r="V43" s="7">
        <f>France!G43</f>
        <v>485.88277246410132</v>
      </c>
      <c r="W43" s="4">
        <f>France!H43</f>
        <v>342.84717533427096</v>
      </c>
      <c r="X43" s="4">
        <f>France!I43</f>
        <v>406.48624329530202</v>
      </c>
      <c r="Y43" s="4">
        <f>France!J43</f>
        <v>1145.6154251770315</v>
      </c>
      <c r="Z43" s="4">
        <f>France!K43</f>
        <v>3288.6640920308409</v>
      </c>
      <c r="AA43" s="7">
        <f>Switzerland!G43</f>
        <v>497.50635779222529</v>
      </c>
      <c r="AB43" s="4">
        <f>Switzerland!H43</f>
        <v>577.73442218582011</v>
      </c>
      <c r="AC43" s="4">
        <f>Switzerland!I43</f>
        <v>790.67898966536961</v>
      </c>
      <c r="AD43" s="4">
        <f>Switzerland!J43</f>
        <v>5078.748153198826</v>
      </c>
      <c r="AE43" s="4">
        <f>Switzerland!K43</f>
        <v>7791.4974999318101</v>
      </c>
      <c r="AF43" s="7">
        <f>Argentina!G43</f>
        <v>229.13882258814314</v>
      </c>
      <c r="AG43" s="4">
        <f>Argentina!H43</f>
        <v>213.24005955438295</v>
      </c>
      <c r="AH43" s="4">
        <f>Argentina!I43</f>
        <v>226.76828784975149</v>
      </c>
      <c r="AI43" s="4">
        <f>Argentina!J43</f>
        <v>706.22323555178627</v>
      </c>
      <c r="AJ43" s="4">
        <f>Argentina!K43</f>
        <v>4404.3426229772913</v>
      </c>
      <c r="AK43" s="7">
        <f>Brazil!G43</f>
        <v>25.060745752320301</v>
      </c>
      <c r="AL43" s="4">
        <f>Brazil!H43</f>
        <v>-3.0234688331720623</v>
      </c>
      <c r="AM43" s="4">
        <f>Brazil!I43</f>
        <v>11.504003585610409</v>
      </c>
      <c r="AN43" s="4">
        <f>Brazil!J43</f>
        <v>178.28404755673608</v>
      </c>
      <c r="AO43" s="4">
        <f>Brazil!K43</f>
        <v>1134.3961717646387</v>
      </c>
      <c r="AP43" s="7">
        <f>Chile!G43</f>
        <v>-86.376727089469327</v>
      </c>
      <c r="AQ43" s="4">
        <f>Chile!H43</f>
        <v>-325.09705629743826</v>
      </c>
      <c r="AR43" s="4">
        <f>Chile!I43</f>
        <v>-294.03226881088915</v>
      </c>
      <c r="AS43" s="4">
        <f>Chile!J43</f>
        <v>-146.92130597570912</v>
      </c>
      <c r="AT43" s="4">
        <f>Chile!K43</f>
        <v>3038.562675580386</v>
      </c>
      <c r="AU43" s="7">
        <f>Colombia!G43</f>
        <v>97.804000986408113</v>
      </c>
      <c r="AV43" s="4">
        <f>Colombia!H43</f>
        <v>4.1495013980393072</v>
      </c>
      <c r="AW43" s="4">
        <f>Colombia!I43</f>
        <v>11.90429702488575</v>
      </c>
      <c r="AX43" s="4">
        <f>Colombia!J43</f>
        <v>57.4166214650309</v>
      </c>
      <c r="AY43" s="4">
        <f>Colombia!K43</f>
        <v>1713.5660215001708</v>
      </c>
      <c r="AZ43" s="7">
        <f>Mexico!G43</f>
        <v>38.600754572355093</v>
      </c>
      <c r="BA43" s="4">
        <f>Mexico!H43</f>
        <v>-118.3995536634725</v>
      </c>
      <c r="BB43" s="4">
        <f>Mexico!I43</f>
        <v>-104.57320341027427</v>
      </c>
      <c r="BC43" s="4">
        <f>Mexico!J43</f>
        <v>-3.6357029836127204</v>
      </c>
      <c r="BD43" s="4">
        <f>Mexico!K43</f>
        <v>1696.7589677152896</v>
      </c>
    </row>
    <row r="44" spans="1:56">
      <c r="A44">
        <v>1940</v>
      </c>
      <c r="B44" s="4">
        <f>USA!G44</f>
        <v>390.90228670873682</v>
      </c>
      <c r="C44" s="4">
        <f>USA!H44</f>
        <v>203.21816437927336</v>
      </c>
      <c r="D44" s="4">
        <f>USA!I44</f>
        <v>397.27701372088404</v>
      </c>
      <c r="E44" s="4">
        <f>USA!J44</f>
        <v>2485.1839686839589</v>
      </c>
      <c r="F44" s="4">
        <f>USA!K44</f>
        <v>6386.9875077766046</v>
      </c>
      <c r="G44" s="7">
        <f>GB!G44</f>
        <v>-491.92780738130131</v>
      </c>
      <c r="H44" s="4">
        <f>GB!H44</f>
        <v>-636.02236121939234</v>
      </c>
      <c r="I44" s="4">
        <f>GB!I44</f>
        <v>-507.887465591747</v>
      </c>
      <c r="J44" s="4">
        <f>GB!J44</f>
        <v>1505.1906972235479</v>
      </c>
      <c r="K44" s="4">
        <f>GB!K44</f>
        <v>7967.2527572815306</v>
      </c>
      <c r="L44" s="7">
        <f>Germany!G44</f>
        <v>641.26309493828887</v>
      </c>
      <c r="M44" s="8">
        <f>Germany!H44</f>
        <v>581.16104761859879</v>
      </c>
      <c r="N44" s="8">
        <f>Germany!I44</f>
        <v>687.3437722616203</v>
      </c>
      <c r="O44" s="8">
        <f>Germany!J44</f>
        <v>3528.4399085160567</v>
      </c>
      <c r="P44" s="8">
        <f>Germany!K44</f>
        <v>5331.2793584266137</v>
      </c>
      <c r="Q44" s="7">
        <f>Australia!G44</f>
        <v>494.38160298463123</v>
      </c>
      <c r="R44" s="4">
        <f>Australia!H44</f>
        <v>291.57338588135241</v>
      </c>
      <c r="S44" s="4">
        <f>Australia!I44</f>
        <v>358.08466898803982</v>
      </c>
      <c r="T44" s="4">
        <f>Australia!J44</f>
        <v>1840.4510573757707</v>
      </c>
      <c r="U44" s="4">
        <f>Australia!K44</f>
        <v>6310.2110508487694</v>
      </c>
      <c r="V44" s="7">
        <f>France!G44</f>
        <v>-726.47030213887081</v>
      </c>
      <c r="W44" s="4">
        <f>France!H44</f>
        <v>-752.71856413578757</v>
      </c>
      <c r="X44" s="4">
        <f>France!I44</f>
        <v>-695.49703821602554</v>
      </c>
      <c r="Y44" s="4">
        <f>France!J44</f>
        <v>-98.561528398014502</v>
      </c>
      <c r="Z44" s="4">
        <f>France!K44</f>
        <v>2740.0936411863199</v>
      </c>
      <c r="AA44" s="7">
        <f>Switzerland!G44</f>
        <v>475.05576728323979</v>
      </c>
      <c r="AB44" s="4">
        <f>Switzerland!H44</f>
        <v>551.58445170893947</v>
      </c>
      <c r="AC44" s="4">
        <f>Switzerland!I44</f>
        <v>778.87678467771889</v>
      </c>
      <c r="AD44" s="4">
        <f>Switzerland!J44</f>
        <v>4891.0448364473159</v>
      </c>
      <c r="AE44" s="4">
        <f>Switzerland!K44</f>
        <v>8530.5126552624988</v>
      </c>
      <c r="AF44" s="7">
        <f>Argentina!G44</f>
        <v>192.90304285176558</v>
      </c>
      <c r="AG44" s="4">
        <f>Argentina!H44</f>
        <v>173.29733780441074</v>
      </c>
      <c r="AH44" s="4">
        <f>Argentina!I44</f>
        <v>186.66875579345802</v>
      </c>
      <c r="AI44" s="4">
        <f>Argentina!J44</f>
        <v>660.74650135536172</v>
      </c>
      <c r="AJ44" s="4">
        <f>Argentina!K44</f>
        <v>4408.0074598027659</v>
      </c>
      <c r="AK44" s="7">
        <f>Brazil!G44</f>
        <v>32.618415092025764</v>
      </c>
      <c r="AL44" s="4">
        <f>Brazil!H44</f>
        <v>4.4928967505940429</v>
      </c>
      <c r="AM44" s="4">
        <f>Brazil!I44</f>
        <v>19.851729041828783</v>
      </c>
      <c r="AN44" s="4">
        <f>Brazil!J44</f>
        <v>184.78705357547548</v>
      </c>
      <c r="AO44" s="4">
        <f>Brazil!K44</f>
        <v>1128.7660850915956</v>
      </c>
      <c r="AP44" s="7">
        <f>Chile!G44</f>
        <v>-44.630438682465297</v>
      </c>
      <c r="AQ44" s="4">
        <f>Chile!H44</f>
        <v>-284.07697963323409</v>
      </c>
      <c r="AR44" s="4">
        <f>Chile!I44</f>
        <v>-252.56922081244565</v>
      </c>
      <c r="AS44" s="4">
        <f>Chile!J44</f>
        <v>-98.924997262353969</v>
      </c>
      <c r="AT44" s="4">
        <f>Chile!K44</f>
        <v>3110.6838527643349</v>
      </c>
      <c r="AU44" s="7">
        <f>Colombia!G44</f>
        <v>58.040726568755737</v>
      </c>
      <c r="AV44" s="4">
        <f>Colombia!H44</f>
        <v>-49.927909845916041</v>
      </c>
      <c r="AW44" s="4">
        <f>Colombia!I44</f>
        <v>-42.591663700117117</v>
      </c>
      <c r="AX44" s="4">
        <f>Colombia!J44</f>
        <v>3.9862988729772022</v>
      </c>
      <c r="AY44" s="4">
        <f>Colombia!K44</f>
        <v>1713.0224759917924</v>
      </c>
      <c r="AZ44" s="7">
        <f>Mexico!G44</f>
        <v>55.902367125868473</v>
      </c>
      <c r="BA44" s="4">
        <f>Mexico!H44</f>
        <v>-110.67797943962906</v>
      </c>
      <c r="BB44" s="4">
        <f>Mexico!I44</f>
        <v>-95.286462980317651</v>
      </c>
      <c r="BC44" s="4">
        <f>Mexico!J44</f>
        <v>5.0061013345296823</v>
      </c>
      <c r="BD44" s="4">
        <f>Mexico!K44</f>
        <v>1691.0994567857815</v>
      </c>
    </row>
    <row r="45" spans="1:56">
      <c r="A45">
        <v>1941</v>
      </c>
      <c r="B45" s="4">
        <f>USA!G45</f>
        <v>546.14717780139983</v>
      </c>
      <c r="C45" s="4">
        <f>USA!H45</f>
        <v>353.42943308582846</v>
      </c>
      <c r="D45" s="4">
        <f>USA!I45</f>
        <v>529.87831052691445</v>
      </c>
      <c r="E45" s="4">
        <f>USA!J45</f>
        <v>2944.2543638152579</v>
      </c>
      <c r="F45" s="4">
        <f>USA!K45</f>
        <v>7458.7468842381895</v>
      </c>
      <c r="G45" s="7">
        <f>GB!G45</f>
        <v>-632.76110152873309</v>
      </c>
      <c r="H45" s="4">
        <f>GB!H45</f>
        <v>-765.33313306332127</v>
      </c>
      <c r="I45" s="4">
        <f>GB!I45</f>
        <v>-655.00268418609016</v>
      </c>
      <c r="J45" s="4">
        <f>GB!J45</f>
        <v>1562.4007002710973</v>
      </c>
      <c r="K45" s="4">
        <f>GB!K45</f>
        <v>8633.3224498933232</v>
      </c>
      <c r="L45" s="7">
        <f>Germany!G45</f>
        <v>646.42553684869176</v>
      </c>
      <c r="M45" s="8">
        <f>Germany!H45</f>
        <v>580.9362547452439</v>
      </c>
      <c r="N45" s="8">
        <f>Germany!I45</f>
        <v>686.50072395891925</v>
      </c>
      <c r="O45" s="8">
        <f>Germany!J45</f>
        <v>3931.0844324595032</v>
      </c>
      <c r="P45" s="8">
        <f>Germany!K45</f>
        <v>5996.9761398540786</v>
      </c>
      <c r="Q45" s="7">
        <f>Australia!G45</f>
        <v>499.02642095189663</v>
      </c>
      <c r="R45" s="4">
        <f>Australia!H45</f>
        <v>287.65918825307273</v>
      </c>
      <c r="S45" s="4">
        <f>Australia!I45</f>
        <v>364.46508365095787</v>
      </c>
      <c r="T45" s="4">
        <f>Australia!J45</f>
        <v>1966.0069393053727</v>
      </c>
      <c r="U45" s="4">
        <f>Australia!K45</f>
        <v>6719.8885900785144</v>
      </c>
      <c r="V45" s="7">
        <f>France!G45</f>
        <v>-612.7038880359778</v>
      </c>
      <c r="W45" s="4">
        <f>France!H45</f>
        <v>-624.49977819535638</v>
      </c>
      <c r="X45" s="4">
        <f>France!I45</f>
        <v>-568.15043099863635</v>
      </c>
      <c r="Y45" s="4">
        <f>France!J45</f>
        <v>-82.234451265673997</v>
      </c>
      <c r="Z45" s="4">
        <f>France!K45</f>
        <v>2263.2114857699121</v>
      </c>
      <c r="AA45" s="7">
        <f>Switzerland!G45</f>
        <v>987.1774979017423</v>
      </c>
      <c r="AB45" s="4">
        <f>Switzerland!H45</f>
        <v>1001.355858372995</v>
      </c>
      <c r="AC45" s="4">
        <f>Switzerland!I45</f>
        <v>1220.415438218577</v>
      </c>
      <c r="AD45" s="4">
        <f>Switzerland!J45</f>
        <v>5031.6997548565141</v>
      </c>
      <c r="AE45" s="4">
        <f>Switzerland!K45</f>
        <v>8200.5851269330724</v>
      </c>
      <c r="AF45" s="7">
        <f>Argentina!G45</f>
        <v>119.43171570462195</v>
      </c>
      <c r="AG45" s="4">
        <f>Argentina!H45</f>
        <v>98.417430720470293</v>
      </c>
      <c r="AH45" s="4">
        <f>Argentina!I45</f>
        <v>112.16092316950676</v>
      </c>
      <c r="AI45" s="4">
        <f>Argentina!J45</f>
        <v>614.98266739751091</v>
      </c>
      <c r="AJ45" s="4">
        <f>Argentina!K45</f>
        <v>4562.781238566</v>
      </c>
      <c r="AK45" s="7">
        <f>Brazil!G45</f>
        <v>19.520699675079147</v>
      </c>
      <c r="AL45" s="4">
        <f>Brazil!H45</f>
        <v>-33.084429347065566</v>
      </c>
      <c r="AM45" s="4">
        <f>Brazil!I45</f>
        <v>-18.677951954728432</v>
      </c>
      <c r="AN45" s="4">
        <f>Brazil!J45</f>
        <v>163.38188684957862</v>
      </c>
      <c r="AO45" s="4">
        <f>Brazil!K45</f>
        <v>1180.2734385773433</v>
      </c>
      <c r="AP45" s="7">
        <f>Chile!G45</f>
        <v>-83.25021009272163</v>
      </c>
      <c r="AQ45" s="4">
        <f>Chile!H45</f>
        <v>-369.30272413198196</v>
      </c>
      <c r="AR45" s="4">
        <f>Chile!I45</f>
        <v>-334.36615710265971</v>
      </c>
      <c r="AS45" s="4">
        <f>Chile!J45</f>
        <v>-190.00268955852229</v>
      </c>
      <c r="AT45" s="4">
        <f>Chile!K45</f>
        <v>3033.0406407925066</v>
      </c>
      <c r="AU45" s="7">
        <f>Colombia!G45</f>
        <v>33.00123283864712</v>
      </c>
      <c r="AV45" s="4">
        <f>Colombia!H45</f>
        <v>-74.505626309518831</v>
      </c>
      <c r="AW45" s="4">
        <f>Colombia!I45</f>
        <v>-67.299887825900555</v>
      </c>
      <c r="AX45" s="4">
        <f>Colombia!J45</f>
        <v>-19.89482800049829</v>
      </c>
      <c r="AY45" s="4">
        <f>Colombia!K45</f>
        <v>1704.2097444850458</v>
      </c>
      <c r="AZ45" s="7">
        <f>Mexico!G45</f>
        <v>106.85074300726322</v>
      </c>
      <c r="BA45" s="4">
        <f>Mexico!H45</f>
        <v>-71.425725610964065</v>
      </c>
      <c r="BB45" s="4">
        <f>Mexico!I45</f>
        <v>-55.620879851878577</v>
      </c>
      <c r="BC45" s="4">
        <f>Mexico!J45</f>
        <v>54.202696980262331</v>
      </c>
      <c r="BD45" s="4">
        <f>Mexico!K45</f>
        <v>1780.143861422594</v>
      </c>
    </row>
    <row r="46" spans="1:56">
      <c r="A46">
        <v>1942</v>
      </c>
      <c r="B46" s="4">
        <f>USA!G46</f>
        <v>-32.599041330059364</v>
      </c>
      <c r="C46" s="4">
        <f>USA!H46</f>
        <v>-220.27266706619724</v>
      </c>
      <c r="D46" s="4">
        <f>USA!I46</f>
        <v>-50.213238275588154</v>
      </c>
      <c r="E46" s="4">
        <f>USA!J46</f>
        <v>2750.8204489299483</v>
      </c>
      <c r="F46" s="4">
        <f>USA!K46</f>
        <v>8747.7457434997395</v>
      </c>
      <c r="G46" s="7">
        <f>GB!G46</f>
        <v>-666.7325019876431</v>
      </c>
      <c r="H46" s="4">
        <f>GB!H46</f>
        <v>-794.26595696422999</v>
      </c>
      <c r="I46" s="4">
        <f>GB!I46</f>
        <v>-693.26392020479216</v>
      </c>
      <c r="J46" s="4">
        <f>GB!J46</f>
        <v>1596.425714888074</v>
      </c>
      <c r="K46" s="4">
        <f>GB!K46</f>
        <v>8777.0136892005594</v>
      </c>
      <c r="L46" s="7">
        <f>Germany!G46</f>
        <v>611.90523170129711</v>
      </c>
      <c r="M46" s="8">
        <f>Germany!H46</f>
        <v>558.48871495802121</v>
      </c>
      <c r="N46" s="8">
        <f>Germany!I46</f>
        <v>663.17390251548522</v>
      </c>
      <c r="O46" s="8">
        <f>Germany!J46</f>
        <v>4071.544631397252</v>
      </c>
      <c r="P46" s="8">
        <f>Germany!K46</f>
        <v>6220.7465449561605</v>
      </c>
      <c r="Q46" s="7">
        <f>Australia!G46</f>
        <v>829.4628747711746</v>
      </c>
      <c r="R46" s="4">
        <f>Australia!H46</f>
        <v>636.05590518065924</v>
      </c>
      <c r="S46" s="4">
        <f>Australia!I46</f>
        <v>701.89931232008541</v>
      </c>
      <c r="T46" s="4">
        <f>Australia!J46</f>
        <v>2529.0583310709003</v>
      </c>
      <c r="U46" s="4">
        <f>Australia!K46</f>
        <v>7644.7187414660002</v>
      </c>
      <c r="V46" s="7">
        <f>France!G46</f>
        <v>-427.40216508996582</v>
      </c>
      <c r="W46" s="4">
        <f>France!H46</f>
        <v>-418.71218849989083</v>
      </c>
      <c r="X46" s="4">
        <f>France!I46</f>
        <v>-358.86817666712733</v>
      </c>
      <c r="Y46" s="4">
        <f>France!J46</f>
        <v>77.047698762299092</v>
      </c>
      <c r="Z46" s="4">
        <f>France!K46</f>
        <v>2047.9306712745542</v>
      </c>
      <c r="AA46" s="7">
        <f>Switzerland!G46</f>
        <v>1381.6987872915158</v>
      </c>
      <c r="AB46" s="4">
        <f>Switzerland!H46</f>
        <v>1390.8665697134702</v>
      </c>
      <c r="AC46" s="4">
        <f>Switzerland!I46</f>
        <v>1598.035344088993</v>
      </c>
      <c r="AD46" s="4">
        <f>Switzerland!J46</f>
        <v>5309.5885945090022</v>
      </c>
      <c r="AE46" s="4">
        <f>Switzerland!K46</f>
        <v>7653.4102987937376</v>
      </c>
      <c r="AF46" s="7">
        <f>Argentina!G46</f>
        <v>67.303398441134419</v>
      </c>
      <c r="AG46" s="4">
        <f>Argentina!H46</f>
        <v>47.171252563728565</v>
      </c>
      <c r="AH46" s="4">
        <f>Argentina!I46</f>
        <v>60.938747678338558</v>
      </c>
      <c r="AI46" s="4">
        <f>Argentina!J46</f>
        <v>554.29774331870249</v>
      </c>
      <c r="AJ46" s="4">
        <f>Argentina!K46</f>
        <v>4545.4336823000058</v>
      </c>
      <c r="AK46" s="7">
        <f>Brazil!G46</f>
        <v>-1.8822970711717328</v>
      </c>
      <c r="AL46" s="4">
        <f>Brazil!H46</f>
        <v>-47.834728537305608</v>
      </c>
      <c r="AM46" s="4">
        <f>Brazil!I46</f>
        <v>-35.945292245136876</v>
      </c>
      <c r="AN46" s="4">
        <f>Brazil!J46</f>
        <v>127.0735220127229</v>
      </c>
      <c r="AO46" s="4">
        <f>Brazil!K46</f>
        <v>1110.6114555237818</v>
      </c>
      <c r="AP46" s="7">
        <f>Chile!G46</f>
        <v>-151.79220621594806</v>
      </c>
      <c r="AQ46" s="4">
        <f>Chile!H46</f>
        <v>-406.1595319670563</v>
      </c>
      <c r="AR46" s="4">
        <f>Chile!I46</f>
        <v>-375.9243321963437</v>
      </c>
      <c r="AS46" s="4">
        <f>Chile!J46</f>
        <v>-222.4358056215797</v>
      </c>
      <c r="AT46" s="4">
        <f>Chile!K46</f>
        <v>3130.2215114645142</v>
      </c>
      <c r="AU46" s="7">
        <f>Colombia!G46</f>
        <v>-70.463173769081223</v>
      </c>
      <c r="AV46" s="4">
        <f>Colombia!H46</f>
        <v>-116.66462408168665</v>
      </c>
      <c r="AW46" s="4">
        <f>Colombia!I46</f>
        <v>-111.08833148185494</v>
      </c>
      <c r="AX46" s="4">
        <f>Colombia!J46</f>
        <v>-64.724646003438139</v>
      </c>
      <c r="AY46" s="4">
        <f>Colombia!K46</f>
        <v>1670.9027199000482</v>
      </c>
      <c r="AZ46" s="7">
        <f>Mexico!G46</f>
        <v>45.043720656730066</v>
      </c>
      <c r="BA46" s="4">
        <f>Mexico!H46</f>
        <v>-112.01760489735321</v>
      </c>
      <c r="BB46" s="4">
        <f>Mexico!I46</f>
        <v>-95.962463110466558</v>
      </c>
      <c r="BC46" s="4">
        <f>Mexico!J46</f>
        <v>23.113259968567188</v>
      </c>
      <c r="BD46" s="4">
        <f>Mexico!K46</f>
        <v>1855.5233122669124</v>
      </c>
    </row>
    <row r="47" spans="1:56">
      <c r="A47">
        <v>1943</v>
      </c>
      <c r="B47" s="4">
        <f>USA!G47</f>
        <v>-373.22987463323358</v>
      </c>
      <c r="C47" s="4">
        <f>USA!H47</f>
        <v>-550.2669207853728</v>
      </c>
      <c r="D47" s="4">
        <f>USA!I47</f>
        <v>-380.31071753350625</v>
      </c>
      <c r="E47" s="4">
        <f>USA!J47</f>
        <v>2808.1461143459969</v>
      </c>
      <c r="F47" s="4">
        <f>USA!K47</f>
        <v>10072.050300122171</v>
      </c>
      <c r="G47" s="7">
        <f>GB!G47</f>
        <v>-629.30652643233179</v>
      </c>
      <c r="H47" s="4">
        <f>GB!H47</f>
        <v>-774.12624573595917</v>
      </c>
      <c r="I47" s="4">
        <f>GB!I47</f>
        <v>-674.54972554458573</v>
      </c>
      <c r="J47" s="4">
        <f>GB!J47</f>
        <v>1669.349277444164</v>
      </c>
      <c r="K47" s="4">
        <f>GB!K47</f>
        <v>8852.6300208446264</v>
      </c>
      <c r="L47" s="7">
        <f>Germany!G47</f>
        <v>671.23308539852576</v>
      </c>
      <c r="M47" s="8">
        <f>Germany!H47</f>
        <v>615.02509248493493</v>
      </c>
      <c r="N47" s="8">
        <f>Germany!I47</f>
        <v>720.33918510463081</v>
      </c>
      <c r="O47" s="8">
        <f>Germany!J47</f>
        <v>4371.3707634988159</v>
      </c>
      <c r="P47" s="8">
        <f>Germany!K47</f>
        <v>6593.1012722139349</v>
      </c>
      <c r="Q47" s="7">
        <f>Australia!G47</f>
        <v>1128.5961287160835</v>
      </c>
      <c r="R47" s="4">
        <f>Australia!H47</f>
        <v>973.81365389322207</v>
      </c>
      <c r="S47" s="4">
        <f>Australia!I47</f>
        <v>1037.0229344496122</v>
      </c>
      <c r="T47" s="4">
        <f>Australia!J47</f>
        <v>2972.3078777623682</v>
      </c>
      <c r="U47" s="4">
        <f>Australia!K47</f>
        <v>8232.0299193941883</v>
      </c>
      <c r="V47" s="7">
        <f>France!G47</f>
        <v>-84.924029853575945</v>
      </c>
      <c r="W47" s="4">
        <f>France!H47</f>
        <v>-141.17144743023559</v>
      </c>
      <c r="X47" s="4">
        <f>France!I47</f>
        <v>-80.66157814737673</v>
      </c>
      <c r="Y47" s="4">
        <f>France!J47</f>
        <v>329.64384973870062</v>
      </c>
      <c r="Z47" s="4">
        <f>France!K47</f>
        <v>1937.1016595097014</v>
      </c>
      <c r="AA47" s="7">
        <f>Switzerland!G47</f>
        <v>1884.6767369268964</v>
      </c>
      <c r="AB47" s="4">
        <f>Switzerland!H47</f>
        <v>1896.4004446010654</v>
      </c>
      <c r="AC47" s="4">
        <f>Switzerland!I47</f>
        <v>2110.2124849189404</v>
      </c>
      <c r="AD47" s="4">
        <f>Switzerland!J47</f>
        <v>5916.4758908093254</v>
      </c>
      <c r="AE47" s="4">
        <f>Switzerland!K47</f>
        <v>7523.1867464152492</v>
      </c>
      <c r="AF47" s="7">
        <f>Argentina!G47</f>
        <v>36.553871564650386</v>
      </c>
      <c r="AG47" s="4">
        <f>Argentina!H47</f>
        <v>17.228115541917425</v>
      </c>
      <c r="AH47" s="4">
        <f>Argentina!I47</f>
        <v>30.839985660059448</v>
      </c>
      <c r="AI47" s="4">
        <f>Argentina!J47</f>
        <v>491.40686913864619</v>
      </c>
      <c r="AJ47" s="4">
        <f>Argentina!K47</f>
        <v>4440.3926794364716</v>
      </c>
      <c r="AK47" s="7">
        <f>Brazil!G47</f>
        <v>-4.8731892742085074</v>
      </c>
      <c r="AL47" s="4">
        <f>Brazil!H47</f>
        <v>-49.591148366889655</v>
      </c>
      <c r="AM47" s="4">
        <f>Brazil!I47</f>
        <v>-38.458074670530578</v>
      </c>
      <c r="AN47" s="4">
        <f>Brazil!J47</f>
        <v>170.03193958250483</v>
      </c>
      <c r="AO47" s="4">
        <f>Brazil!K47</f>
        <v>1236.3949905726017</v>
      </c>
      <c r="AP47" s="7">
        <f>Chile!G47</f>
        <v>-174.61837066438883</v>
      </c>
      <c r="AQ47" s="4">
        <f>Chile!H47</f>
        <v>-409.67371365231253</v>
      </c>
      <c r="AR47" s="4">
        <f>Chile!I47</f>
        <v>-374.62443901067223</v>
      </c>
      <c r="AS47" s="4">
        <f>Chile!J47</f>
        <v>-216.76157597465362</v>
      </c>
      <c r="AT47" s="4">
        <f>Chile!K47</f>
        <v>3175.2484377330056</v>
      </c>
      <c r="AU47" s="7">
        <f>Colombia!G47</f>
        <v>-21.977959430421251</v>
      </c>
      <c r="AV47" s="4">
        <f>Colombia!H47</f>
        <v>-70.432651806801147</v>
      </c>
      <c r="AW47" s="4">
        <f>Colombia!I47</f>
        <v>-65.157260487975492</v>
      </c>
      <c r="AX47" s="4">
        <f>Colombia!J47</f>
        <v>-19.716531490814209</v>
      </c>
      <c r="AY47" s="4">
        <f>Colombia!K47</f>
        <v>1641.6452487212798</v>
      </c>
      <c r="AZ47" s="7">
        <f>Mexico!G47</f>
        <v>55.711818487320187</v>
      </c>
      <c r="BA47" s="4">
        <f>Mexico!H47</f>
        <v>-89.974614987457201</v>
      </c>
      <c r="BB47" s="4">
        <f>Mexico!I47</f>
        <v>-74.979778141066646</v>
      </c>
      <c r="BC47" s="4">
        <f>Mexico!J47</f>
        <v>45.388160465469973</v>
      </c>
      <c r="BD47" s="4">
        <f>Mexico!K47</f>
        <v>1873.1687598027615</v>
      </c>
    </row>
    <row r="48" spans="1:56">
      <c r="A48">
        <v>1944</v>
      </c>
      <c r="B48" s="4">
        <f>USA!G48</f>
        <v>-332.43427032391082</v>
      </c>
      <c r="C48" s="4">
        <f>USA!H48</f>
        <v>-499.82841891200752</v>
      </c>
      <c r="D48" s="4">
        <f>USA!I48</f>
        <v>-331.06496427968375</v>
      </c>
      <c r="E48" s="4">
        <f>USA!J48</f>
        <v>3034.163684715918</v>
      </c>
      <c r="F48" s="4">
        <f>USA!K48</f>
        <v>10752.93906250576</v>
      </c>
      <c r="G48" s="7">
        <f>GB!G48</f>
        <v>-854.74312318839077</v>
      </c>
      <c r="H48" s="4">
        <f>GB!H48</f>
        <v>-1005.8844671626993</v>
      </c>
      <c r="I48" s="4">
        <f>GB!I48</f>
        <v>-907.03872296052384</v>
      </c>
      <c r="J48" s="4">
        <f>GB!J48</f>
        <v>1354.905598133452</v>
      </c>
      <c r="K48" s="4">
        <f>GB!K48</f>
        <v>8422.8766302294953</v>
      </c>
      <c r="L48" s="7">
        <f>Germany!G48</f>
        <v>680.58647691958993</v>
      </c>
      <c r="M48" s="8">
        <f>Germany!H48</f>
        <v>650.23663171722433</v>
      </c>
      <c r="N48" s="8">
        <f>Germany!I48</f>
        <v>756.37376154539879</v>
      </c>
      <c r="O48" s="8">
        <f>Germany!J48</f>
        <v>4120.1289974602496</v>
      </c>
      <c r="P48" s="8">
        <f>Germany!K48</f>
        <v>6020.6593582242622</v>
      </c>
      <c r="Q48" s="7">
        <f>Australia!G48</f>
        <v>1603.1960806567524</v>
      </c>
      <c r="R48" s="4">
        <f>Australia!H48</f>
        <v>1462.8045489953874</v>
      </c>
      <c r="S48" s="4">
        <f>Australia!I48</f>
        <v>1526.8362800151594</v>
      </c>
      <c r="T48" s="4">
        <f>Australia!J48</f>
        <v>3374.6902711065613</v>
      </c>
      <c r="U48" s="4">
        <f>Australia!K48</f>
        <v>8047.6607275103142</v>
      </c>
      <c r="V48" s="7">
        <f>France!G48</f>
        <v>-325.10133019476444</v>
      </c>
      <c r="W48" s="4">
        <f>France!H48</f>
        <v>-293.77728375307873</v>
      </c>
      <c r="X48" s="4">
        <f>France!I48</f>
        <v>-231.60797522198516</v>
      </c>
      <c r="Y48" s="4">
        <f>France!J48</f>
        <v>268.89711823829344</v>
      </c>
      <c r="Z48" s="4">
        <f>France!K48</f>
        <v>2381.7065321139544</v>
      </c>
      <c r="AA48" s="7">
        <f>Switzerland!G48</f>
        <v>1994.0651337918723</v>
      </c>
      <c r="AB48" s="4">
        <f>Switzerland!H48</f>
        <v>2022.3511187947875</v>
      </c>
      <c r="AC48" s="4">
        <f>Switzerland!I48</f>
        <v>2252.8394061944932</v>
      </c>
      <c r="AD48" s="4">
        <f>Switzerland!J48</f>
        <v>6062.3921400204108</v>
      </c>
      <c r="AE48" s="4">
        <f>Switzerland!K48</f>
        <v>7823.297632993942</v>
      </c>
      <c r="AF48" s="7">
        <f>Argentina!G48</f>
        <v>59.567964274804858</v>
      </c>
      <c r="AG48" s="4">
        <f>Argentina!H48</f>
        <v>42.97181865490812</v>
      </c>
      <c r="AH48" s="4">
        <f>Argentina!I48</f>
        <v>58.059468842408997</v>
      </c>
      <c r="AI48" s="4">
        <f>Argentina!J48</f>
        <v>602.29822400189619</v>
      </c>
      <c r="AJ48" s="4">
        <f>Argentina!K48</f>
        <v>4868.5265367905849</v>
      </c>
      <c r="AK48" s="7">
        <f>Brazil!G48</f>
        <v>8.1251374258912197</v>
      </c>
      <c r="AL48" s="4">
        <f>Brazil!H48</f>
        <v>-33.246632346434616</v>
      </c>
      <c r="AM48" s="4">
        <f>Brazil!I48</f>
        <v>-21.71196005061072</v>
      </c>
      <c r="AN48" s="4">
        <f>Brazil!J48</f>
        <v>194.55773770947599</v>
      </c>
      <c r="AO48" s="4">
        <f>Brazil!K48</f>
        <v>1253.1472215203642</v>
      </c>
      <c r="AP48" s="7">
        <f>Chile!G48</f>
        <v>-142.08879260101222</v>
      </c>
      <c r="AQ48" s="4">
        <f>Chile!H48</f>
        <v>-355.13556244775799</v>
      </c>
      <c r="AR48" s="4">
        <f>Chile!I48</f>
        <v>-320.32350259558922</v>
      </c>
      <c r="AS48" s="4">
        <f>Chile!J48</f>
        <v>-161.72523218310425</v>
      </c>
      <c r="AT48" s="4">
        <f>Chile!K48</f>
        <v>3190.5289894628668</v>
      </c>
      <c r="AU48" s="7">
        <f>Colombia!G48</f>
        <v>72.790453114200915</v>
      </c>
      <c r="AV48" s="4">
        <f>Colombia!H48</f>
        <v>-0.91236910119949488</v>
      </c>
      <c r="AW48" s="4">
        <f>Colombia!I48</f>
        <v>4.7158956070830795</v>
      </c>
      <c r="AX48" s="4">
        <f>Colombia!J48</f>
        <v>52.06836892553418</v>
      </c>
      <c r="AY48" s="4">
        <f>Colombia!K48</f>
        <v>1714.9046164578206</v>
      </c>
      <c r="AZ48" s="7">
        <f>Mexico!G48</f>
        <v>114.92361216758415</v>
      </c>
      <c r="BA48" s="4">
        <f>Mexico!H48</f>
        <v>-28.49263872821189</v>
      </c>
      <c r="BB48" s="4">
        <f>Mexico!I48</f>
        <v>-11.53063973171075</v>
      </c>
      <c r="BC48" s="4">
        <f>Mexico!J48</f>
        <v>119.62808794872872</v>
      </c>
      <c r="BD48" s="4">
        <f>Mexico!K48</f>
        <v>1971.8276879998286</v>
      </c>
    </row>
    <row r="49" spans="1:56">
      <c r="A49">
        <v>1945</v>
      </c>
      <c r="B49" s="4">
        <f>USA!G49</f>
        <v>-178.61111916089791</v>
      </c>
      <c r="C49" s="4">
        <f>USA!H49</f>
        <v>-335.45241792713102</v>
      </c>
      <c r="D49" s="4">
        <f>USA!I49</f>
        <v>-151.03180808582431</v>
      </c>
      <c r="E49" s="4">
        <f>USA!J49</f>
        <v>3109.2712819171343</v>
      </c>
      <c r="F49" s="4">
        <f>USA!K49</f>
        <v>10533.251097327438</v>
      </c>
      <c r="G49" s="7">
        <f>GB!G49</f>
        <v>-939.84711981722023</v>
      </c>
      <c r="H49" s="4">
        <f>GB!H49</f>
        <v>-1064.1128398891458</v>
      </c>
      <c r="I49" s="4">
        <f>GB!I49</f>
        <v>-959.73037808038271</v>
      </c>
      <c r="J49" s="4">
        <f>GB!J49</f>
        <v>1221.1106649496846</v>
      </c>
      <c r="K49" s="4">
        <f>GB!K49</f>
        <v>8013.0374755174998</v>
      </c>
      <c r="L49" s="7">
        <f>Germany!G49</f>
        <v>-2379.7987632997024</v>
      </c>
      <c r="M49" s="8">
        <f>Germany!H49</f>
        <v>-2407.5514597360489</v>
      </c>
      <c r="N49" s="8">
        <f>Germany!I49</f>
        <v>-2296.8757795055208</v>
      </c>
      <c r="O49" s="8">
        <f>Germany!J49</f>
        <v>-124.79823792710486</v>
      </c>
      <c r="P49" s="8">
        <f>Germany!K49</f>
        <v>3858.6963190261486</v>
      </c>
      <c r="Q49" s="7">
        <f>Australia!G49</f>
        <v>1192.5227402384203</v>
      </c>
      <c r="R49" s="4">
        <f>Australia!H49</f>
        <v>1068.6635499927645</v>
      </c>
      <c r="S49" s="4">
        <f>Australia!I49</f>
        <v>1134.4766173423125</v>
      </c>
      <c r="T49" s="4">
        <f>Australia!J49</f>
        <v>2824.5601505403406</v>
      </c>
      <c r="U49" s="4">
        <f>Australia!K49</f>
        <v>7498.9322139175101</v>
      </c>
      <c r="V49" s="7">
        <f>France!G49</f>
        <v>-50.826083944350124</v>
      </c>
      <c r="W49" s="4">
        <f>France!H49</f>
        <v>36.988932358129048</v>
      </c>
      <c r="X49" s="4">
        <f>France!I49</f>
        <v>112.51452449549849</v>
      </c>
      <c r="Y49" s="4">
        <f>France!J49</f>
        <v>558.68661239261633</v>
      </c>
      <c r="Z49" s="4">
        <f>France!K49</f>
        <v>2143.5814904828362</v>
      </c>
      <c r="AA49" s="7">
        <f>Switzerland!G49</f>
        <v>2150.5988281580808</v>
      </c>
      <c r="AB49" s="4">
        <f>Switzerland!H49</f>
        <v>2157.3535178151665</v>
      </c>
      <c r="AC49" s="4">
        <f>Switzerland!I49</f>
        <v>2394.1507409473347</v>
      </c>
      <c r="AD49" s="4">
        <f>Switzerland!J49</f>
        <v>7015.7387348435614</v>
      </c>
      <c r="AE49" s="4">
        <f>Switzerland!K49</f>
        <v>7958.4483002984534</v>
      </c>
      <c r="AF49" s="7">
        <f>Argentina!G49</f>
        <v>76.521543210950654</v>
      </c>
      <c r="AG49" s="4">
        <f>Argentina!H49</f>
        <v>61.608443605373253</v>
      </c>
      <c r="AH49" s="4">
        <f>Argentina!I49</f>
        <v>76.133169796763156</v>
      </c>
      <c r="AI49" s="4">
        <f>Argentina!J49</f>
        <v>556.63912391910151</v>
      </c>
      <c r="AJ49" s="4">
        <f>Argentina!K49</f>
        <v>4638.9388071049825</v>
      </c>
      <c r="AK49" s="7">
        <f>Brazil!G49</f>
        <v>40.956637427982606</v>
      </c>
      <c r="AL49" s="4">
        <f>Brazil!H49</f>
        <v>1.6471773342359466</v>
      </c>
      <c r="AM49" s="4">
        <f>Brazil!I49</f>
        <v>14.226756786596315</v>
      </c>
      <c r="AN49" s="4">
        <f>Brazil!J49</f>
        <v>228.21256008317647</v>
      </c>
      <c r="AO49" s="4">
        <f>Brazil!K49</f>
        <v>1257.3343623105111</v>
      </c>
      <c r="AP49" s="7">
        <f>Chile!G49</f>
        <v>-124.11485508643547</v>
      </c>
      <c r="AQ49" s="4">
        <f>Chile!H49</f>
        <v>-324.21267658473676</v>
      </c>
      <c r="AR49" s="4">
        <f>Chile!I49</f>
        <v>-273.69199935213265</v>
      </c>
      <c r="AS49" s="4">
        <f>Chile!J49</f>
        <v>-92.457946887153511</v>
      </c>
      <c r="AT49" s="4">
        <f>Chile!K49</f>
        <v>3418.5667938691727</v>
      </c>
      <c r="AU49" s="7">
        <f>Colombia!G49</f>
        <v>106.86671096519244</v>
      </c>
      <c r="AV49" s="4">
        <f>Colombia!H49</f>
        <v>37.389705331530465</v>
      </c>
      <c r="AW49" s="4">
        <f>Colombia!I49</f>
        <v>43.407745641050802</v>
      </c>
      <c r="AX49" s="4">
        <f>Colombia!J49</f>
        <v>91.796377151101936</v>
      </c>
      <c r="AY49" s="4">
        <f>Colombia!K49</f>
        <v>1756.6681503952871</v>
      </c>
      <c r="AZ49" s="7">
        <f>Mexico!G49</f>
        <v>226.48580423722882</v>
      </c>
      <c r="BA49" s="4">
        <f>Mexico!H49</f>
        <v>92.697657876142884</v>
      </c>
      <c r="BB49" s="4">
        <f>Mexico!I49</f>
        <v>109.29156229387551</v>
      </c>
      <c r="BC49" s="4">
        <f>Mexico!J49</f>
        <v>236.93369793735556</v>
      </c>
      <c r="BD49" s="4">
        <f>Mexico!K49</f>
        <v>1978.759206219391</v>
      </c>
    </row>
    <row r="50" spans="1:56">
      <c r="A50">
        <v>1946</v>
      </c>
      <c r="B50" s="4">
        <f>USA!G50</f>
        <v>988.45545456075274</v>
      </c>
      <c r="C50" s="4">
        <f>USA!H50</f>
        <v>826.11306494322093</v>
      </c>
      <c r="D50" s="4">
        <f>USA!I50</f>
        <v>1004.3844311314789</v>
      </c>
      <c r="E50" s="4">
        <f>USA!J50</f>
        <v>3838.8570067999799</v>
      </c>
      <c r="F50" s="4">
        <f>USA!K50</f>
        <v>9248.9480742227151</v>
      </c>
      <c r="G50" s="7">
        <f>GB!G50</f>
        <v>-81.73043206383467</v>
      </c>
      <c r="H50" s="4">
        <f>GB!H50</f>
        <v>-258.02289544204655</v>
      </c>
      <c r="I50" s="4">
        <f>GB!I50</f>
        <v>-128.6787453070398</v>
      </c>
      <c r="J50" s="4">
        <f>GB!J50</f>
        <v>2034.4294006960611</v>
      </c>
      <c r="K50" s="4">
        <f>GB!K50</f>
        <v>7849.9885295117219</v>
      </c>
      <c r="L50" s="7">
        <f>Germany!G50</f>
        <v>-773.69121975848111</v>
      </c>
      <c r="M50" s="8">
        <f>Germany!H50</f>
        <v>-788.41460199277446</v>
      </c>
      <c r="N50" s="8">
        <f>Germany!I50</f>
        <v>-715.18304739562882</v>
      </c>
      <c r="O50" s="8">
        <f>Germany!J50</f>
        <v>477.35575861823179</v>
      </c>
      <c r="P50" s="8">
        <f>Germany!K50</f>
        <v>2105.3638809614417</v>
      </c>
      <c r="Q50" s="7">
        <f>Australia!G50</f>
        <v>1074.6279817537386</v>
      </c>
      <c r="R50" s="4">
        <f>Australia!H50</f>
        <v>929.69770777912311</v>
      </c>
      <c r="S50" s="4">
        <f>Australia!I50</f>
        <v>998.36113793098161</v>
      </c>
      <c r="T50" s="4">
        <f>Australia!J50</f>
        <v>2585.2401490126922</v>
      </c>
      <c r="U50" s="4">
        <f>Australia!K50</f>
        <v>7103.961585544319</v>
      </c>
      <c r="V50" s="7">
        <f>France!G50</f>
        <v>300.15228490798859</v>
      </c>
      <c r="W50" s="4">
        <f>France!H50</f>
        <v>276.03576468076767</v>
      </c>
      <c r="X50" s="4">
        <f>France!I50</f>
        <v>351.74745128142075</v>
      </c>
      <c r="Y50" s="4">
        <f>France!J50</f>
        <v>897.26119360151279</v>
      </c>
      <c r="Z50" s="4">
        <f>France!K50</f>
        <v>2660.7721317156493</v>
      </c>
      <c r="AA50" s="7">
        <f>Switzerland!G50</f>
        <v>900.1931558962666</v>
      </c>
      <c r="AB50" s="4">
        <f>Switzerland!H50</f>
        <v>900.29435385748206</v>
      </c>
      <c r="AC50" s="4">
        <f>Switzerland!I50</f>
        <v>1120.2757614594188</v>
      </c>
      <c r="AD50" s="4">
        <f>Switzerland!J50</f>
        <v>5570.8100948838801</v>
      </c>
      <c r="AE50" s="4">
        <f>Switzerland!K50</f>
        <v>9803.7736336608141</v>
      </c>
      <c r="AF50" s="7">
        <f>Argentina!G50</f>
        <v>194.42024861585512</v>
      </c>
      <c r="AG50" s="4">
        <f>Argentina!H50</f>
        <v>181.84026016671902</v>
      </c>
      <c r="AH50" s="4">
        <f>Argentina!I50</f>
        <v>197.62679021343274</v>
      </c>
      <c r="AI50" s="4">
        <f>Argentina!J50</f>
        <v>732.97039167234232</v>
      </c>
      <c r="AJ50" s="4">
        <f>Argentina!K50</f>
        <v>4938.4998071667496</v>
      </c>
      <c r="AK50" s="7">
        <f>Brazil!G50</f>
        <v>77.671117204401298</v>
      </c>
      <c r="AL50" s="4">
        <f>Brazil!H50</f>
        <v>42.827057874442673</v>
      </c>
      <c r="AM50" s="4">
        <f>Brazil!I50</f>
        <v>57.503411685511153</v>
      </c>
      <c r="AN50" s="4">
        <f>Brazil!J50</f>
        <v>299.224386020476</v>
      </c>
      <c r="AO50" s="4">
        <f>Brazil!K50</f>
        <v>1358.2480174822492</v>
      </c>
      <c r="AP50" s="7">
        <f>Chile!G50</f>
        <v>-29.770113981077412</v>
      </c>
      <c r="AQ50" s="4">
        <f>Chile!H50</f>
        <v>-178.21068347890542</v>
      </c>
      <c r="AR50" s="4">
        <f>Chile!I50</f>
        <v>-125.08333761308123</v>
      </c>
      <c r="AS50" s="4">
        <f>Chile!J50</f>
        <v>79.278340175287454</v>
      </c>
      <c r="AT50" s="4">
        <f>Chile!K50</f>
        <v>3660.1670529698617</v>
      </c>
      <c r="AU50" s="7">
        <f>Colombia!G50</f>
        <v>150.50068018964461</v>
      </c>
      <c r="AV50" s="4">
        <f>Colombia!H50</f>
        <v>90.636293601404105</v>
      </c>
      <c r="AW50" s="4">
        <f>Colombia!I50</f>
        <v>97.892439876890222</v>
      </c>
      <c r="AX50" s="4">
        <f>Colombia!J50</f>
        <v>149.66609373515368</v>
      </c>
      <c r="AY50" s="4">
        <f>Colombia!K50</f>
        <v>1884.0394595208704</v>
      </c>
      <c r="AZ50" s="7">
        <f>Mexico!G50</f>
        <v>348.21599032951093</v>
      </c>
      <c r="BA50" s="4">
        <f>Mexico!H50</f>
        <v>216.11794457041259</v>
      </c>
      <c r="BB50" s="4">
        <f>Mexico!I50</f>
        <v>233.85524832764489</v>
      </c>
      <c r="BC50" s="4">
        <f>Mexico!J50</f>
        <v>365.54672491359111</v>
      </c>
      <c r="BD50" s="4">
        <f>Mexico!K50</f>
        <v>2052.9027506375328</v>
      </c>
    </row>
    <row r="51" spans="1:56">
      <c r="A51">
        <v>1947</v>
      </c>
      <c r="B51" s="4">
        <f>USA!G51</f>
        <v>1061.6542856406295</v>
      </c>
      <c r="C51" s="4">
        <f>USA!H51</f>
        <v>853.86320067829013</v>
      </c>
      <c r="D51" s="4">
        <f>USA!I51</f>
        <v>1075.7182152265682</v>
      </c>
      <c r="E51" s="4">
        <f>USA!J51</f>
        <v>3794.5699496774146</v>
      </c>
      <c r="F51" s="4">
        <f>USA!K51</f>
        <v>8950.4618116543952</v>
      </c>
      <c r="G51" s="7">
        <f>GB!G51</f>
        <v>150.80237124733762</v>
      </c>
      <c r="H51" s="4">
        <f>GB!H51</f>
        <v>-0.43142091396706861</v>
      </c>
      <c r="I51" s="4">
        <f>GB!I51</f>
        <v>139.82333184888049</v>
      </c>
      <c r="J51" s="4">
        <f>GB!J51</f>
        <v>2281.2929620837062</v>
      </c>
      <c r="K51" s="4">
        <f>GB!K51</f>
        <v>7683.0697628741527</v>
      </c>
      <c r="L51" s="7">
        <f>Germany!G51</f>
        <v>-767.09055236529161</v>
      </c>
      <c r="M51" s="8">
        <f>Germany!H51</f>
        <v>-805.63402128865846</v>
      </c>
      <c r="N51" s="8">
        <f>Germany!I51</f>
        <v>-747.58915583932583</v>
      </c>
      <c r="O51" s="8">
        <f>Germany!J51</f>
        <v>626.29836153161818</v>
      </c>
      <c r="P51" s="8">
        <f>Germany!K51</f>
        <v>2415.2137770801492</v>
      </c>
      <c r="Q51" s="7">
        <f>Australia!G51</f>
        <v>590.67873477446676</v>
      </c>
      <c r="R51" s="4">
        <f>Australia!H51</f>
        <v>407.08265978349868</v>
      </c>
      <c r="S51" s="4">
        <f>Australia!I51</f>
        <v>485.51099934285935</v>
      </c>
      <c r="T51" s="4">
        <f>Australia!J51</f>
        <v>1992.8061224675573</v>
      </c>
      <c r="U51" s="4">
        <f>Australia!K51</f>
        <v>6781.6476870110591</v>
      </c>
      <c r="V51" s="7">
        <f>France!G51</f>
        <v>525.39556022034469</v>
      </c>
      <c r="W51" s="4">
        <f>France!H51</f>
        <v>538.16856960897917</v>
      </c>
      <c r="X51" s="4">
        <f>France!I51</f>
        <v>624.86800401806772</v>
      </c>
      <c r="Y51" s="4">
        <f>France!J51</f>
        <v>1248.7897758878123</v>
      </c>
      <c r="Z51" s="4">
        <f>France!K51</f>
        <v>3099.0164226032384</v>
      </c>
      <c r="AA51" s="7">
        <f>Switzerland!G51</f>
        <v>795.95602785364133</v>
      </c>
      <c r="AB51" s="4">
        <f>Switzerland!H51</f>
        <v>855.78529947890036</v>
      </c>
      <c r="AC51" s="4">
        <f>Switzerland!I51</f>
        <v>1074.475282802498</v>
      </c>
      <c r="AD51" s="4">
        <f>Switzerland!J51</f>
        <v>5411.3495336228261</v>
      </c>
      <c r="AE51" s="4">
        <f>Switzerland!K51</f>
        <v>9680.5922683652298</v>
      </c>
      <c r="AF51" s="7">
        <f>Argentina!G51</f>
        <v>435.31394696907961</v>
      </c>
      <c r="AG51" s="4">
        <f>Argentina!H51</f>
        <v>424.65691844236767</v>
      </c>
      <c r="AH51" s="4">
        <f>Argentina!I51</f>
        <v>442.12512643678116</v>
      </c>
      <c r="AI51" s="4">
        <f>Argentina!J51</f>
        <v>1052.7145725137584</v>
      </c>
      <c r="AJ51" s="4">
        <f>Argentina!K51</f>
        <v>5362.2461367422729</v>
      </c>
      <c r="AK51" s="7">
        <f>Brazil!G51</f>
        <v>114.63586593762447</v>
      </c>
      <c r="AL51" s="4">
        <f>Brazil!H51</f>
        <v>84.447621647463421</v>
      </c>
      <c r="AM51" s="4">
        <f>Brazil!I51</f>
        <v>100.39590372563394</v>
      </c>
      <c r="AN51" s="4">
        <f>Brazil!J51</f>
        <v>334.42297999896562</v>
      </c>
      <c r="AO51" s="4">
        <f>Brazil!K51</f>
        <v>1374.1703748060334</v>
      </c>
      <c r="AP51" s="7">
        <f>Chile!G51</f>
        <v>38.166272935888962</v>
      </c>
      <c r="AQ51" s="4">
        <f>Chile!H51</f>
        <v>-197.88177091059617</v>
      </c>
      <c r="AR51" s="4">
        <f>Chile!I51</f>
        <v>-161.28325732228186</v>
      </c>
      <c r="AS51" s="4">
        <f>Chile!J51</f>
        <v>-8.8408880272520172</v>
      </c>
      <c r="AT51" s="4">
        <f>Chile!K51</f>
        <v>3220.165640813872</v>
      </c>
      <c r="AU51" s="7">
        <f>Colombia!G51</f>
        <v>282.86630610755134</v>
      </c>
      <c r="AV51" s="4">
        <f>Colombia!H51</f>
        <v>238.91691980393594</v>
      </c>
      <c r="AW51" s="4">
        <f>Colombia!I51</f>
        <v>246.4093850373992</v>
      </c>
      <c r="AX51" s="4">
        <f>Colombia!J51</f>
        <v>298.91098907744549</v>
      </c>
      <c r="AY51" s="4">
        <f>Colombia!K51</f>
        <v>1915.0975099383513</v>
      </c>
      <c r="AZ51" s="7">
        <f>Mexico!G51</f>
        <v>370.3967817848461</v>
      </c>
      <c r="BA51" s="4">
        <f>Mexico!H51</f>
        <v>221.27126147630787</v>
      </c>
      <c r="BB51" s="4">
        <f>Mexico!I51</f>
        <v>236.89754822606827</v>
      </c>
      <c r="BC51" s="4">
        <f>Mexico!J51</f>
        <v>365.17280458764748</v>
      </c>
      <c r="BD51" s="4">
        <f>Mexico!K51</f>
        <v>2065.9875727513745</v>
      </c>
    </row>
    <row r="52" spans="1:56">
      <c r="A52">
        <v>1948</v>
      </c>
      <c r="B52" s="4">
        <f>USA!G52</f>
        <v>1121.3771658264088</v>
      </c>
      <c r="C52" s="4">
        <f>USA!H52</f>
        <v>867.16141742278342</v>
      </c>
      <c r="D52" s="4">
        <f>USA!I52</f>
        <v>1082.9635144176968</v>
      </c>
      <c r="E52" s="4">
        <f>USA!J52</f>
        <v>3840.1193949225176</v>
      </c>
      <c r="F52" s="4">
        <f>USA!K52</f>
        <v>9155.9966083939471</v>
      </c>
      <c r="G52" s="7">
        <f>GB!G52</f>
        <v>508.86832855004735</v>
      </c>
      <c r="H52" s="4">
        <f>GB!H52</f>
        <v>450.6075680503547</v>
      </c>
      <c r="I52" s="4">
        <f>GB!I52</f>
        <v>603.00499339403564</v>
      </c>
      <c r="J52" s="4">
        <f>GB!J52</f>
        <v>2811.6744227606505</v>
      </c>
      <c r="K52" s="4">
        <f>GB!K52</f>
        <v>7842.4238176130011</v>
      </c>
      <c r="L52" s="7">
        <f>Germany!G52</f>
        <v>-763.29864859982263</v>
      </c>
      <c r="M52" s="8">
        <f>Germany!H52</f>
        <v>-817.96083727500798</v>
      </c>
      <c r="N52" s="8">
        <f>Germany!I52</f>
        <v>-765.2186779543074</v>
      </c>
      <c r="O52" s="8">
        <f>Germany!J52</f>
        <v>825.41848606459735</v>
      </c>
      <c r="P52" s="8">
        <f>Germany!K52</f>
        <v>2791.8908371385196</v>
      </c>
      <c r="Q52" s="7">
        <f>Australia!G52</f>
        <v>819.01920332604959</v>
      </c>
      <c r="R52" s="4">
        <f>Australia!H52</f>
        <v>622.16334320844828</v>
      </c>
      <c r="S52" s="4">
        <f>Australia!I52</f>
        <v>699.85650970229017</v>
      </c>
      <c r="T52" s="4">
        <f>Australia!J52</f>
        <v>2301.1617248414373</v>
      </c>
      <c r="U52" s="4">
        <f>Australia!K52</f>
        <v>7184.7991435300846</v>
      </c>
      <c r="V52" s="7">
        <f>France!G52</f>
        <v>410.33471441273133</v>
      </c>
      <c r="W52" s="4">
        <f>France!H52</f>
        <v>409.44824463858077</v>
      </c>
      <c r="X52" s="4">
        <f>France!I52</f>
        <v>497.0788298720941</v>
      </c>
      <c r="Y52" s="4">
        <f>France!J52</f>
        <v>1123.1905512503827</v>
      </c>
      <c r="Z52" s="4">
        <f>France!K52</f>
        <v>3176.9430848442648</v>
      </c>
      <c r="AA52" s="7">
        <f>Switzerland!G52</f>
        <v>544.54004601976624</v>
      </c>
      <c r="AB52" s="4">
        <f>Switzerland!H52</f>
        <v>608.48654291468108</v>
      </c>
      <c r="AC52" s="4">
        <f>Switzerland!I52</f>
        <v>842.36481247232325</v>
      </c>
      <c r="AD52" s="4">
        <f>Switzerland!J52</f>
        <v>4859.9158944814626</v>
      </c>
      <c r="AE52" s="4">
        <f>Switzerland!K52</f>
        <v>9683.3529094279729</v>
      </c>
      <c r="AF52" s="7">
        <f>Argentina!G52</f>
        <v>454.05184330439789</v>
      </c>
      <c r="AG52" s="4">
        <f>Argentina!H52</f>
        <v>444.35569957313442</v>
      </c>
      <c r="AH52" s="4">
        <f>Argentina!I52</f>
        <v>462.79708886309953</v>
      </c>
      <c r="AI52" s="4">
        <f>Argentina!J52</f>
        <v>1085.4496070029588</v>
      </c>
      <c r="AJ52" s="4">
        <f>Argentina!K52</f>
        <v>5531.5025510781843</v>
      </c>
      <c r="AK52" s="7">
        <f>Brazil!G52</f>
        <v>43.293759582085897</v>
      </c>
      <c r="AL52" s="4">
        <f>Brazil!H52</f>
        <v>15.843247880858051</v>
      </c>
      <c r="AM52" s="4">
        <f>Brazil!I52</f>
        <v>33.778954341556833</v>
      </c>
      <c r="AN52" s="4">
        <f>Brazil!J52</f>
        <v>289.82463075888063</v>
      </c>
      <c r="AO52" s="4">
        <f>Brazil!K52</f>
        <v>1445.7109309033465</v>
      </c>
      <c r="AP52" s="7">
        <f>Chile!G52</f>
        <v>42.918202005287618</v>
      </c>
      <c r="AQ52" s="4">
        <f>Chile!H52</f>
        <v>-277.77489699732791</v>
      </c>
      <c r="AR52" s="4">
        <f>Chile!I52</f>
        <v>-223.08156499802374</v>
      </c>
      <c r="AS52" s="4">
        <f>Chile!J52</f>
        <v>-24.128202883708585</v>
      </c>
      <c r="AT52" s="4">
        <f>Chile!K52</f>
        <v>3704.1232381846557</v>
      </c>
      <c r="AU52" s="7">
        <f>Colombia!G52</f>
        <v>147.51592153379863</v>
      </c>
      <c r="AV52" s="4">
        <f>Colombia!H52</f>
        <v>108.56236977837675</v>
      </c>
      <c r="AW52" s="4">
        <f>Colombia!I52</f>
        <v>115.30286429736611</v>
      </c>
      <c r="AX52" s="4">
        <f>Colombia!J52</f>
        <v>168.0073602084567</v>
      </c>
      <c r="AY52" s="4">
        <f>Colombia!K52</f>
        <v>1927.1054711037723</v>
      </c>
      <c r="AZ52" s="7">
        <f>Mexico!G52</f>
        <v>251.85103277315559</v>
      </c>
      <c r="BA52" s="4">
        <f>Mexico!H52</f>
        <v>109.08590002726665</v>
      </c>
      <c r="BB52" s="4">
        <f>Mexico!I52</f>
        <v>125.50114179821426</v>
      </c>
      <c r="BC52" s="4">
        <f>Mexico!J52</f>
        <v>254.96087877540884</v>
      </c>
      <c r="BD52" s="4">
        <f>Mexico!K52</f>
        <v>2093.6876564739778</v>
      </c>
    </row>
    <row r="53" spans="1:56">
      <c r="A53">
        <v>1949</v>
      </c>
      <c r="B53" s="4">
        <f>USA!G53</f>
        <v>621.1547228570812</v>
      </c>
      <c r="C53" s="4">
        <f>USA!H53</f>
        <v>416.05885337048636</v>
      </c>
      <c r="D53" s="4">
        <f>USA!I53</f>
        <v>680.97447379267646</v>
      </c>
      <c r="E53" s="4">
        <f>USA!J53</f>
        <v>3349.0582852250391</v>
      </c>
      <c r="F53" s="4">
        <f>USA!K53</f>
        <v>8940.1301280661664</v>
      </c>
      <c r="G53" s="7">
        <f>GB!G53</f>
        <v>484.87505555973092</v>
      </c>
      <c r="H53" s="4">
        <f>GB!H53</f>
        <v>359.4784067963854</v>
      </c>
      <c r="I53" s="4">
        <f>GB!I53</f>
        <v>532.05253480261399</v>
      </c>
      <c r="J53" s="4">
        <f>GB!J53</f>
        <v>2820.9795029791471</v>
      </c>
      <c r="K53" s="4">
        <f>GB!K53</f>
        <v>8053.1291890838893</v>
      </c>
      <c r="L53" s="7">
        <f>Germany!G53</f>
        <v>273.43471755900208</v>
      </c>
      <c r="M53" s="8">
        <f>Germany!H53</f>
        <v>188.48150285626244</v>
      </c>
      <c r="N53" s="8">
        <f>Germany!I53</f>
        <v>240.68375920616984</v>
      </c>
      <c r="O53" s="8">
        <f>Germany!J53</f>
        <v>2109.9026599296899</v>
      </c>
      <c r="P53" s="8">
        <f>Germany!K53</f>
        <v>3287.1917849051606</v>
      </c>
      <c r="Q53" s="7">
        <f>Australia!G53</f>
        <v>751.33002615791145</v>
      </c>
      <c r="R53" s="4">
        <f>Australia!H53</f>
        <v>568.78090549365356</v>
      </c>
      <c r="S53" s="4">
        <f>Australia!I53</f>
        <v>646.89142500952937</v>
      </c>
      <c r="T53" s="4">
        <f>Australia!J53</f>
        <v>2270.9484414772164</v>
      </c>
      <c r="U53" s="4">
        <f>Australia!K53</f>
        <v>7302.901862278829</v>
      </c>
      <c r="V53" s="7">
        <f>France!G53</f>
        <v>549.40947572380776</v>
      </c>
      <c r="W53" s="4">
        <f>France!H53</f>
        <v>490.24376454511861</v>
      </c>
      <c r="X53" s="4">
        <f>France!I53</f>
        <v>585.45042393008112</v>
      </c>
      <c r="Y53" s="4">
        <f>France!J53</f>
        <v>1398.6938782272427</v>
      </c>
      <c r="Z53" s="4">
        <f>France!K53</f>
        <v>4232.4149835892804</v>
      </c>
      <c r="AA53" s="7">
        <f>Switzerland!G53</f>
        <v>350.90549029821261</v>
      </c>
      <c r="AB53" s="4">
        <f>Switzerland!H53</f>
        <v>485.22295297192949</v>
      </c>
      <c r="AC53" s="4">
        <f>Switzerland!I53</f>
        <v>733.524061890692</v>
      </c>
      <c r="AD53" s="4">
        <f>Switzerland!J53</f>
        <v>4865.9840552720134</v>
      </c>
      <c r="AE53" s="4">
        <f>Switzerland!K53</f>
        <v>9238.566439257982</v>
      </c>
      <c r="AF53" s="7">
        <f>Argentina!G53</f>
        <v>347.89227326350783</v>
      </c>
      <c r="AG53" s="4">
        <f>Argentina!H53</f>
        <v>339.4626177565537</v>
      </c>
      <c r="AH53" s="4">
        <f>Argentina!I53</f>
        <v>358.67219364583485</v>
      </c>
      <c r="AI53" s="4">
        <f>Argentina!J53</f>
        <v>914.70606290909632</v>
      </c>
      <c r="AJ53" s="4">
        <f>Argentina!K53</f>
        <v>5332.5817523324222</v>
      </c>
      <c r="AK53" s="7">
        <f>Brazil!G53</f>
        <v>55.056642120860324</v>
      </c>
      <c r="AL53" s="4">
        <f>Brazil!H53</f>
        <v>28.014579165921443</v>
      </c>
      <c r="AM53" s="4">
        <f>Brazil!I53</f>
        <v>47.86956777833597</v>
      </c>
      <c r="AN53" s="4">
        <f>Brazil!J53</f>
        <v>321.02385564889278</v>
      </c>
      <c r="AO53" s="4">
        <f>Brazil!K53</f>
        <v>1503.4201732316544</v>
      </c>
      <c r="AP53" s="7">
        <f>Chile!G53</f>
        <v>80.569324781812597</v>
      </c>
      <c r="AQ53" s="4">
        <f>Chile!H53</f>
        <v>-100.41554547739858</v>
      </c>
      <c r="AR53" s="4">
        <f>Chile!I53</f>
        <v>-56.907390336797746</v>
      </c>
      <c r="AS53" s="4">
        <f>Chile!J53</f>
        <v>122.64471034873021</v>
      </c>
      <c r="AT53" s="4">
        <f>Chile!K53</f>
        <v>3574.3270719083539</v>
      </c>
      <c r="AU53" s="7">
        <f>Colombia!G53</f>
        <v>151.49928216132176</v>
      </c>
      <c r="AV53" s="4">
        <f>Colombia!H53</f>
        <v>92.656971963396089</v>
      </c>
      <c r="AW53" s="4">
        <f>Colombia!I53</f>
        <v>99.669638003925357</v>
      </c>
      <c r="AX53" s="4">
        <f>Colombia!J53</f>
        <v>155.61113905166837</v>
      </c>
      <c r="AY53" s="4">
        <f>Colombia!K53</f>
        <v>2050.2185686921007</v>
      </c>
      <c r="AZ53" s="7">
        <f>Mexico!G53</f>
        <v>183.97720393572507</v>
      </c>
      <c r="BA53" s="4">
        <f>Mexico!H53</f>
        <v>55.171677263052977</v>
      </c>
      <c r="BB53" s="4">
        <f>Mexico!I53</f>
        <v>71.862878092180381</v>
      </c>
      <c r="BC53" s="4">
        <f>Mexico!J53</f>
        <v>206.6659932668054</v>
      </c>
      <c r="BD53" s="4">
        <f>Mexico!K53</f>
        <v>2149.3681807680318</v>
      </c>
    </row>
    <row r="54" spans="1:56">
      <c r="A54">
        <v>1950</v>
      </c>
      <c r="B54" s="4">
        <f>USA!G54</f>
        <v>1005.2095676483901</v>
      </c>
      <c r="C54" s="4">
        <f>USA!H54</f>
        <v>783.59444993753903</v>
      </c>
      <c r="D54" s="4">
        <f>USA!I54</f>
        <v>1050.8461310906741</v>
      </c>
      <c r="E54" s="4">
        <f>USA!J54</f>
        <v>3884.9894242372407</v>
      </c>
      <c r="F54" s="4">
        <f>USA!K54</f>
        <v>9585.0018597225862</v>
      </c>
      <c r="G54" s="7">
        <f>GB!G54</f>
        <v>523.78094769219661</v>
      </c>
      <c r="H54" s="4">
        <f>GB!H54</f>
        <v>423.86781570234535</v>
      </c>
      <c r="I54" s="4">
        <f>GB!I54</f>
        <v>615.43005136654415</v>
      </c>
      <c r="J54" s="4">
        <f>GB!J54</f>
        <v>2985.3976100668301</v>
      </c>
      <c r="K54" s="4">
        <f>GB!K54</f>
        <v>8273.6848031245463</v>
      </c>
      <c r="L54" s="7">
        <f>Germany!G54</f>
        <v>536.08378529215679</v>
      </c>
      <c r="M54" s="8">
        <f>Germany!H54</f>
        <v>422.47148476742137</v>
      </c>
      <c r="N54" s="8">
        <f>Germany!I54</f>
        <v>497.995637882084</v>
      </c>
      <c r="O54" s="8">
        <f>Germany!J54</f>
        <v>2455.3975799763989</v>
      </c>
      <c r="P54" s="8">
        <f>Germany!K54</f>
        <v>3463.7304443891576</v>
      </c>
      <c r="Q54" s="7">
        <f>Australia!G54</f>
        <v>675.13622715655083</v>
      </c>
      <c r="R54" s="4">
        <f>Australia!H54</f>
        <v>455.98852478186797</v>
      </c>
      <c r="S54" s="4">
        <f>Australia!I54</f>
        <v>537.58183816726694</v>
      </c>
      <c r="T54" s="4">
        <f>Australia!J54</f>
        <v>2239.2686675281739</v>
      </c>
      <c r="U54" s="4">
        <f>Australia!K54</f>
        <v>7652.4127673164767</v>
      </c>
      <c r="V54" s="7">
        <f>France!G54</f>
        <v>594.20180235951091</v>
      </c>
      <c r="W54" s="4">
        <f>France!H54</f>
        <v>579.58580749431303</v>
      </c>
      <c r="X54" s="4">
        <f>France!I54</f>
        <v>679.73839533679643</v>
      </c>
      <c r="Y54" s="4">
        <f>France!J54</f>
        <v>1513.4731999295093</v>
      </c>
      <c r="Z54" s="4">
        <f>France!K54</f>
        <v>4473.7518467027348</v>
      </c>
      <c r="AA54" s="7">
        <f>Switzerland!G54</f>
        <v>492.8328426401506</v>
      </c>
      <c r="AB54" s="4">
        <f>Switzerland!H54</f>
        <v>584.63348204569922</v>
      </c>
      <c r="AC54" s="4">
        <f>Switzerland!I54</f>
        <v>869.8282698008677</v>
      </c>
      <c r="AD54" s="4">
        <f>Switzerland!J54</f>
        <v>5132.4069746260438</v>
      </c>
      <c r="AE54" s="4">
        <f>Switzerland!K54</f>
        <v>9797.2792105485314</v>
      </c>
      <c r="AF54" s="7">
        <f>Argentina!G54</f>
        <v>330.219089726513</v>
      </c>
      <c r="AG54" s="4">
        <f>Argentina!H54</f>
        <v>321.57160802819772</v>
      </c>
      <c r="AH54" s="4">
        <f>Argentina!I54</f>
        <v>340.52946333062766</v>
      </c>
      <c r="AI54" s="4">
        <f>Argentina!J54</f>
        <v>858.75179378472376</v>
      </c>
      <c r="AJ54" s="4">
        <f>Argentina!K54</f>
        <v>5276.1065439184404</v>
      </c>
      <c r="AK54" s="7">
        <f>Brazil!G54</f>
        <v>57.137047176744019</v>
      </c>
      <c r="AL54" s="4">
        <f>Brazil!H54</f>
        <v>31.079001716652382</v>
      </c>
      <c r="AM54" s="4">
        <f>Brazil!I54</f>
        <v>52.92230767120887</v>
      </c>
      <c r="AN54" s="4">
        <f>Brazil!J54</f>
        <v>341.97260053188307</v>
      </c>
      <c r="AO54" s="4">
        <f>Brazil!K54</f>
        <v>1559.4627142195461</v>
      </c>
      <c r="AP54" s="7">
        <f>Chile!G54</f>
        <v>-9.6401573220147956</v>
      </c>
      <c r="AQ54" s="4">
        <f>Chile!H54</f>
        <v>-216.12616984732418</v>
      </c>
      <c r="AR54" s="4">
        <f>Chile!I54</f>
        <v>-164.86662857606129</v>
      </c>
      <c r="AS54" s="4">
        <f>Chile!J54</f>
        <v>26.750631785814953</v>
      </c>
      <c r="AT54" s="4">
        <f>Chile!K54</f>
        <v>3741.0391318645184</v>
      </c>
      <c r="AU54" s="7">
        <f>Colombia!G54</f>
        <v>194.28181009031749</v>
      </c>
      <c r="AV54" s="4">
        <f>Colombia!H54</f>
        <v>126.37254351897357</v>
      </c>
      <c r="AW54" s="4">
        <f>Colombia!I54</f>
        <v>135.23510027502192</v>
      </c>
      <c r="AX54" s="4">
        <f>Colombia!J54</f>
        <v>190.82129186846234</v>
      </c>
      <c r="AY54" s="4">
        <f>Colombia!K54</f>
        <v>2042.0213802207934</v>
      </c>
      <c r="AZ54" s="7">
        <f>Mexico!G54</f>
        <v>227.41341755275991</v>
      </c>
      <c r="BA54" s="4">
        <f>Mexico!H54</f>
        <v>81.391100171823723</v>
      </c>
      <c r="BB54" s="4">
        <f>Mexico!I54</f>
        <v>99.642755802109548</v>
      </c>
      <c r="BC54" s="4">
        <f>Mexico!J54</f>
        <v>252.96300333658843</v>
      </c>
      <c r="BD54" s="4">
        <f>Mexico!K54</f>
        <v>2308.0638765725821</v>
      </c>
    </row>
    <row r="55" spans="1:56">
      <c r="A55">
        <v>1951</v>
      </c>
      <c r="B55" s="4">
        <f>USA!G55</f>
        <v>1092.3737204412498</v>
      </c>
      <c r="C55" s="4">
        <f>USA!H55</f>
        <v>819.76630244073181</v>
      </c>
      <c r="D55" s="4">
        <f>USA!I55</f>
        <v>1108.3529825851774</v>
      </c>
      <c r="E55" s="4">
        <f>USA!J55</f>
        <v>4098.7196315734827</v>
      </c>
      <c r="F55" s="4">
        <f>USA!K55</f>
        <v>10211.520358838827</v>
      </c>
      <c r="G55" s="7">
        <f>GB!G55</f>
        <v>511.27639650260613</v>
      </c>
      <c r="H55" s="4">
        <f>GB!H55</f>
        <v>417.38347745717812</v>
      </c>
      <c r="I55" s="4">
        <f>GB!I55</f>
        <v>614.76722765759587</v>
      </c>
      <c r="J55" s="4">
        <f>GB!J55</f>
        <v>3066.7714494207748</v>
      </c>
      <c r="K55" s="4">
        <f>GB!K55</f>
        <v>8504.202978620342</v>
      </c>
      <c r="L55" s="7">
        <f>Germany!G55</f>
        <v>733.66321492729276</v>
      </c>
      <c r="M55" s="8">
        <f>Germany!H55</f>
        <v>607.56691467483688</v>
      </c>
      <c r="N55" s="8">
        <f>Germany!I55</f>
        <v>700.53354480755195</v>
      </c>
      <c r="O55" s="8">
        <f>Germany!J55</f>
        <v>2794.3694370444182</v>
      </c>
      <c r="P55" s="8">
        <f>Germany!K55</f>
        <v>3741.1118765680162</v>
      </c>
      <c r="Q55" s="7">
        <f>Australia!G55</f>
        <v>1173.9359712217381</v>
      </c>
      <c r="R55" s="4">
        <f>Australia!H55</f>
        <v>941.31101460887373</v>
      </c>
      <c r="S55" s="4">
        <f>Australia!I55</f>
        <v>1018.7115311313876</v>
      </c>
      <c r="T55" s="4">
        <f>Australia!J55</f>
        <v>2765.9532053123298</v>
      </c>
      <c r="U55" s="4">
        <f>Australia!K55</f>
        <v>7874.5372112896102</v>
      </c>
      <c r="V55" s="7">
        <f>France!G55</f>
        <v>709.32493167519806</v>
      </c>
      <c r="W55" s="4">
        <f>France!H55</f>
        <v>631.30104997940066</v>
      </c>
      <c r="X55" s="4">
        <f>France!I55</f>
        <v>744.60433155543456</v>
      </c>
      <c r="Y55" s="4">
        <f>France!J55</f>
        <v>1592.610892290616</v>
      </c>
      <c r="Z55" s="4">
        <f>France!K55</f>
        <v>4802.8121431839081</v>
      </c>
      <c r="AA55" s="7">
        <f>Switzerland!G55</f>
        <v>922.16859830981866</v>
      </c>
      <c r="AB55" s="4">
        <f>Switzerland!H55</f>
        <v>1040.1986856217163</v>
      </c>
      <c r="AC55" s="4">
        <f>Switzerland!I55</f>
        <v>1304.0746754441734</v>
      </c>
      <c r="AD55" s="4">
        <f>Switzerland!J55</f>
        <v>5415.4004650357392</v>
      </c>
      <c r="AE55" s="4">
        <f>Switzerland!K55</f>
        <v>10385.395684579369</v>
      </c>
      <c r="AF55" s="7">
        <f>Argentina!G55</f>
        <v>331.74393695517836</v>
      </c>
      <c r="AG55" s="4">
        <f>Argentina!H55</f>
        <v>321.01781474635635</v>
      </c>
      <c r="AH55" s="4">
        <f>Argentina!I55</f>
        <v>341.06920872388343</v>
      </c>
      <c r="AI55" s="4">
        <f>Argentina!J55</f>
        <v>856.19573333892458</v>
      </c>
      <c r="AJ55" s="4">
        <f>Argentina!K55</f>
        <v>5366.3392539804272</v>
      </c>
      <c r="AK55" s="7">
        <f>Brazil!G55</f>
        <v>81.089307987056046</v>
      </c>
      <c r="AL55" s="4">
        <f>Brazil!H55</f>
        <v>2.40479676492573</v>
      </c>
      <c r="AM55" s="4">
        <f>Brazil!I55</f>
        <v>27.280871299755685</v>
      </c>
      <c r="AN55" s="4">
        <f>Brazil!J55</f>
        <v>331.51582769385652</v>
      </c>
      <c r="AO55" s="4">
        <f>Brazil!K55</f>
        <v>1604.112464787469</v>
      </c>
      <c r="AP55" s="7">
        <f>Chile!G55</f>
        <v>-45.35834499927951</v>
      </c>
      <c r="AQ55" s="4">
        <f>Chile!H55</f>
        <v>-292.8187175774537</v>
      </c>
      <c r="AR55" s="4">
        <f>Chile!I55</f>
        <v>-225.79913341736332</v>
      </c>
      <c r="AS55" s="4">
        <f>Chile!J55</f>
        <v>-25.059610617600089</v>
      </c>
      <c r="AT55" s="4">
        <f>Chile!K55</f>
        <v>3829.7838012262018</v>
      </c>
      <c r="AU55" s="7">
        <f>Colombia!G55</f>
        <v>134.31033377726328</v>
      </c>
      <c r="AV55" s="4">
        <f>Colombia!H55</f>
        <v>38.588033399338599</v>
      </c>
      <c r="AW55" s="4">
        <f>Colombia!I55</f>
        <v>47.262818626082741</v>
      </c>
      <c r="AX55" s="4">
        <f>Colombia!J55</f>
        <v>102.8405209069126</v>
      </c>
      <c r="AY55" s="4">
        <f>Colombia!K55</f>
        <v>2046.3965357253323</v>
      </c>
      <c r="AZ55" s="7">
        <f>Mexico!G55</f>
        <v>299.01680921557778</v>
      </c>
      <c r="BA55" s="4">
        <f>Mexico!H55</f>
        <v>138.65950956064299</v>
      </c>
      <c r="BB55" s="4">
        <f>Mexico!I55</f>
        <v>156.74972916239903</v>
      </c>
      <c r="BC55" s="4">
        <f>Mexico!J55</f>
        <v>320.31457207175299</v>
      </c>
      <c r="BD55" s="4">
        <f>Mexico!K55</f>
        <v>2416.8739707788795</v>
      </c>
    </row>
    <row r="56" spans="1:56">
      <c r="A56">
        <v>1952</v>
      </c>
      <c r="B56" s="4">
        <f>USA!G56</f>
        <v>806.36219924238685</v>
      </c>
      <c r="C56" s="4">
        <f>USA!H56</f>
        <v>548.11865674359296</v>
      </c>
      <c r="D56" s="4">
        <f>USA!I56</f>
        <v>837.36354822507747</v>
      </c>
      <c r="E56" s="4">
        <f>USA!J56</f>
        <v>3853.9016711858412</v>
      </c>
      <c r="F56" s="4">
        <f>USA!K56</f>
        <v>10401.048112910154</v>
      </c>
      <c r="G56" s="7">
        <f>GB!G56</f>
        <v>491.33187228686836</v>
      </c>
      <c r="H56" s="4">
        <f>GB!H56</f>
        <v>388.03671252192277</v>
      </c>
      <c r="I56" s="4">
        <f>GB!I56</f>
        <v>596.21206876811357</v>
      </c>
      <c r="J56" s="4">
        <f>GB!J56</f>
        <v>3052.2745685062787</v>
      </c>
      <c r="K56" s="4">
        <f>GB!K56</f>
        <v>8473.1031885618886</v>
      </c>
      <c r="L56" s="7">
        <f>Germany!G56</f>
        <v>623.17622828423907</v>
      </c>
      <c r="M56" s="8">
        <f>Germany!H56</f>
        <v>505.56222251966244</v>
      </c>
      <c r="N56" s="8">
        <f>Germany!I56</f>
        <v>606.82763003798721</v>
      </c>
      <c r="O56" s="8">
        <f>Germany!J56</f>
        <v>2817.2944253189794</v>
      </c>
      <c r="P56" s="8">
        <f>Germany!K56</f>
        <v>3997.2112010907672</v>
      </c>
      <c r="Q56" s="7">
        <f>Australia!G56</f>
        <v>340.60366553299224</v>
      </c>
      <c r="R56" s="4">
        <f>Australia!H56</f>
        <v>117.61356722312601</v>
      </c>
      <c r="S56" s="4">
        <f>Australia!I56</f>
        <v>212.62298238190573</v>
      </c>
      <c r="T56" s="4">
        <f>Australia!J56</f>
        <v>1972.2215781649941</v>
      </c>
      <c r="U56" s="4">
        <f>Australia!K56</f>
        <v>7952.1406381405923</v>
      </c>
      <c r="V56" s="7">
        <f>France!G56</f>
        <v>678.18708958251875</v>
      </c>
      <c r="W56" s="4">
        <f>France!H56</f>
        <v>638.44656657200414</v>
      </c>
      <c r="X56" s="4">
        <f>France!I56</f>
        <v>761.47806851992914</v>
      </c>
      <c r="Y56" s="4">
        <f>France!J56</f>
        <v>1588.2148810158969</v>
      </c>
      <c r="Z56" s="4">
        <f>France!K56</f>
        <v>4969.6791904984193</v>
      </c>
      <c r="AA56" s="7">
        <f>Switzerland!G56</f>
        <v>1085.1666170261894</v>
      </c>
      <c r="AB56" s="4">
        <f>Switzerland!H56</f>
        <v>1172.4576181115915</v>
      </c>
      <c r="AC56" s="4">
        <f>Switzerland!I56</f>
        <v>1440.8200636159686</v>
      </c>
      <c r="AD56" s="4">
        <f>Switzerland!J56</f>
        <v>5501.7795270961014</v>
      </c>
      <c r="AE56" s="4">
        <f>Switzerland!K56</f>
        <v>10322.234546333126</v>
      </c>
      <c r="AF56" s="7">
        <f>Argentina!G56</f>
        <v>293.65321133035866</v>
      </c>
      <c r="AG56" s="4">
        <f>Argentina!H56</f>
        <v>283.25953333344222</v>
      </c>
      <c r="AH56" s="4">
        <f>Argentina!I56</f>
        <v>302.74126060954183</v>
      </c>
      <c r="AI56" s="4">
        <f>Argentina!J56</f>
        <v>733.1039074084548</v>
      </c>
      <c r="AJ56" s="4">
        <f>Argentina!K56</f>
        <v>4993.7472576427444</v>
      </c>
      <c r="AK56" s="7">
        <f>Brazil!G56</f>
        <v>77.278390832878799</v>
      </c>
      <c r="AL56" s="4">
        <f>Brazil!H56</f>
        <v>1.5521656153416683</v>
      </c>
      <c r="AM56" s="4">
        <f>Brazil!I56</f>
        <v>28.38206110911722</v>
      </c>
      <c r="AN56" s="4">
        <f>Brazil!J56</f>
        <v>359.76977648386082</v>
      </c>
      <c r="AO56" s="4">
        <f>Brazil!K56</f>
        <v>1676.0372271027225</v>
      </c>
      <c r="AP56" s="7">
        <f>Chile!G56</f>
        <v>-43.894580124749943</v>
      </c>
      <c r="AQ56" s="4">
        <f>Chile!H56</f>
        <v>-282.88380383994024</v>
      </c>
      <c r="AR56" s="4">
        <f>Chile!I56</f>
        <v>-214.56631202774696</v>
      </c>
      <c r="AS56" s="4">
        <f>Chile!J56</f>
        <v>1.2943562803804367</v>
      </c>
      <c r="AT56" s="4">
        <f>Chile!K56</f>
        <v>3966.4875118558334</v>
      </c>
      <c r="AU56" s="7">
        <f>Colombia!G56</f>
        <v>163.09792765138877</v>
      </c>
      <c r="AV56" s="4">
        <f>Colombia!H56</f>
        <v>59.410418823917432</v>
      </c>
      <c r="AW56" s="4">
        <f>Colombia!I56</f>
        <v>69.358487989708806</v>
      </c>
      <c r="AX56" s="4">
        <f>Colombia!J56</f>
        <v>126.21610433253781</v>
      </c>
      <c r="AY56" s="4">
        <f>Colombia!K56</f>
        <v>2113.8327447591855</v>
      </c>
      <c r="AZ56" s="7">
        <f>Mexico!G56</f>
        <v>314.67743868926561</v>
      </c>
      <c r="BA56" s="4">
        <f>Mexico!H56</f>
        <v>167.18341860351768</v>
      </c>
      <c r="BB56" s="4">
        <f>Mexico!I56</f>
        <v>185.25874146528824</v>
      </c>
      <c r="BC56" s="4">
        <f>Mexico!J56</f>
        <v>348.01032462528769</v>
      </c>
      <c r="BD56" s="4">
        <f>Mexico!K56</f>
        <v>2439.8067830050686</v>
      </c>
    </row>
    <row r="57" spans="1:56">
      <c r="A57">
        <v>1953</v>
      </c>
      <c r="B57" s="4">
        <f>USA!G57</f>
        <v>719.22941505882363</v>
      </c>
      <c r="C57" s="4">
        <f>USA!H57</f>
        <v>446.76786737898385</v>
      </c>
      <c r="D57" s="4">
        <f>USA!I57</f>
        <v>775.76725771143799</v>
      </c>
      <c r="E57" s="4">
        <f>USA!J57</f>
        <v>3851.5226638249505</v>
      </c>
      <c r="F57" s="4">
        <f>USA!K57</f>
        <v>10706.682131217302</v>
      </c>
      <c r="G57" s="7">
        <f>GB!G57</f>
        <v>591.66041221960552</v>
      </c>
      <c r="H57" s="4">
        <f>GB!H57</f>
        <v>479.55454083644037</v>
      </c>
      <c r="I57" s="4">
        <f>GB!I57</f>
        <v>697.67280102692268</v>
      </c>
      <c r="J57" s="4">
        <f>GB!J57</f>
        <v>3254.8509548437032</v>
      </c>
      <c r="K57" s="4">
        <f>GB!K57</f>
        <v>8785.8291498181843</v>
      </c>
      <c r="L57" s="7">
        <f>Germany!G57</f>
        <v>558.99670082472721</v>
      </c>
      <c r="M57" s="8">
        <f>Germany!H57</f>
        <v>426.49750262545012</v>
      </c>
      <c r="N57" s="8">
        <f>Germany!I57</f>
        <v>542.86605278707054</v>
      </c>
      <c r="O57" s="8">
        <f>Germany!J57</f>
        <v>2809.1823095399182</v>
      </c>
      <c r="P57" s="8">
        <f>Germany!K57</f>
        <v>4156.1804230837888</v>
      </c>
      <c r="Q57" s="7">
        <f>Australia!G57</f>
        <v>948.52206480182372</v>
      </c>
      <c r="R57" s="4">
        <f>Australia!H57</f>
        <v>768.50241980235046</v>
      </c>
      <c r="S57" s="4">
        <f>Australia!I57</f>
        <v>866.31221057694336</v>
      </c>
      <c r="T57" s="4">
        <f>Australia!J57</f>
        <v>2577.7728316995981</v>
      </c>
      <c r="U57" s="4">
        <f>Australia!K57</f>
        <v>7738.6513782496286</v>
      </c>
      <c r="V57" s="7">
        <f>France!G57</f>
        <v>619.14780942364882</v>
      </c>
      <c r="W57" s="4">
        <f>France!H57</f>
        <v>516.12622646094553</v>
      </c>
      <c r="X57" s="4">
        <f>France!I57</f>
        <v>648.83682395072731</v>
      </c>
      <c r="Y57" s="4">
        <f>France!J57</f>
        <v>1463.2568875286206</v>
      </c>
      <c r="Z57" s="4">
        <f>France!K57</f>
        <v>5190.9462185024695</v>
      </c>
      <c r="AA57" s="7">
        <f>Switzerland!G57</f>
        <v>1336.8278181433154</v>
      </c>
      <c r="AB57" s="4">
        <f>Switzerland!H57</f>
        <v>1409.8319653461467</v>
      </c>
      <c r="AC57" s="4">
        <f>Switzerland!I57</f>
        <v>1681.5321248882153</v>
      </c>
      <c r="AD57" s="4">
        <f>Switzerland!J57</f>
        <v>5776.2873934221334</v>
      </c>
      <c r="AE57" s="4">
        <f>Switzerland!K57</f>
        <v>10525.013742911231</v>
      </c>
      <c r="AF57" s="7">
        <f>Argentina!G57</f>
        <v>264.37478605606657</v>
      </c>
      <c r="AG57" s="4">
        <f>Argentina!H57</f>
        <v>253.86132203349101</v>
      </c>
      <c r="AH57" s="4">
        <f>Argentina!I57</f>
        <v>274.74796570812731</v>
      </c>
      <c r="AI57" s="4">
        <f>Argentina!J57</f>
        <v>721.6212927379753</v>
      </c>
      <c r="AJ57" s="4">
        <f>Argentina!K57</f>
        <v>5156.3243247038426</v>
      </c>
      <c r="AK57" s="7">
        <f>Brazil!G57</f>
        <v>81.875479508394776</v>
      </c>
      <c r="AL57" s="4">
        <f>Brazil!H57</f>
        <v>9.3924379726630871</v>
      </c>
      <c r="AM57" s="4">
        <f>Brazil!I57</f>
        <v>37.931580905238739</v>
      </c>
      <c r="AN57" s="4">
        <f>Brazil!J57</f>
        <v>373.3257070547819</v>
      </c>
      <c r="AO57" s="4">
        <f>Brazil!K57</f>
        <v>1677.9409282700421</v>
      </c>
      <c r="AP57" s="7">
        <f>Chile!G57</f>
        <v>-66.300950268755116</v>
      </c>
      <c r="AQ57" s="4">
        <f>Chile!H57</f>
        <v>-338.35409025547261</v>
      </c>
      <c r="AR57" s="4">
        <f>Chile!I57</f>
        <v>-263.82993934141973</v>
      </c>
      <c r="AS57" s="4">
        <f>Chile!J57</f>
        <v>-32.930408089619796</v>
      </c>
      <c r="AT57" s="4">
        <f>Chile!K57</f>
        <v>4084.3131188118809</v>
      </c>
      <c r="AU57" s="7">
        <f>Colombia!G57</f>
        <v>244.6809293411568</v>
      </c>
      <c r="AV57" s="4">
        <f>Colombia!H57</f>
        <v>149.97435824917963</v>
      </c>
      <c r="AW57" s="4">
        <f>Colombia!I57</f>
        <v>161.19528443645402</v>
      </c>
      <c r="AX57" s="4">
        <f>Colombia!J57</f>
        <v>219.28074554858637</v>
      </c>
      <c r="AY57" s="4">
        <f>Colombia!K57</f>
        <v>2178.5531790641653</v>
      </c>
      <c r="AZ57" s="7">
        <f>Mexico!G57</f>
        <v>268.93340569736051</v>
      </c>
      <c r="BA57" s="4">
        <f>Mexico!H57</f>
        <v>130.95441519383797</v>
      </c>
      <c r="BB57" s="4">
        <f>Mexico!I57</f>
        <v>149.0971788792011</v>
      </c>
      <c r="BC57" s="4">
        <f>Mexico!J57</f>
        <v>300.50115356621473</v>
      </c>
      <c r="BD57" s="4">
        <f>Mexico!K57</f>
        <v>2373.284054910243</v>
      </c>
    </row>
    <row r="58" spans="1:56">
      <c r="A58">
        <v>1954</v>
      </c>
      <c r="B58" s="4">
        <f>USA!G58</f>
        <v>608.81405115901998</v>
      </c>
      <c r="C58" s="4">
        <f>USA!H58</f>
        <v>346.79055970133345</v>
      </c>
      <c r="D58" s="4">
        <f>USA!I58</f>
        <v>682.19015633782487</v>
      </c>
      <c r="E58" s="4">
        <f>USA!J58</f>
        <v>3655.6296524752916</v>
      </c>
      <c r="F58" s="4">
        <f>USA!K58</f>
        <v>10447.778937841331</v>
      </c>
      <c r="G58" s="7">
        <f>GB!G58</f>
        <v>599.11150168628035</v>
      </c>
      <c r="H58" s="4">
        <f>GB!H58</f>
        <v>481.50980580869685</v>
      </c>
      <c r="I58" s="4">
        <f>GB!I58</f>
        <v>703.30823744814018</v>
      </c>
      <c r="J58" s="4">
        <f>GB!J58</f>
        <v>3358.4674669565316</v>
      </c>
      <c r="K58" s="4">
        <f>GB!K58</f>
        <v>9098.7258433296083</v>
      </c>
      <c r="L58" s="7">
        <f>Germany!G58</f>
        <v>772.1050129630986</v>
      </c>
      <c r="M58" s="8">
        <f>Germany!H58</f>
        <v>607.62856070725059</v>
      </c>
      <c r="N58" s="8">
        <f>Germany!I58</f>
        <v>740.65256054774852</v>
      </c>
      <c r="O58" s="8">
        <f>Germany!J58</f>
        <v>3205.1224056813621</v>
      </c>
      <c r="P58" s="8">
        <f>Germany!K58</f>
        <v>4591.7529111609383</v>
      </c>
      <c r="Q58" s="7">
        <f>Australia!G58</f>
        <v>980.00883612651444</v>
      </c>
      <c r="R58" s="4">
        <f>Australia!H58</f>
        <v>789.18733183712106</v>
      </c>
      <c r="S58" s="4">
        <f>Australia!I58</f>
        <v>890.65105629127652</v>
      </c>
      <c r="T58" s="4">
        <f>Australia!J58</f>
        <v>2677.5943598514614</v>
      </c>
      <c r="U58" s="4">
        <f>Australia!K58</f>
        <v>8047.8499329810884</v>
      </c>
      <c r="V58" s="7">
        <f>France!G58</f>
        <v>676.08159041217493</v>
      </c>
      <c r="W58" s="4">
        <f>France!H58</f>
        <v>602.5465001376233</v>
      </c>
      <c r="X58" s="4">
        <f>France!I58</f>
        <v>745.34474948429818</v>
      </c>
      <c r="Y58" s="4">
        <f>France!J58</f>
        <v>1541.7150756931846</v>
      </c>
      <c r="Z58" s="4">
        <f>France!K58</f>
        <v>5435.5155715001247</v>
      </c>
      <c r="AA58" s="7">
        <f>Switzerland!G58</f>
        <v>1562.576329268446</v>
      </c>
      <c r="AB58" s="4">
        <f>Switzerland!H58</f>
        <v>1638.2315933662601</v>
      </c>
      <c r="AC58" s="4">
        <f>Switzerland!I58</f>
        <v>1922.8020079840496</v>
      </c>
      <c r="AD58" s="4">
        <f>Switzerland!J58</f>
        <v>6082.0848570462722</v>
      </c>
      <c r="AE58" s="4">
        <f>Switzerland!K58</f>
        <v>10959.839153721399</v>
      </c>
      <c r="AF58" s="7">
        <f>Argentina!G58</f>
        <v>252.57503941805507</v>
      </c>
      <c r="AG58" s="4">
        <f>Argentina!H58</f>
        <v>240.99830122164767</v>
      </c>
      <c r="AH58" s="4">
        <f>Argentina!I58</f>
        <v>263.04491213492537</v>
      </c>
      <c r="AI58" s="4">
        <f>Argentina!J58</f>
        <v>719.14917068058901</v>
      </c>
      <c r="AJ58" s="4">
        <f>Argentina!K58</f>
        <v>5268.1407486179505</v>
      </c>
      <c r="AK58" s="7">
        <f>Brazil!G58</f>
        <v>97.416272017434039</v>
      </c>
      <c r="AL58" s="4">
        <f>Brazil!H58</f>
        <v>25.735093126791842</v>
      </c>
      <c r="AM58" s="4">
        <f>Brazil!I58</f>
        <v>55.246778696531784</v>
      </c>
      <c r="AN58" s="4">
        <f>Brazil!J58</f>
        <v>452.64169490078143</v>
      </c>
      <c r="AO58" s="4">
        <f>Brazil!K58</f>
        <v>1809.6353569439439</v>
      </c>
      <c r="AP58" s="7">
        <f>Chile!G58</f>
        <v>-245.36608424012618</v>
      </c>
      <c r="AQ58" s="4">
        <f>Chile!H58</f>
        <v>-502.93856877224863</v>
      </c>
      <c r="AR58" s="4">
        <f>Chile!I58</f>
        <v>-458.19956358928016</v>
      </c>
      <c r="AS58" s="4">
        <f>Chile!J58</f>
        <v>-232.69223687553324</v>
      </c>
      <c r="AT58" s="4">
        <f>Chile!K58</f>
        <v>4010.2858871577673</v>
      </c>
      <c r="AU58" s="7">
        <f>Colombia!G58</f>
        <v>268.14533472609162</v>
      </c>
      <c r="AV58" s="4">
        <f>Colombia!H58</f>
        <v>176.14102411633988</v>
      </c>
      <c r="AW58" s="4">
        <f>Colombia!I58</f>
        <v>187.79518768615918</v>
      </c>
      <c r="AX58" s="4">
        <f>Colombia!J58</f>
        <v>247.62685168823663</v>
      </c>
      <c r="AY58" s="4">
        <f>Colombia!K58</f>
        <v>2262.4973409912786</v>
      </c>
      <c r="AZ58" s="7">
        <f>Mexico!G58</f>
        <v>305.49990713963206</v>
      </c>
      <c r="BA58" s="4">
        <f>Mexico!H58</f>
        <v>166.42045944024841</v>
      </c>
      <c r="BB58" s="4">
        <f>Mexico!I58</f>
        <v>189.4469047478064</v>
      </c>
      <c r="BC58" s="4">
        <f>Mexico!J58</f>
        <v>360.17272894061472</v>
      </c>
      <c r="BD58" s="4">
        <f>Mexico!K58</f>
        <v>2530.8401049331374</v>
      </c>
    </row>
    <row r="59" spans="1:56">
      <c r="A59">
        <v>1955</v>
      </c>
      <c r="B59" s="4">
        <f>USA!G59</f>
        <v>898.62366570349991</v>
      </c>
      <c r="C59" s="4">
        <f>USA!H59</f>
        <v>655.67216494897752</v>
      </c>
      <c r="D59" s="4">
        <f>USA!I59</f>
        <v>1029.6856235730706</v>
      </c>
      <c r="E59" s="4">
        <f>USA!J59</f>
        <v>4139.6359204764094</v>
      </c>
      <c r="F59" s="4">
        <f>USA!K59</f>
        <v>11028.049680267504</v>
      </c>
      <c r="G59" s="7">
        <f>GB!G59</f>
        <v>628.52273653614793</v>
      </c>
      <c r="H59" s="4">
        <f>GB!H59</f>
        <v>515.78160050584449</v>
      </c>
      <c r="I59" s="4">
        <f>GB!I59</f>
        <v>748.83932670706781</v>
      </c>
      <c r="J59" s="4">
        <f>GB!J59</f>
        <v>3489.7616324152896</v>
      </c>
      <c r="K59" s="4">
        <f>GB!K59</f>
        <v>9382.5996676914383</v>
      </c>
      <c r="L59" s="7">
        <f>Germany!G59</f>
        <v>993.68241732543015</v>
      </c>
      <c r="M59" s="8">
        <f>Germany!H59</f>
        <v>818.19214276521893</v>
      </c>
      <c r="N59" s="8">
        <f>Germany!I59</f>
        <v>957.97757944965031</v>
      </c>
      <c r="O59" s="8">
        <f>Germany!J59</f>
        <v>3636.5939715520326</v>
      </c>
      <c r="P59" s="8">
        <f>Germany!K59</f>
        <v>5080.0617964389976</v>
      </c>
      <c r="Q59" s="7">
        <f>Australia!G59</f>
        <v>725.04541488780842</v>
      </c>
      <c r="R59" s="4">
        <f>Australia!H59</f>
        <v>520.76104109578034</v>
      </c>
      <c r="S59" s="4">
        <f>Australia!I59</f>
        <v>632.77135575897933</v>
      </c>
      <c r="T59" s="4">
        <f>Australia!J59</f>
        <v>2481.7579237756959</v>
      </c>
      <c r="U59" s="4">
        <f>Australia!K59</f>
        <v>8320.0068971283345</v>
      </c>
      <c r="V59" s="7">
        <f>France!G59</f>
        <v>857.66261922040883</v>
      </c>
      <c r="W59" s="4">
        <f>France!H59</f>
        <v>804.00127573351483</v>
      </c>
      <c r="X59" s="4">
        <f>France!I59</f>
        <v>966.54077732463361</v>
      </c>
      <c r="Y59" s="4">
        <f>France!J59</f>
        <v>1735.991250240435</v>
      </c>
      <c r="Z59" s="4">
        <f>France!K59</f>
        <v>5721.7990748661323</v>
      </c>
      <c r="AA59" s="7">
        <f>Switzerland!G59</f>
        <v>1858.9083107912118</v>
      </c>
      <c r="AB59" s="4">
        <f>Switzerland!H59</f>
        <v>1942.8139378377564</v>
      </c>
      <c r="AC59" s="4">
        <f>Switzerland!I59</f>
        <v>2231.7340977932481</v>
      </c>
      <c r="AD59" s="4">
        <f>Switzerland!J59</f>
        <v>6450.3646383979012</v>
      </c>
      <c r="AE59" s="4">
        <f>Switzerland!K59</f>
        <v>11510.265840465043</v>
      </c>
      <c r="AF59" s="7">
        <f>Argentina!G59</f>
        <v>285.84125500801133</v>
      </c>
      <c r="AG59" s="4">
        <f>Argentina!H59</f>
        <v>274.03692350753431</v>
      </c>
      <c r="AH59" s="4">
        <f>Argentina!I59</f>
        <v>297.99302891263022</v>
      </c>
      <c r="AI59" s="4">
        <f>Argentina!J59</f>
        <v>789.12213831869121</v>
      </c>
      <c r="AJ59" s="4">
        <f>Argentina!K59</f>
        <v>5536.7704502277356</v>
      </c>
      <c r="AK59" s="7">
        <f>Brazil!G59</f>
        <v>62.988982208727762</v>
      </c>
      <c r="AL59" s="4">
        <f>Brazil!H59</f>
        <v>-5.2536893937341507</v>
      </c>
      <c r="AM59" s="4">
        <f>Brazil!I59</f>
        <v>24.018945473444507</v>
      </c>
      <c r="AN59" s="4">
        <f>Brazil!J59</f>
        <v>446.95148642072041</v>
      </c>
      <c r="AO59" s="4">
        <f>Brazil!K59</f>
        <v>1851.7800073140095</v>
      </c>
      <c r="AP59" s="7">
        <f>Chile!G59</f>
        <v>-172.13201715448523</v>
      </c>
      <c r="AQ59" s="4">
        <f>Chile!H59</f>
        <v>-578.15326182592469</v>
      </c>
      <c r="AR59" s="4">
        <f>Chile!I59</f>
        <v>-549.21698453489955</v>
      </c>
      <c r="AS59" s="4">
        <f>Chile!J59</f>
        <v>-332.42631023118247</v>
      </c>
      <c r="AT59" s="4">
        <f>Chile!K59</f>
        <v>3914.3997634535776</v>
      </c>
      <c r="AU59" s="7">
        <f>Colombia!G59</f>
        <v>300.85962402574148</v>
      </c>
      <c r="AV59" s="4">
        <f>Colombia!H59</f>
        <v>210.81346537247336</v>
      </c>
      <c r="AW59" s="4">
        <f>Colombia!I59</f>
        <v>222.64569210062311</v>
      </c>
      <c r="AX59" s="4">
        <f>Colombia!J59</f>
        <v>282.49983743600518</v>
      </c>
      <c r="AY59" s="4">
        <f>Colombia!K59</f>
        <v>2282.9305239964197</v>
      </c>
      <c r="AZ59" s="7">
        <f>Mexico!G59</f>
        <v>315.93340660092775</v>
      </c>
      <c r="BA59" s="4">
        <f>Mexico!H59</f>
        <v>171.43701117455046</v>
      </c>
      <c r="BB59" s="4">
        <f>Mexico!I59</f>
        <v>193.19058149041427</v>
      </c>
      <c r="BC59" s="4">
        <f>Mexico!J59</f>
        <v>379.82745508017496</v>
      </c>
      <c r="BD59" s="4">
        <f>Mexico!K59</f>
        <v>2661.2098099401605</v>
      </c>
    </row>
    <row r="60" spans="1:56">
      <c r="A60">
        <v>1956</v>
      </c>
      <c r="B60" s="4">
        <f>USA!G60</f>
        <v>917.18668848370282</v>
      </c>
      <c r="C60" s="4">
        <f>USA!H60</f>
        <v>701.48395613490425</v>
      </c>
      <c r="D60" s="4">
        <f>USA!I60</f>
        <v>1077.8383098491618</v>
      </c>
      <c r="E60" s="4">
        <f>USA!J60</f>
        <v>4170.1252143588663</v>
      </c>
      <c r="F60" s="4">
        <f>USA!K60</f>
        <v>11064.892146740256</v>
      </c>
      <c r="G60" s="7">
        <f>GB!G60</f>
        <v>771.07832850251498</v>
      </c>
      <c r="H60" s="4">
        <f>GB!H60</f>
        <v>642.73944303936742</v>
      </c>
      <c r="I60" s="4">
        <f>GB!I60</f>
        <v>883.36324888163347</v>
      </c>
      <c r="J60" s="4">
        <f>GB!J60</f>
        <v>3637.4993590718464</v>
      </c>
      <c r="K60" s="4">
        <f>GB!K60</f>
        <v>9426.6494514745536</v>
      </c>
      <c r="L60" s="7">
        <f>Germany!G60</f>
        <v>947.44777245848866</v>
      </c>
      <c r="M60" s="8">
        <f>Germany!H60</f>
        <v>761.30408068414863</v>
      </c>
      <c r="N60" s="8">
        <f>Germany!I60</f>
        <v>920.83563742176364</v>
      </c>
      <c r="O60" s="8">
        <f>Germany!J60</f>
        <v>3701.4656843599205</v>
      </c>
      <c r="P60" s="8">
        <f>Germany!K60</f>
        <v>5377.9342939815069</v>
      </c>
      <c r="Q60" s="7">
        <f>Australia!G60</f>
        <v>817.74849665393504</v>
      </c>
      <c r="R60" s="4">
        <f>Australia!H60</f>
        <v>610.22118114232899</v>
      </c>
      <c r="S60" s="4">
        <f>Australia!I60</f>
        <v>731.21256620467102</v>
      </c>
      <c r="T60" s="4">
        <f>Australia!J60</f>
        <v>2620.8596854196171</v>
      </c>
      <c r="U60" s="4">
        <f>Australia!K60</f>
        <v>8529.8494723529693</v>
      </c>
      <c r="V60" s="7">
        <f>France!G60</f>
        <v>895.46556341616281</v>
      </c>
      <c r="W60" s="4">
        <f>France!H60</f>
        <v>808.00214770932689</v>
      </c>
      <c r="X60" s="4">
        <f>France!I60</f>
        <v>987.84182757070437</v>
      </c>
      <c r="Y60" s="4">
        <f>France!J60</f>
        <v>1720.6398408174211</v>
      </c>
      <c r="Z60" s="4">
        <f>France!K60</f>
        <v>5991.2288456915567</v>
      </c>
      <c r="AA60" s="7">
        <f>Switzerland!G60</f>
        <v>2044.0223363689893</v>
      </c>
      <c r="AB60" s="4">
        <f>Switzerland!H60</f>
        <v>2126.6900832422007</v>
      </c>
      <c r="AC60" s="4">
        <f>Switzerland!I60</f>
        <v>2452.3867847664837</v>
      </c>
      <c r="AD60" s="4">
        <f>Switzerland!J60</f>
        <v>6633.8512354381628</v>
      </c>
      <c r="AE60" s="4">
        <f>Switzerland!K60</f>
        <v>12082.254397114359</v>
      </c>
      <c r="AF60" s="7">
        <f>Argentina!G60</f>
        <v>303.89069852120787</v>
      </c>
      <c r="AG60" s="4">
        <f>Argentina!H60</f>
        <v>292.52481511307593</v>
      </c>
      <c r="AH60" s="4">
        <f>Argentina!I60</f>
        <v>317.31244608445269</v>
      </c>
      <c r="AI60" s="4">
        <f>Argentina!J60</f>
        <v>803.10717482927714</v>
      </c>
      <c r="AJ60" s="4">
        <f>Argentina!K60</f>
        <v>5589.0791334421056</v>
      </c>
      <c r="AK60" s="7">
        <f>Brazil!G60</f>
        <v>84.863396545454137</v>
      </c>
      <c r="AL60" s="4">
        <f>Brazil!H60</f>
        <v>18.350193823582774</v>
      </c>
      <c r="AM60" s="4">
        <f>Brazil!I60</f>
        <v>46.953402790736547</v>
      </c>
      <c r="AN60" s="4">
        <f>Brazil!J60</f>
        <v>475.99498482279819</v>
      </c>
      <c r="AO60" s="4">
        <f>Brazil!K60</f>
        <v>1856.4305231795236</v>
      </c>
      <c r="AP60" s="7">
        <f>Chile!G60</f>
        <v>-158.65681338590412</v>
      </c>
      <c r="AQ60" s="4">
        <f>Chile!H60</f>
        <v>-636.97769516275923</v>
      </c>
      <c r="AR60" s="4">
        <f>Chile!I60</f>
        <v>-579.65434196263232</v>
      </c>
      <c r="AS60" s="4">
        <f>Chile!J60</f>
        <v>-369.30326070412542</v>
      </c>
      <c r="AT60" s="4">
        <f>Chile!K60</f>
        <v>3844.7653429602888</v>
      </c>
      <c r="AU60" s="7">
        <f>Colombia!G60</f>
        <v>272.266516577804</v>
      </c>
      <c r="AV60" s="4">
        <f>Colombia!H60</f>
        <v>175.18533098158321</v>
      </c>
      <c r="AW60" s="4">
        <f>Colombia!I60</f>
        <v>187.57075977395385</v>
      </c>
      <c r="AX60" s="4">
        <f>Colombia!J60</f>
        <v>247.47655278282554</v>
      </c>
      <c r="AY60" s="4">
        <f>Colombia!K60</f>
        <v>2306.61228856054</v>
      </c>
      <c r="AZ60" s="7">
        <f>Mexico!G60</f>
        <v>389.48465407135529</v>
      </c>
      <c r="BA60" s="4">
        <f>Mexico!H60</f>
        <v>257.38410568693297</v>
      </c>
      <c r="BB60" s="4">
        <f>Mexico!I60</f>
        <v>279.19699852552634</v>
      </c>
      <c r="BC60" s="4">
        <f>Mexico!J60</f>
        <v>475.91694895003019</v>
      </c>
      <c r="BD60" s="4">
        <f>Mexico!K60</f>
        <v>2754.4154751892347</v>
      </c>
    </row>
    <row r="61" spans="1:56">
      <c r="A61">
        <v>1957</v>
      </c>
      <c r="B61" s="4">
        <f>USA!G61</f>
        <v>806.75091064587264</v>
      </c>
      <c r="C61" s="4">
        <f>USA!H61</f>
        <v>607.36245390759996</v>
      </c>
      <c r="D61" s="4">
        <f>USA!I61</f>
        <v>1029.1606813272308</v>
      </c>
      <c r="E61" s="4">
        <f>USA!J61</f>
        <v>4098.5545118250429</v>
      </c>
      <c r="F61" s="4">
        <f>USA!K61</f>
        <v>11080.019853322294</v>
      </c>
      <c r="G61" s="7">
        <f>GB!G61</f>
        <v>805.20868421873615</v>
      </c>
      <c r="H61" s="4">
        <f>GB!H61</f>
        <v>673.57162929642072</v>
      </c>
      <c r="I61" s="4">
        <f>GB!I61</f>
        <v>945.6539166106221</v>
      </c>
      <c r="J61" s="4">
        <f>GB!J61</f>
        <v>3731.6806429620633</v>
      </c>
      <c r="K61" s="4">
        <f>GB!K61</f>
        <v>9541.884217583096</v>
      </c>
      <c r="L61" s="7">
        <f>Germany!G61</f>
        <v>972.57134525035713</v>
      </c>
      <c r="M61" s="8">
        <f>Germany!H61</f>
        <v>819.55351707904731</v>
      </c>
      <c r="N61" s="8">
        <f>Germany!I61</f>
        <v>992.86320396670294</v>
      </c>
      <c r="O61" s="8">
        <f>Germany!J61</f>
        <v>3879.4031824935746</v>
      </c>
      <c r="P61" s="8">
        <f>Germany!K61</f>
        <v>5702.0528126918616</v>
      </c>
      <c r="Q61" s="7">
        <f>Australia!G61</f>
        <v>1021.8981941974109</v>
      </c>
      <c r="R61" s="4">
        <f>Australia!H61</f>
        <v>846.09500783687406</v>
      </c>
      <c r="S61" s="4">
        <f>Australia!I61</f>
        <v>968.30872974719455</v>
      </c>
      <c r="T61" s="4">
        <f>Australia!J61</f>
        <v>2844.0313075922686</v>
      </c>
      <c r="U61" s="4">
        <f>Australia!K61</f>
        <v>8499.8223164566043</v>
      </c>
      <c r="V61" s="7">
        <f>France!G61</f>
        <v>992.03081606277919</v>
      </c>
      <c r="W61" s="4">
        <f>France!H61</f>
        <v>963.23686733536135</v>
      </c>
      <c r="X61" s="4">
        <f>France!I61</f>
        <v>1168.9268485033285</v>
      </c>
      <c r="Y61" s="4">
        <f>France!J61</f>
        <v>1909.2164334417405</v>
      </c>
      <c r="Z61" s="4">
        <f>France!K61</f>
        <v>6482.806217641566</v>
      </c>
      <c r="AA61" s="7">
        <f>Switzerland!G61</f>
        <v>2115.9421975633782</v>
      </c>
      <c r="AB61" s="4">
        <f>Switzerland!H61</f>
        <v>2211.6720444851621</v>
      </c>
      <c r="AC61" s="4">
        <f>Switzerland!I61</f>
        <v>2551.4901779020579</v>
      </c>
      <c r="AD61" s="4">
        <f>Switzerland!J61</f>
        <v>6458.1057142715908</v>
      </c>
      <c r="AE61" s="4">
        <f>Switzerland!K61</f>
        <v>12394.367503415993</v>
      </c>
      <c r="AF61" s="7">
        <f>Argentina!G61</f>
        <v>349.45978167160672</v>
      </c>
      <c r="AG61" s="4">
        <f>Argentina!H61</f>
        <v>335.56816337539294</v>
      </c>
      <c r="AH61" s="4">
        <f>Argentina!I61</f>
        <v>361.92929312345979</v>
      </c>
      <c r="AI61" s="4">
        <f>Argentina!J61</f>
        <v>865.52840731317713</v>
      </c>
      <c r="AJ61" s="4">
        <f>Argentina!K61</f>
        <v>5776.9960212208352</v>
      </c>
      <c r="AK61" s="7">
        <f>Brazil!G61</f>
        <v>98.537177527453679</v>
      </c>
      <c r="AL61" s="4">
        <f>Brazil!H61</f>
        <v>33.22533681237627</v>
      </c>
      <c r="AM61" s="4">
        <f>Brazil!I61</f>
        <v>65.615960940752956</v>
      </c>
      <c r="AN61" s="4">
        <f>Brazil!J61</f>
        <v>544.1678395042012</v>
      </c>
      <c r="AO61" s="4">
        <f>Brazil!K61</f>
        <v>1950.2751660743475</v>
      </c>
      <c r="AP61" s="7">
        <f>Chile!G61</f>
        <v>29.751587814684836</v>
      </c>
      <c r="AQ61" s="4">
        <f>Chile!H61</f>
        <v>-297.65709396575051</v>
      </c>
      <c r="AR61" s="4">
        <f>Chile!I61</f>
        <v>-212.08967186636741</v>
      </c>
      <c r="AS61" s="4">
        <f>Chile!J61</f>
        <v>33.125561033341967</v>
      </c>
      <c r="AT61" s="4">
        <f>Chile!K61</f>
        <v>4145.9977452085677</v>
      </c>
      <c r="AU61" s="7">
        <f>Colombia!G61</f>
        <v>202.29159863050651</v>
      </c>
      <c r="AV61" s="4">
        <f>Colombia!H61</f>
        <v>99.23977630379737</v>
      </c>
      <c r="AW61" s="4">
        <f>Colombia!I61</f>
        <v>109.64712103056102</v>
      </c>
      <c r="AX61" s="4">
        <f>Colombia!J61</f>
        <v>168.50868583257218</v>
      </c>
      <c r="AY61" s="4">
        <f>Colombia!K61</f>
        <v>2289.4514767932492</v>
      </c>
      <c r="AZ61" s="7">
        <f>Mexico!G61</f>
        <v>399.9632842215612</v>
      </c>
      <c r="BA61" s="4">
        <f>Mexico!H61</f>
        <v>266.22471723809758</v>
      </c>
      <c r="BB61" s="4">
        <f>Mexico!I61</f>
        <v>289.15457788901199</v>
      </c>
      <c r="BC61" s="4">
        <f>Mexico!J61</f>
        <v>499.47239754779787</v>
      </c>
      <c r="BD61" s="4">
        <f>Mexico!K61</f>
        <v>2869.3679280956399</v>
      </c>
    </row>
    <row r="62" spans="1:56">
      <c r="A62">
        <v>1958</v>
      </c>
      <c r="B62" s="4">
        <f>USA!G62</f>
        <v>522.26344581844592</v>
      </c>
      <c r="C62" s="4">
        <f>USA!H62</f>
        <v>318.06258782125803</v>
      </c>
      <c r="D62" s="4">
        <f>USA!I62</f>
        <v>746.88572731798138</v>
      </c>
      <c r="E62" s="4">
        <f>USA!J62</f>
        <v>3714.1893960268762</v>
      </c>
      <c r="F62" s="4">
        <f>USA!K62</f>
        <v>10806.348149758691</v>
      </c>
      <c r="G62" s="7">
        <f>GB!G62</f>
        <v>770.06059253609953</v>
      </c>
      <c r="H62" s="4">
        <f>GB!H62</f>
        <v>640.00480001761912</v>
      </c>
      <c r="I62" s="4">
        <f>GB!I62</f>
        <v>930.73267606074285</v>
      </c>
      <c r="J62" s="4">
        <f>GB!J62</f>
        <v>3709.4667897805643</v>
      </c>
      <c r="K62" s="4">
        <f>GB!K62</f>
        <v>9531.9029177986631</v>
      </c>
      <c r="L62" s="7">
        <f>Germany!G62</f>
        <v>919.6092597209248</v>
      </c>
      <c r="M62" s="8">
        <f>Germany!H62</f>
        <v>767.94337833706777</v>
      </c>
      <c r="N62" s="8">
        <f>Germany!I62</f>
        <v>954.49059768482334</v>
      </c>
      <c r="O62" s="8">
        <f>Germany!J62</f>
        <v>3877.844491813074</v>
      </c>
      <c r="P62" s="8">
        <f>Germany!K62</f>
        <v>5905.0610208716162</v>
      </c>
      <c r="Q62" s="7">
        <f>Australia!G62</f>
        <v>795.08223232529031</v>
      </c>
      <c r="R62" s="4">
        <f>Australia!H62</f>
        <v>643.15873517588682</v>
      </c>
      <c r="S62" s="4">
        <f>Australia!I62</f>
        <v>775.90930803673064</v>
      </c>
      <c r="T62" s="4">
        <f>Australia!J62</f>
        <v>2652.4862943394969</v>
      </c>
      <c r="U62" s="4">
        <f>Australia!K62</f>
        <v>8510.408554844591</v>
      </c>
      <c r="V62" s="7">
        <f>France!G62</f>
        <v>1066.1895494512603</v>
      </c>
      <c r="W62" s="4">
        <f>France!H62</f>
        <v>980.07988370804242</v>
      </c>
      <c r="X62" s="4">
        <f>France!I62</f>
        <v>1197.7821351049749</v>
      </c>
      <c r="Y62" s="4">
        <f>France!J62</f>
        <v>1895.7311635370679</v>
      </c>
      <c r="Z62" s="4">
        <f>France!K62</f>
        <v>6435.8187137894201</v>
      </c>
      <c r="AA62" s="7">
        <f>Switzerland!G62</f>
        <v>1861.8752621857936</v>
      </c>
      <c r="AB62" s="4">
        <f>Switzerland!H62</f>
        <v>1944.975666710629</v>
      </c>
      <c r="AC62" s="4">
        <f>Switzerland!I62</f>
        <v>2288.8059781538559</v>
      </c>
      <c r="AD62" s="4">
        <f>Switzerland!J62</f>
        <v>6245.167152066294</v>
      </c>
      <c r="AE62" s="4">
        <f>Switzerland!K62</f>
        <v>11985.702342675449</v>
      </c>
      <c r="AF62" s="7">
        <f>Argentina!G62</f>
        <v>371.93141691166488</v>
      </c>
      <c r="AG62" s="4">
        <f>Argentina!H62</f>
        <v>358.55011248358096</v>
      </c>
      <c r="AH62" s="4">
        <f>Argentina!I62</f>
        <v>385.76397195489176</v>
      </c>
      <c r="AI62" s="4">
        <f>Argentina!J62</f>
        <v>917.86705444476854</v>
      </c>
      <c r="AJ62" s="4">
        <f>Argentina!K62</f>
        <v>6026.3086242680993</v>
      </c>
      <c r="AK62" s="7">
        <f>Brazil!G62</f>
        <v>136.3933363963051</v>
      </c>
      <c r="AL62" s="4">
        <f>Brazil!H62</f>
        <v>74.28323612563581</v>
      </c>
      <c r="AM62" s="4">
        <f>Brazil!I62</f>
        <v>114.47404242048127</v>
      </c>
      <c r="AN62" s="4">
        <f>Brazil!J62</f>
        <v>642.00384026747906</v>
      </c>
      <c r="AO62" s="4">
        <f>Brazil!K62</f>
        <v>2039.1311315394587</v>
      </c>
      <c r="AP62" s="7">
        <f>Chile!G62</f>
        <v>-26.486369261483301</v>
      </c>
      <c r="AQ62" s="4">
        <f>Chile!H62</f>
        <v>-275.10222000130733</v>
      </c>
      <c r="AR62" s="4">
        <f>Chile!I62</f>
        <v>-198.67776471519309</v>
      </c>
      <c r="AS62" s="4">
        <f>Chile!J62</f>
        <v>53.507771848991126</v>
      </c>
      <c r="AT62" s="4">
        <f>Chile!K62</f>
        <v>4199.7800082496906</v>
      </c>
      <c r="AU62" s="7">
        <f>Colombia!G62</f>
        <v>238.21468193604247</v>
      </c>
      <c r="AV62" s="4">
        <f>Colombia!H62</f>
        <v>140.78859884433783</v>
      </c>
      <c r="AW62" s="4">
        <f>Colombia!I62</f>
        <v>156.13979395211032</v>
      </c>
      <c r="AX62" s="4">
        <f>Colombia!J62</f>
        <v>214.09834594912937</v>
      </c>
      <c r="AY62" s="4">
        <f>Colombia!K62</f>
        <v>2277.2876228888326</v>
      </c>
      <c r="AZ62" s="7">
        <f>Mexico!G62</f>
        <v>357.93733558182589</v>
      </c>
      <c r="BA62" s="4">
        <f>Mexico!H62</f>
        <v>236.84529111211012</v>
      </c>
      <c r="BB62" s="4">
        <f>Mexico!I62</f>
        <v>261.89842904097179</v>
      </c>
      <c r="BC62" s="4">
        <f>Mexico!J62</f>
        <v>479.09380338984778</v>
      </c>
      <c r="BD62" s="4">
        <f>Mexico!K62</f>
        <v>2925.8216226872059</v>
      </c>
    </row>
    <row r="63" spans="1:56">
      <c r="A63">
        <v>1959</v>
      </c>
      <c r="B63" s="4">
        <f>USA!G63</f>
        <v>709.59406325433554</v>
      </c>
      <c r="C63" s="4">
        <f>USA!H63</f>
        <v>499.03532556243874</v>
      </c>
      <c r="D63" s="4">
        <f>USA!I63</f>
        <v>960.54722896685519</v>
      </c>
      <c r="E63" s="4">
        <f>USA!J63</f>
        <v>4054.2530925361666</v>
      </c>
      <c r="F63" s="4">
        <f>USA!K63</f>
        <v>11366.818874559762</v>
      </c>
      <c r="G63" s="7">
        <f>GB!G63</f>
        <v>772.9379029966658</v>
      </c>
      <c r="H63" s="4">
        <f>GB!H63</f>
        <v>657.24011412808147</v>
      </c>
      <c r="I63" s="4">
        <f>GB!I63</f>
        <v>960.96517085545918</v>
      </c>
      <c r="J63" s="4">
        <f>GB!J63</f>
        <v>3832.2009703461304</v>
      </c>
      <c r="K63" s="4">
        <f>GB!K63</f>
        <v>9873.7981706356095</v>
      </c>
      <c r="L63" s="7">
        <f>Germany!G63</f>
        <v>1146.8100551001642</v>
      </c>
      <c r="M63" s="8">
        <f>Germany!H63</f>
        <v>983.62901018754803</v>
      </c>
      <c r="N63" s="8">
        <f>Germany!I63</f>
        <v>1180.2751844736697</v>
      </c>
      <c r="O63" s="8">
        <f>Germany!J63</f>
        <v>4189.5771340817864</v>
      </c>
      <c r="P63" s="8">
        <f>Germany!K63</f>
        <v>6221.7640014088602</v>
      </c>
      <c r="Q63" s="7">
        <f>Australia!G63</f>
        <v>892.31263854717179</v>
      </c>
      <c r="R63" s="4">
        <f>Australia!H63</f>
        <v>730.44471375630167</v>
      </c>
      <c r="S63" s="4">
        <f>Australia!I63</f>
        <v>875.62439802626534</v>
      </c>
      <c r="T63" s="4">
        <f>Australia!J63</f>
        <v>2848.6603480585663</v>
      </c>
      <c r="U63" s="4">
        <f>Australia!K63</f>
        <v>8948.4667523336975</v>
      </c>
      <c r="V63" s="7">
        <f>France!G63</f>
        <v>1009.5945029425909</v>
      </c>
      <c r="W63" s="4">
        <f>France!H63</f>
        <v>886.26748943114399</v>
      </c>
      <c r="X63" s="4">
        <f>France!I63</f>
        <v>1126.2349697412917</v>
      </c>
      <c r="Y63" s="4">
        <f>France!J63</f>
        <v>1808.4680735410536</v>
      </c>
      <c r="Z63" s="4">
        <f>France!K63</f>
        <v>6529.3477200668158</v>
      </c>
      <c r="AA63" s="7">
        <f>Switzerland!G63</f>
        <v>2200.3176201641531</v>
      </c>
      <c r="AB63" s="4">
        <f>Switzerland!H63</f>
        <v>2286.4872254067959</v>
      </c>
      <c r="AC63" s="4">
        <f>Switzerland!I63</f>
        <v>2650.1516195439785</v>
      </c>
      <c r="AD63" s="4">
        <f>Switzerland!J63</f>
        <v>6668.0800241442303</v>
      </c>
      <c r="AE63" s="4">
        <f>Switzerland!K63</f>
        <v>12578.245492015556</v>
      </c>
      <c r="AF63" s="7">
        <f>Argentina!G63</f>
        <v>291.37071449140302</v>
      </c>
      <c r="AG63" s="4">
        <f>Argentina!H63</f>
        <v>274.40915676199177</v>
      </c>
      <c r="AH63" s="4">
        <f>Argentina!I63</f>
        <v>302.86750621858056</v>
      </c>
      <c r="AI63" s="4">
        <f>Argentina!J63</f>
        <v>740.94536096932916</v>
      </c>
      <c r="AJ63" s="4">
        <f>Argentina!K63</f>
        <v>5544.1133493853476</v>
      </c>
      <c r="AK63" s="7">
        <f>Brazil!G63</f>
        <v>155.18606405877654</v>
      </c>
      <c r="AL63" s="4">
        <f>Brazil!H63</f>
        <v>94.652614437495089</v>
      </c>
      <c r="AM63" s="4">
        <f>Brazil!I63</f>
        <v>128.87218152816968</v>
      </c>
      <c r="AN63" s="4">
        <f>Brazil!J63</f>
        <v>679.2748485156684</v>
      </c>
      <c r="AO63" s="4">
        <f>Brazil!K63</f>
        <v>2085.5246398143167</v>
      </c>
      <c r="AP63" s="7">
        <f>Chile!G63</f>
        <v>-94.792660842538183</v>
      </c>
      <c r="AQ63" s="4">
        <f>Chile!H63</f>
        <v>-433.14597996339756</v>
      </c>
      <c r="AR63" s="4">
        <f>Chile!I63</f>
        <v>-365.49005233108147</v>
      </c>
      <c r="AS63" s="4">
        <f>Chile!J63</f>
        <v>-124.72739879617046</v>
      </c>
      <c r="AT63" s="4">
        <f>Chile!K63</f>
        <v>4074.8390557939911</v>
      </c>
      <c r="AU63" s="7">
        <f>Colombia!G63</f>
        <v>259.93318884365618</v>
      </c>
      <c r="AV63" s="4">
        <f>Colombia!H63</f>
        <v>157.30039389552843</v>
      </c>
      <c r="AW63" s="4">
        <f>Colombia!I63</f>
        <v>172.99649931585137</v>
      </c>
      <c r="AX63" s="4">
        <f>Colombia!J63</f>
        <v>232.7113765390406</v>
      </c>
      <c r="AY63" s="4">
        <f>Colombia!K63</f>
        <v>2370.4270157836781</v>
      </c>
      <c r="AZ63" s="7">
        <f>Mexico!G63</f>
        <v>338.83009574658206</v>
      </c>
      <c r="BA63" s="4">
        <f>Mexico!H63</f>
        <v>217.35040779540898</v>
      </c>
      <c r="BB63" s="4">
        <f>Mexico!I63</f>
        <v>245.01542954244664</v>
      </c>
      <c r="BC63" s="4">
        <f>Mexico!J63</f>
        <v>460.00975422897216</v>
      </c>
      <c r="BD63" s="4">
        <f>Mexico!K63</f>
        <v>2917.3596531886469</v>
      </c>
    </row>
    <row r="64" spans="1:56">
      <c r="A64">
        <v>1960</v>
      </c>
      <c r="B64" s="4">
        <f>USA!G64</f>
        <v>748.15006901340814</v>
      </c>
      <c r="C64" s="4">
        <f>USA!H64</f>
        <v>457.04320804485741</v>
      </c>
      <c r="D64" s="4">
        <f>USA!I64</f>
        <v>934.28178342856563</v>
      </c>
      <c r="E64" s="4">
        <f>USA!J64</f>
        <v>4029.1419086054902</v>
      </c>
      <c r="F64" s="4">
        <f>USA!K64</f>
        <v>11474.098306139298</v>
      </c>
      <c r="G64" s="7">
        <f>GB!G64</f>
        <v>860.7119081770511</v>
      </c>
      <c r="H64" s="4">
        <f>GB!H64</f>
        <v>747.51408428644788</v>
      </c>
      <c r="I64" s="4">
        <f>GB!I64</f>
        <v>1071.5288598460625</v>
      </c>
      <c r="J64" s="4">
        <f>GB!J64</f>
        <v>4064.0374476616212</v>
      </c>
      <c r="K64" s="4">
        <f>GB!K64</f>
        <v>10327.98339119212</v>
      </c>
      <c r="L64" s="7">
        <f>Germany!G64</f>
        <v>1121.1965871738346</v>
      </c>
      <c r="M64" s="8">
        <f>Germany!H64</f>
        <v>967.82108236935983</v>
      </c>
      <c r="N64" s="8">
        <f>Germany!I64</f>
        <v>1171.5610401168374</v>
      </c>
      <c r="O64" s="8">
        <f>Germany!J64</f>
        <v>4350.5905187737553</v>
      </c>
      <c r="P64" s="8">
        <f>Germany!K64</f>
        <v>6733.6253821112368</v>
      </c>
      <c r="Q64" s="7">
        <f>Australia!G64</f>
        <v>506.60713736806537</v>
      </c>
      <c r="R64" s="4">
        <f>Australia!H64</f>
        <v>341.94635745997306</v>
      </c>
      <c r="S64" s="4">
        <f>Australia!I64</f>
        <v>494.86630835467173</v>
      </c>
      <c r="T64" s="4">
        <f>Australia!J64</f>
        <v>2527.7490261259095</v>
      </c>
      <c r="U64" s="4">
        <f>Australia!K64</f>
        <v>9270.3786484137327</v>
      </c>
      <c r="V64" s="7">
        <f>France!G64</f>
        <v>1057.2052924569336</v>
      </c>
      <c r="W64" s="4">
        <f>France!H64</f>
        <v>973.29227905768175</v>
      </c>
      <c r="X64" s="4">
        <f>France!I64</f>
        <v>1243.0255038721664</v>
      </c>
      <c r="Y64" s="4">
        <f>France!J64</f>
        <v>1917.9726241667006</v>
      </c>
      <c r="Z64" s="4">
        <f>France!K64</f>
        <v>6922.0633163271277</v>
      </c>
      <c r="AA64" s="7">
        <f>Switzerland!G64</f>
        <v>2747.5367458771307</v>
      </c>
      <c r="AB64" s="4">
        <f>Switzerland!H64</f>
        <v>2823.7368271369373</v>
      </c>
      <c r="AC64" s="4">
        <f>Switzerland!I64</f>
        <v>3194.8424865052075</v>
      </c>
      <c r="AD64" s="4">
        <f>Switzerland!J64</f>
        <v>7328.1885514145943</v>
      </c>
      <c r="AE64" s="4">
        <f>Switzerland!K64</f>
        <v>13247.008412233947</v>
      </c>
      <c r="AF64" s="7">
        <f>Argentina!G64</f>
        <v>431.68555852636484</v>
      </c>
      <c r="AG64" s="4">
        <f>Argentina!H64</f>
        <v>402.32343063801494</v>
      </c>
      <c r="AH64" s="4">
        <f>Argentina!I64</f>
        <v>431.0413519892744</v>
      </c>
      <c r="AI64" s="4">
        <f>Argentina!J64</f>
        <v>924.43030931601129</v>
      </c>
      <c r="AJ64" s="4">
        <f>Argentina!K64</f>
        <v>5883.5829961075397</v>
      </c>
      <c r="AK64" s="7">
        <f>Brazil!G64</f>
        <v>110.17633077648176</v>
      </c>
      <c r="AL64" s="4">
        <f>Brazil!H64</f>
        <v>-102.95331877872508</v>
      </c>
      <c r="AM64" s="4">
        <f>Brazil!I64</f>
        <v>-64.729222048240246</v>
      </c>
      <c r="AN64" s="4">
        <f>Brazil!J64</f>
        <v>496.84925902659023</v>
      </c>
      <c r="AO64" s="4">
        <f>Brazil!K64</f>
        <v>2221.2295724122764</v>
      </c>
      <c r="AP64" s="7">
        <f>Chile!G64</f>
        <v>-14.474146992032408</v>
      </c>
      <c r="AQ64" s="4">
        <f>Chile!H64</f>
        <v>-463.5354010068516</v>
      </c>
      <c r="AR64" s="4">
        <f>Chile!I64</f>
        <v>-366.31066210347575</v>
      </c>
      <c r="AS64" s="4">
        <f>Chile!J64</f>
        <v>-87.445103085412569</v>
      </c>
      <c r="AT64" s="4">
        <f>Chile!K64</f>
        <v>4367.6566793144057</v>
      </c>
      <c r="AU64" s="7">
        <f>Colombia!G64</f>
        <v>314.26302582250571</v>
      </c>
      <c r="AV64" s="4">
        <f>Colombia!H64</f>
        <v>146.11963857728114</v>
      </c>
      <c r="AW64" s="4">
        <f>Colombia!I64</f>
        <v>165.16122257312401</v>
      </c>
      <c r="AX64" s="4">
        <f>Colombia!J64</f>
        <v>225.08744175927444</v>
      </c>
      <c r="AY64" s="4">
        <f>Colombia!K64</f>
        <v>2398.9668071967221</v>
      </c>
      <c r="AZ64" s="7">
        <f>Mexico!G64</f>
        <v>387.59379181537219</v>
      </c>
      <c r="BA64" s="4">
        <f>Mexico!H64</f>
        <v>223.10739873105683</v>
      </c>
      <c r="BB64" s="4">
        <f>Mexico!I64</f>
        <v>257.34256416081524</v>
      </c>
      <c r="BC64" s="4">
        <f>Mexico!J64</f>
        <v>495.35637637033591</v>
      </c>
      <c r="BD64" s="4">
        <f>Mexico!K64</f>
        <v>3054.2281595691315</v>
      </c>
    </row>
    <row r="65" spans="1:56">
      <c r="A65">
        <v>1961</v>
      </c>
      <c r="B65" s="4">
        <f>USA!G65</f>
        <v>705.28972837031279</v>
      </c>
      <c r="C65" s="4">
        <f>USA!H65</f>
        <v>413.89473873345759</v>
      </c>
      <c r="D65" s="4">
        <f>USA!I65</f>
        <v>938.46503995442663</v>
      </c>
      <c r="E65" s="4">
        <f>USA!J65</f>
        <v>4032.5839986920932</v>
      </c>
      <c r="F65" s="4">
        <f>USA!K65</f>
        <v>11575.365770963152</v>
      </c>
      <c r="G65" s="7">
        <f>GB!G65</f>
        <v>940.97243832538322</v>
      </c>
      <c r="H65" s="4">
        <f>GB!H65</f>
        <v>822.67912924656491</v>
      </c>
      <c r="I65" s="4">
        <f>GB!I65</f>
        <v>1157.589987091716</v>
      </c>
      <c r="J65" s="4">
        <f>GB!J65</f>
        <v>4178.9971899822103</v>
      </c>
      <c r="K65" s="4">
        <f>GB!K65</f>
        <v>10475.19002703058</v>
      </c>
      <c r="L65" s="7">
        <f>Germany!G65</f>
        <v>1375.9504495815449</v>
      </c>
      <c r="M65" s="8">
        <f>Germany!H65</f>
        <v>1232.9773032910562</v>
      </c>
      <c r="N65" s="8">
        <f>Germany!I65</f>
        <v>1451.8590833118469</v>
      </c>
      <c r="O65" s="8">
        <f>Germany!J65</f>
        <v>4711.786010803412</v>
      </c>
      <c r="P65" s="8">
        <f>Germany!K65</f>
        <v>7078.6658751693431</v>
      </c>
      <c r="Q65" s="7">
        <f>Australia!G65</f>
        <v>591.26876337349188</v>
      </c>
      <c r="R65" s="4">
        <f>Australia!H65</f>
        <v>485.13133725987336</v>
      </c>
      <c r="S65" s="4">
        <f>Australia!I65</f>
        <v>651.67362837556664</v>
      </c>
      <c r="T65" s="4">
        <f>Australia!J65</f>
        <v>2673.7213252857623</v>
      </c>
      <c r="U65" s="4">
        <f>Australia!K65</f>
        <v>9294.4625711176013</v>
      </c>
      <c r="V65" s="7">
        <f>France!G65</f>
        <v>1161.5126723003264</v>
      </c>
      <c r="W65" s="4">
        <f>France!H65</f>
        <v>1051.2478520273664</v>
      </c>
      <c r="X65" s="4">
        <f>France!I65</f>
        <v>1350.5372900878119</v>
      </c>
      <c r="Y65" s="4">
        <f>France!J65</f>
        <v>2006.2088253408172</v>
      </c>
      <c r="Z65" s="4">
        <f>France!K65</f>
        <v>7235.2662440652884</v>
      </c>
      <c r="AA65" s="7">
        <f>Switzerland!G65</f>
        <v>3049.9988401006085</v>
      </c>
      <c r="AB65" s="4">
        <f>Switzerland!H65</f>
        <v>3121.9883066422663</v>
      </c>
      <c r="AC65" s="4">
        <f>Switzerland!I65</f>
        <v>3510.6192140346702</v>
      </c>
      <c r="AD65" s="4">
        <f>Switzerland!J65</f>
        <v>7569.4081990266122</v>
      </c>
      <c r="AE65" s="4">
        <f>Switzerland!K65</f>
        <v>13924.238893009417</v>
      </c>
      <c r="AF65" s="7">
        <f>Argentina!G65</f>
        <v>440.35563805279668</v>
      </c>
      <c r="AG65" s="4">
        <f>Argentina!H65</f>
        <v>402.95878044262599</v>
      </c>
      <c r="AH65" s="4">
        <f>Argentina!I65</f>
        <v>433.90574692415595</v>
      </c>
      <c r="AI65" s="4">
        <f>Argentina!J65</f>
        <v>962.3066726063621</v>
      </c>
      <c r="AJ65" s="4">
        <f>Argentina!K65</f>
        <v>6200.6866348301628</v>
      </c>
      <c r="AK65" s="7">
        <f>Brazil!G65</f>
        <v>58.295205174413589</v>
      </c>
      <c r="AL65" s="4">
        <f>Brazil!H65</f>
        <v>-125.0640288845028</v>
      </c>
      <c r="AM65" s="4">
        <f>Brazil!I65</f>
        <v>-81.445031751014255</v>
      </c>
      <c r="AN65" s="4">
        <f>Brazil!J65</f>
        <v>562.98614392968398</v>
      </c>
      <c r="AO65" s="4">
        <f>Brazil!K65</f>
        <v>2382.3702043647618</v>
      </c>
      <c r="AP65" s="7">
        <f>Chile!G65</f>
        <v>-24.698139596774531</v>
      </c>
      <c r="AQ65" s="4">
        <f>Chile!H65</f>
        <v>-420.04976406624604</v>
      </c>
      <c r="AR65" s="4">
        <f>Chile!I65</f>
        <v>-314.69148024285249</v>
      </c>
      <c r="AS65" s="4">
        <f>Chile!J65</f>
        <v>-50.401093820264457</v>
      </c>
      <c r="AT65" s="4">
        <f>Chile!K65</f>
        <v>4259.9208880949345</v>
      </c>
      <c r="AU65" s="7">
        <f>Colombia!G65</f>
        <v>328.5951095280642</v>
      </c>
      <c r="AV65" s="4">
        <f>Colombia!H65</f>
        <v>183.46377136651262</v>
      </c>
      <c r="AW65" s="4">
        <f>Colombia!I65</f>
        <v>213.19911093995594</v>
      </c>
      <c r="AX65" s="4">
        <f>Colombia!J65</f>
        <v>273.79751044536016</v>
      </c>
      <c r="AY65" s="4">
        <f>Colombia!K65</f>
        <v>2446.3843272832037</v>
      </c>
      <c r="AZ65" s="7">
        <f>Mexico!G65</f>
        <v>360.70796812508763</v>
      </c>
      <c r="BA65" s="4">
        <f>Mexico!H65</f>
        <v>214.11853537157847</v>
      </c>
      <c r="BB65" s="4">
        <f>Mexico!I65</f>
        <v>248.46592030956262</v>
      </c>
      <c r="BC65" s="4">
        <f>Mexico!J65</f>
        <v>493.89200820558563</v>
      </c>
      <c r="BD65" s="4">
        <f>Mexico!K65</f>
        <v>3103.9173570624939</v>
      </c>
    </row>
    <row r="66" spans="1:56">
      <c r="A66">
        <v>1962</v>
      </c>
      <c r="B66" s="4">
        <f>USA!G66</f>
        <v>843.20359385796132</v>
      </c>
      <c r="C66" s="4">
        <f>USA!H66</f>
        <v>548.77802368705534</v>
      </c>
      <c r="D66" s="4">
        <f>USA!I66</f>
        <v>1095.1724904590255</v>
      </c>
      <c r="E66" s="4">
        <f>USA!J66</f>
        <v>4299.0777545279334</v>
      </c>
      <c r="F66" s="4">
        <f>USA!K66</f>
        <v>12094.306175917993</v>
      </c>
      <c r="G66" s="7">
        <f>GB!G66</f>
        <v>847.72871024326344</v>
      </c>
      <c r="H66" s="4">
        <f>GB!H66</f>
        <v>725.77922971422015</v>
      </c>
      <c r="I66" s="4">
        <f>GB!I66</f>
        <v>1086.1719662393357</v>
      </c>
      <c r="J66" s="4">
        <f>GB!J66</f>
        <v>4098.4905414590485</v>
      </c>
      <c r="K66" s="4">
        <f>GB!K66</f>
        <v>10495.879185752336</v>
      </c>
      <c r="L66" s="7">
        <f>Germany!G66</f>
        <v>1347.552821495256</v>
      </c>
      <c r="M66" s="8">
        <f>Germany!H66</f>
        <v>1212.165486108237</v>
      </c>
      <c r="N66" s="8">
        <f>Germany!I66</f>
        <v>1444.9063977532978</v>
      </c>
      <c r="O66" s="8">
        <f>Germany!J66</f>
        <v>4769.6772213981149</v>
      </c>
      <c r="P66" s="8">
        <f>Germany!K66</f>
        <v>7404.4469427787244</v>
      </c>
      <c r="Q66" s="7">
        <f>Australia!G66</f>
        <v>622.80994673828991</v>
      </c>
      <c r="R66" s="4">
        <f>Australia!H66</f>
        <v>508.44713696069596</v>
      </c>
      <c r="S66" s="4">
        <f>Australia!I66</f>
        <v>691.34635115250308</v>
      </c>
      <c r="T66" s="4">
        <f>Australia!J66</f>
        <v>2690.362293254931</v>
      </c>
      <c r="U66" s="4">
        <f>Australia!K66</f>
        <v>9225.1955786469898</v>
      </c>
      <c r="V66" s="7">
        <f>France!G66</f>
        <v>1385.5951422515429</v>
      </c>
      <c r="W66" s="4">
        <f>France!H66</f>
        <v>1257.9953097450532</v>
      </c>
      <c r="X66" s="4">
        <f>France!I66</f>
        <v>1603.0889387517443</v>
      </c>
      <c r="Y66" s="4">
        <f>France!J66</f>
        <v>2256.0996322276615</v>
      </c>
      <c r="Z66" s="4">
        <f>France!K66</f>
        <v>7570.6369086176546</v>
      </c>
      <c r="AA66" s="7">
        <f>Switzerland!G66</f>
        <v>3024.6062999026071</v>
      </c>
      <c r="AB66" s="4">
        <f>Switzerland!H66</f>
        <v>3070.9140668029036</v>
      </c>
      <c r="AC66" s="4">
        <f>Switzerland!I66</f>
        <v>3468.1223584291606</v>
      </c>
      <c r="AD66" s="4">
        <f>Switzerland!J66</f>
        <v>7466.2492714905657</v>
      </c>
      <c r="AE66" s="4">
        <f>Switzerland!K66</f>
        <v>14246.571228773118</v>
      </c>
      <c r="AF66" s="7">
        <f>Argentina!G66</f>
        <v>329.41631225440688</v>
      </c>
      <c r="AG66" s="4">
        <f>Argentina!H66</f>
        <v>285.00074713779674</v>
      </c>
      <c r="AH66" s="4">
        <f>Argentina!I66</f>
        <v>315.61054233672508</v>
      </c>
      <c r="AI66" s="4">
        <f>Argentina!J66</f>
        <v>795.2287174928282</v>
      </c>
      <c r="AJ66" s="4">
        <f>Argentina!K66</f>
        <v>6006.7332018341485</v>
      </c>
      <c r="AK66" s="7">
        <f>Brazil!G66</f>
        <v>106.72891437423175</v>
      </c>
      <c r="AL66" s="4">
        <f>Brazil!H66</f>
        <v>-66.265482582190415</v>
      </c>
      <c r="AM66" s="4">
        <f>Brazil!I66</f>
        <v>-17.661489765137798</v>
      </c>
      <c r="AN66" s="4">
        <f>Brazil!J66</f>
        <v>637.42529926407758</v>
      </c>
      <c r="AO66" s="4">
        <f>Brazil!K66</f>
        <v>2416.9104133771643</v>
      </c>
      <c r="AP66" s="7">
        <f>Chile!G66</f>
        <v>-183.37778597905094</v>
      </c>
      <c r="AQ66" s="4">
        <f>Chile!H66</f>
        <v>-621.3789148523814</v>
      </c>
      <c r="AR66" s="4">
        <f>Chile!I66</f>
        <v>-524.86051890962221</v>
      </c>
      <c r="AS66" s="4">
        <f>Chile!J66</f>
        <v>-233.24740524496448</v>
      </c>
      <c r="AT66" s="4">
        <f>Chile!K66</f>
        <v>4469.4029850746274</v>
      </c>
      <c r="AU66" s="7">
        <f>Colombia!G66</f>
        <v>323.80825416960681</v>
      </c>
      <c r="AV66" s="4">
        <f>Colombia!H66</f>
        <v>183.15930540861621</v>
      </c>
      <c r="AW66" s="4">
        <f>Colombia!I66</f>
        <v>221.20598176572483</v>
      </c>
      <c r="AX66" s="4">
        <f>Colombia!J66</f>
        <v>282.63694179854588</v>
      </c>
      <c r="AY66" s="4">
        <f>Colombia!K66</f>
        <v>2502.096494660927</v>
      </c>
      <c r="AZ66" s="7">
        <f>Mexico!G66</f>
        <v>340.68339449878312</v>
      </c>
      <c r="BA66" s="4">
        <f>Mexico!H66</f>
        <v>192.18220471462564</v>
      </c>
      <c r="BB66" s="4">
        <f>Mexico!I66</f>
        <v>230.73256446305729</v>
      </c>
      <c r="BC66" s="4">
        <f>Mexico!J66</f>
        <v>482.8682046525447</v>
      </c>
      <c r="BD66" s="4">
        <f>Mexico!K66</f>
        <v>3147.2839414431151</v>
      </c>
    </row>
    <row r="67" spans="1:56">
      <c r="A67">
        <v>1963</v>
      </c>
      <c r="B67" s="4">
        <f>USA!G67</f>
        <v>678.12057019663996</v>
      </c>
      <c r="C67" s="4">
        <f>USA!H67</f>
        <v>378.38485647653062</v>
      </c>
      <c r="D67" s="4">
        <f>USA!I67</f>
        <v>972.52780815585322</v>
      </c>
      <c r="E67" s="4">
        <f>USA!J67</f>
        <v>4238.3676764661268</v>
      </c>
      <c r="F67" s="4">
        <f>USA!K67</f>
        <v>12438.898033192803</v>
      </c>
      <c r="G67" s="7">
        <f>GB!G67</f>
        <v>864.14033058084476</v>
      </c>
      <c r="H67" s="4">
        <f>GB!H67</f>
        <v>742.90313730364517</v>
      </c>
      <c r="I67" s="4">
        <f>GB!I67</f>
        <v>1143.6627197326673</v>
      </c>
      <c r="J67" s="4">
        <f>GB!J67</f>
        <v>4248.294575956148</v>
      </c>
      <c r="K67" s="4">
        <f>GB!K67</f>
        <v>10876.834193082475</v>
      </c>
      <c r="L67" s="7">
        <f>Germany!G67</f>
        <v>1283.3998917166534</v>
      </c>
      <c r="M67" s="8">
        <f>Germany!H67</f>
        <v>1149.0162489843274</v>
      </c>
      <c r="N67" s="8">
        <f>Germany!I67</f>
        <v>1422.4392012537025</v>
      </c>
      <c r="O67" s="8">
        <f>Germany!J67</f>
        <v>4701.1102562086417</v>
      </c>
      <c r="P67" s="8">
        <f>Germany!K67</f>
        <v>7490.5917761485498</v>
      </c>
      <c r="Q67" s="7">
        <f>Australia!G67</f>
        <v>654.53440147481604</v>
      </c>
      <c r="R67" s="4">
        <f>Australia!H67</f>
        <v>530.13750059149049</v>
      </c>
      <c r="S67" s="4">
        <f>Australia!I67</f>
        <v>724.44862486931811</v>
      </c>
      <c r="T67" s="4">
        <f>Australia!J67</f>
        <v>2818.324142462423</v>
      </c>
      <c r="U67" s="4">
        <f>Australia!K67</f>
        <v>9662.930641036799</v>
      </c>
      <c r="V67" s="7">
        <f>France!G67</f>
        <v>1306.1219841919979</v>
      </c>
      <c r="W67" s="4">
        <f>France!H67</f>
        <v>1225.1629473291916</v>
      </c>
      <c r="X67" s="4">
        <f>France!I67</f>
        <v>1602.456472360408</v>
      </c>
      <c r="Y67" s="4">
        <f>France!J67</f>
        <v>2273.788062286741</v>
      </c>
      <c r="Z67" s="4">
        <f>France!K67</f>
        <v>7948.7449114457249</v>
      </c>
      <c r="AA67" s="7">
        <f>Switzerland!G67</f>
        <v>3148.8883523403838</v>
      </c>
      <c r="AB67" s="4">
        <f>Switzerland!H67</f>
        <v>3210.152319857174</v>
      </c>
      <c r="AC67" s="4">
        <f>Switzerland!I67</f>
        <v>3617.2714789596416</v>
      </c>
      <c r="AD67" s="4">
        <f>Switzerland!J67</f>
        <v>7574.1587600114144</v>
      </c>
      <c r="AE67" s="4">
        <f>Switzerland!K67</f>
        <v>14633.255156796287</v>
      </c>
      <c r="AF67" s="7">
        <f>Argentina!G67</f>
        <v>207.2788136564379</v>
      </c>
      <c r="AG67" s="4">
        <f>Argentina!H67</f>
        <v>167.29727984777273</v>
      </c>
      <c r="AH67" s="4">
        <f>Argentina!I67</f>
        <v>197.57000424968365</v>
      </c>
      <c r="AI67" s="4">
        <f>Argentina!J67</f>
        <v>630.66621681175377</v>
      </c>
      <c r="AJ67" s="4">
        <f>Argentina!K67</f>
        <v>5773.99513573073</v>
      </c>
      <c r="AK67" s="7">
        <f>Brazil!G67</f>
        <v>132.75870814210535</v>
      </c>
      <c r="AL67" s="4">
        <f>Brazil!H67</f>
        <v>-35.333931784189865</v>
      </c>
      <c r="AM67" s="4">
        <f>Brazil!I67</f>
        <v>8.6613025458526138</v>
      </c>
      <c r="AN67" s="4">
        <f>Brazil!J67</f>
        <v>633.41690760348206</v>
      </c>
      <c r="AO67" s="4">
        <f>Brazil!K67</f>
        <v>2376.9419152276296</v>
      </c>
      <c r="AP67" s="7">
        <f>Chile!G67</f>
        <v>-211.72220084075246</v>
      </c>
      <c r="AQ67" s="4">
        <f>Chile!H67</f>
        <v>-665.08484958352096</v>
      </c>
      <c r="AR67" s="4">
        <f>Chile!I67</f>
        <v>-580.65607151515087</v>
      </c>
      <c r="AS67" s="4">
        <f>Chile!J67</f>
        <v>-274.83126199966279</v>
      </c>
      <c r="AT67" s="4">
        <f>Chile!K67</f>
        <v>4583.3838690115226</v>
      </c>
      <c r="AU67" s="7">
        <f>Colombia!G67</f>
        <v>279.86021458239009</v>
      </c>
      <c r="AV67" s="4">
        <f>Colombia!H67</f>
        <v>137.42156368818041</v>
      </c>
      <c r="AW67" s="4">
        <f>Colombia!I67</f>
        <v>175.27128588392728</v>
      </c>
      <c r="AX67" s="4">
        <f>Colombia!J67</f>
        <v>236.28287047927941</v>
      </c>
      <c r="AY67" s="4">
        <f>Colombia!K67</f>
        <v>2507.7849509032712</v>
      </c>
      <c r="AZ67" s="7">
        <f>Mexico!G67</f>
        <v>400.60791455881218</v>
      </c>
      <c r="BA67" s="4">
        <f>Mexico!H67</f>
        <v>255.12191621619087</v>
      </c>
      <c r="BB67" s="4">
        <f>Mexico!I67</f>
        <v>296.69738424766587</v>
      </c>
      <c r="BC67" s="4">
        <f>Mexico!J67</f>
        <v>572.56573619311541</v>
      </c>
      <c r="BD67" s="4">
        <f>Mexico!K67</f>
        <v>3292.6185448262627</v>
      </c>
    </row>
    <row r="68" spans="1:56">
      <c r="A68">
        <v>1964</v>
      </c>
      <c r="B68" s="4">
        <f>USA!G68</f>
        <v>802.62544767842951</v>
      </c>
      <c r="C68" s="4">
        <f>USA!H68</f>
        <v>498.27707138558611</v>
      </c>
      <c r="D68" s="4">
        <f>USA!I68</f>
        <v>1124.3777504939458</v>
      </c>
      <c r="E68" s="4">
        <f>USA!J68</f>
        <v>4501.6034822649499</v>
      </c>
      <c r="F68" s="4">
        <f>USA!K68</f>
        <v>12975.04966687568</v>
      </c>
      <c r="G68" s="7">
        <f>GB!G68</f>
        <v>1057.5643539604318</v>
      </c>
      <c r="H68" s="4">
        <f>GB!H68</f>
        <v>956.88700278879685</v>
      </c>
      <c r="I68" s="4">
        <f>GB!I68</f>
        <v>1379.9785678804749</v>
      </c>
      <c r="J68" s="4">
        <f>GB!J68</f>
        <v>4613.6506112057787</v>
      </c>
      <c r="K68" s="4">
        <f>GB!K68</f>
        <v>11399.347242038721</v>
      </c>
      <c r="L68" s="7">
        <f>Germany!G68</f>
        <v>1456.9676768704203</v>
      </c>
      <c r="M68" s="8">
        <f>Germany!H68</f>
        <v>1339.9366341065072</v>
      </c>
      <c r="N68" s="8">
        <f>Germany!I68</f>
        <v>1646.6066118582235</v>
      </c>
      <c r="O68" s="8">
        <f>Germany!J68</f>
        <v>4995.3719614539568</v>
      </c>
      <c r="P68" s="8">
        <f>Germany!K68</f>
        <v>7849.967834225381</v>
      </c>
      <c r="Q68" s="7">
        <f>Australia!G68</f>
        <v>851.50809244360778</v>
      </c>
      <c r="R68" s="4">
        <f>Australia!H68</f>
        <v>704.05171327283335</v>
      </c>
      <c r="S68" s="4">
        <f>Australia!I68</f>
        <v>910.41080306674337</v>
      </c>
      <c r="T68" s="4">
        <f>Australia!J68</f>
        <v>3082.2256944113456</v>
      </c>
      <c r="U68" s="4">
        <f>Australia!K68</f>
        <v>10078.402264969884</v>
      </c>
      <c r="V68" s="7">
        <f>France!G68</f>
        <v>1525.2369144751867</v>
      </c>
      <c r="W68" s="4">
        <f>France!H68</f>
        <v>1548.7642898192742</v>
      </c>
      <c r="X68" s="4">
        <f>France!I68</f>
        <v>1968.2183781636286</v>
      </c>
      <c r="Y68" s="4">
        <f>France!J68</f>
        <v>2680.8612457723971</v>
      </c>
      <c r="Z68" s="4">
        <f>France!K68</f>
        <v>8461.7444400846725</v>
      </c>
      <c r="AA68" s="7">
        <f>Switzerland!G68</f>
        <v>3405.2080156889269</v>
      </c>
      <c r="AB68" s="4">
        <f>Switzerland!H68</f>
        <v>3458.3907701051276</v>
      </c>
      <c r="AC68" s="4">
        <f>Switzerland!I68</f>
        <v>3902.1009749969649</v>
      </c>
      <c r="AD68" s="4">
        <f>Switzerland!J68</f>
        <v>7767.9284810992758</v>
      </c>
      <c r="AE68" s="4">
        <f>Switzerland!K68</f>
        <v>15128.627353889797</v>
      </c>
      <c r="AF68" s="7">
        <f>Argentina!G68</f>
        <v>179.83783024857374</v>
      </c>
      <c r="AG68" s="4">
        <f>Argentina!H68</f>
        <v>139.9748747965769</v>
      </c>
      <c r="AH68" s="4">
        <f>Argentina!I68</f>
        <v>173.45755360689481</v>
      </c>
      <c r="AI68" s="4">
        <f>Argentina!J68</f>
        <v>675.83160853777133</v>
      </c>
      <c r="AJ68" s="4">
        <f>Argentina!K68</f>
        <v>6272.1980890183777</v>
      </c>
      <c r="AK68" s="7">
        <f>Brazil!G68</f>
        <v>88.708864488121677</v>
      </c>
      <c r="AL68" s="4">
        <f>Brazil!H68</f>
        <v>-76.329851203223626</v>
      </c>
      <c r="AM68" s="4">
        <f>Brazil!I68</f>
        <v>-37.913851929690203</v>
      </c>
      <c r="AN68" s="4">
        <f>Brazil!J68</f>
        <v>594.396813028118</v>
      </c>
      <c r="AO68" s="4">
        <f>Brazil!K68</f>
        <v>2399.8097537774852</v>
      </c>
      <c r="AP68" s="7">
        <f>Chile!G68</f>
        <v>-219.29374347211825</v>
      </c>
      <c r="AQ68" s="4">
        <f>Chile!H68</f>
        <v>-681.77153301057626</v>
      </c>
      <c r="AR68" s="4">
        <f>Chile!I68</f>
        <v>-610.01043728847787</v>
      </c>
      <c r="AS68" s="4">
        <f>Chile!J68</f>
        <v>-306.25410267429908</v>
      </c>
      <c r="AT68" s="4">
        <f>Chile!K68</f>
        <v>4572.2570718428215</v>
      </c>
      <c r="AU68" s="7">
        <f>Colombia!G68</f>
        <v>293.2472408532019</v>
      </c>
      <c r="AV68" s="4">
        <f>Colombia!H68</f>
        <v>155.03006359562954</v>
      </c>
      <c r="AW68" s="4">
        <f>Colombia!I68</f>
        <v>192.28012708088832</v>
      </c>
      <c r="AX68" s="4">
        <f>Colombia!J68</f>
        <v>254.55438258444934</v>
      </c>
      <c r="AY68" s="4">
        <f>Colombia!K68</f>
        <v>2584.36018957346</v>
      </c>
      <c r="AZ68" s="7">
        <f>Mexico!G68</f>
        <v>473.34983164632035</v>
      </c>
      <c r="BA68" s="4">
        <f>Mexico!H68</f>
        <v>339.11490783173213</v>
      </c>
      <c r="BB68" s="4">
        <f>Mexico!I68</f>
        <v>388.68598491993043</v>
      </c>
      <c r="BC68" s="4">
        <f>Mexico!J68</f>
        <v>710.28535589651301</v>
      </c>
      <c r="BD68" s="4">
        <f>Mexico!K68</f>
        <v>3562.7208480565373</v>
      </c>
    </row>
    <row r="69" spans="1:56">
      <c r="A69">
        <v>1965</v>
      </c>
      <c r="B69" s="4">
        <f>USA!G69</f>
        <v>971.54759918773289</v>
      </c>
      <c r="C69" s="4">
        <f>USA!H69</f>
        <v>659.51958617553191</v>
      </c>
      <c r="D69" s="4">
        <f>USA!I69</f>
        <v>1370.9126335106466</v>
      </c>
      <c r="E69" s="4">
        <f>USA!J69</f>
        <v>4894.4101397229633</v>
      </c>
      <c r="F69" s="4">
        <f>USA!K69</f>
        <v>13650.600773004797</v>
      </c>
      <c r="G69" s="7">
        <f>GB!G69</f>
        <v>1099.6189324498775</v>
      </c>
      <c r="H69" s="4">
        <f>GB!H69</f>
        <v>1009.7731944400527</v>
      </c>
      <c r="I69" s="4">
        <f>GB!I69</f>
        <v>1445.4750776516855</v>
      </c>
      <c r="J69" s="4">
        <f>GB!J69</f>
        <v>4706.3396089780435</v>
      </c>
      <c r="K69" s="4">
        <f>GB!K69</f>
        <v>11574.131320175431</v>
      </c>
      <c r="L69" s="7">
        <f>Germany!G69</f>
        <v>1408.4766493811626</v>
      </c>
      <c r="M69" s="8">
        <f>Germany!H69</f>
        <v>1308.6358727084141</v>
      </c>
      <c r="N69" s="8">
        <f>Germany!I69</f>
        <v>1657.4495424771253</v>
      </c>
      <c r="O69" s="8">
        <f>Germany!J69</f>
        <v>5133.5832067166866</v>
      </c>
      <c r="P69" s="8">
        <f>Germany!K69</f>
        <v>8363.9980991824032</v>
      </c>
      <c r="Q69" s="7">
        <f>Australia!G69</f>
        <v>848.38490491510959</v>
      </c>
      <c r="R69" s="4">
        <f>Australia!H69</f>
        <v>698.1099677412783</v>
      </c>
      <c r="S69" s="4">
        <f>Australia!I69</f>
        <v>926.54737845690408</v>
      </c>
      <c r="T69" s="4">
        <f>Australia!J69</f>
        <v>3176.0296469591522</v>
      </c>
      <c r="U69" s="4">
        <f>Australia!K69</f>
        <v>10527.070883720959</v>
      </c>
      <c r="V69" s="7">
        <f>France!G69</f>
        <v>1582.1712774706709</v>
      </c>
      <c r="W69" s="4">
        <f>France!H69</f>
        <v>1511.9274901711585</v>
      </c>
      <c r="X69" s="4">
        <f>France!I69</f>
        <v>1962.1804644914741</v>
      </c>
      <c r="Y69" s="4">
        <f>France!J69</f>
        <v>2708.4206351058733</v>
      </c>
      <c r="Z69" s="4">
        <f>France!K69</f>
        <v>8781.4405021452476</v>
      </c>
      <c r="AA69" s="7">
        <f>Switzerland!G69</f>
        <v>3034.9977129901267</v>
      </c>
      <c r="AB69" s="4">
        <f>Switzerland!H69</f>
        <v>3097.2856641563303</v>
      </c>
      <c r="AC69" s="4">
        <f>Switzerland!I69</f>
        <v>3559.3493163727458</v>
      </c>
      <c r="AD69" s="4">
        <f>Switzerland!J69</f>
        <v>7326.8129711861229</v>
      </c>
      <c r="AE69" s="4">
        <f>Switzerland!K69</f>
        <v>15429.708925006549</v>
      </c>
      <c r="AF69" s="7">
        <f>Argentina!G69</f>
        <v>198.03364472342761</v>
      </c>
      <c r="AG69" s="4">
        <f>Argentina!H69</f>
        <v>162.26582289829184</v>
      </c>
      <c r="AH69" s="4">
        <f>Argentina!I69</f>
        <v>199.04264639031851</v>
      </c>
      <c r="AI69" s="4">
        <f>Argentina!J69</f>
        <v>769.73807956728717</v>
      </c>
      <c r="AJ69" s="4">
        <f>Argentina!K69</f>
        <v>6744.3491589747009</v>
      </c>
      <c r="AK69" s="7">
        <f>Brazil!G69</f>
        <v>89.265565528429448</v>
      </c>
      <c r="AL69" s="4">
        <f>Brazil!H69</f>
        <v>-70.017868811018317</v>
      </c>
      <c r="AM69" s="4">
        <f>Brazil!I69</f>
        <v>-11.473800067298495</v>
      </c>
      <c r="AN69" s="4">
        <f>Brazil!J69</f>
        <v>616.27792021580922</v>
      </c>
      <c r="AO69" s="4">
        <f>Brazil!K69</f>
        <v>2398.1576981897074</v>
      </c>
      <c r="AP69" s="7">
        <f>Chile!G69</f>
        <v>-218.42329997719054</v>
      </c>
      <c r="AQ69" s="4">
        <f>Chile!H69</f>
        <v>-674.48229775901257</v>
      </c>
      <c r="AR69" s="4">
        <f>Chile!I69</f>
        <v>-594.74576265601343</v>
      </c>
      <c r="AS69" s="4">
        <f>Chile!J69</f>
        <v>-299.30592181286329</v>
      </c>
      <c r="AT69" s="4">
        <f>Chile!K69</f>
        <v>4503.7585289695844</v>
      </c>
      <c r="AU69" s="7">
        <f>Colombia!G69</f>
        <v>254.82846275777413</v>
      </c>
      <c r="AV69" s="4">
        <f>Colombia!H69</f>
        <v>108.41513942597466</v>
      </c>
      <c r="AW69" s="4">
        <f>Colombia!I69</f>
        <v>147.51889871195345</v>
      </c>
      <c r="AX69" s="4">
        <f>Colombia!J69</f>
        <v>209.67874845847675</v>
      </c>
      <c r="AY69" s="4">
        <f>Colombia!K69</f>
        <v>2600.1329651222259</v>
      </c>
      <c r="AZ69" s="7">
        <f>Mexico!G69</f>
        <v>493.00604302113447</v>
      </c>
      <c r="BA69" s="4">
        <f>Mexico!H69</f>
        <v>360.15020637106204</v>
      </c>
      <c r="BB69" s="4">
        <f>Mexico!I69</f>
        <v>410.9133448665213</v>
      </c>
      <c r="BC69" s="4">
        <f>Mexico!J69</f>
        <v>750.80041795324041</v>
      </c>
      <c r="BD69" s="4">
        <f>Mexico!K69</f>
        <v>3674.9988740260328</v>
      </c>
    </row>
    <row r="70" spans="1:56">
      <c r="A70">
        <v>1966</v>
      </c>
      <c r="B70" s="4">
        <f>USA!G70</f>
        <v>1020.4673044256133</v>
      </c>
      <c r="C70" s="4">
        <f>USA!H70</f>
        <v>702.49348861283897</v>
      </c>
      <c r="D70" s="4">
        <f>USA!I70</f>
        <v>1441.7245699548635</v>
      </c>
      <c r="E70" s="4">
        <f>USA!J70</f>
        <v>5124.143093600921</v>
      </c>
      <c r="F70" s="4">
        <f>USA!K70</f>
        <v>14381.228979386053</v>
      </c>
      <c r="G70" s="7">
        <f>GB!G70</f>
        <v>1068.9246991361115</v>
      </c>
      <c r="H70" s="4">
        <f>GB!H70</f>
        <v>972.73885747998168</v>
      </c>
      <c r="I70" s="4">
        <f>GB!I70</f>
        <v>1439.0933379430212</v>
      </c>
      <c r="J70" s="4">
        <f>GB!J70</f>
        <v>4722.0794428483659</v>
      </c>
      <c r="K70" s="4">
        <f>GB!K70</f>
        <v>11736.301787606248</v>
      </c>
      <c r="L70" s="7">
        <f>Germany!G70</f>
        <v>1425.1525765749468</v>
      </c>
      <c r="M70" s="8">
        <f>Germany!H70</f>
        <v>1340.6321871382488</v>
      </c>
      <c r="N70" s="8">
        <f>Germany!I70</f>
        <v>1706.3953535164778</v>
      </c>
      <c r="O70" s="8">
        <f>Germany!J70</f>
        <v>5213.4352396937429</v>
      </c>
      <c r="P70" s="8">
        <f>Germany!K70</f>
        <v>8662.6516496259865</v>
      </c>
      <c r="Q70" s="7">
        <f>Australia!G70</f>
        <v>753.2127840182884</v>
      </c>
      <c r="R70" s="4">
        <f>Australia!H70</f>
        <v>576.2572154788844</v>
      </c>
      <c r="S70" s="4">
        <f>Australia!I70</f>
        <v>818.57397226925934</v>
      </c>
      <c r="T70" s="4">
        <f>Australia!J70</f>
        <v>3067.2656005744407</v>
      </c>
      <c r="U70" s="4">
        <f>Australia!K70</f>
        <v>10617.001130296812</v>
      </c>
      <c r="V70" s="7">
        <f>France!G70</f>
        <v>1750.9972816297952</v>
      </c>
      <c r="W70" s="4">
        <f>France!H70</f>
        <v>1753.8140232341138</v>
      </c>
      <c r="X70" s="4">
        <f>France!I70</f>
        <v>2234.2780075312444</v>
      </c>
      <c r="Y70" s="4">
        <f>France!J70</f>
        <v>3034.965366177988</v>
      </c>
      <c r="Z70" s="4">
        <f>France!K70</f>
        <v>9171.8347425094562</v>
      </c>
      <c r="AA70" s="7">
        <f>Switzerland!G70</f>
        <v>3067.2561548545978</v>
      </c>
      <c r="AB70" s="4">
        <f>Switzerland!H70</f>
        <v>3126.7664596027012</v>
      </c>
      <c r="AC70" s="4">
        <f>Switzerland!I70</f>
        <v>3621.0466523582472</v>
      </c>
      <c r="AD70" s="4">
        <f>Switzerland!J70</f>
        <v>7302.3775723417593</v>
      </c>
      <c r="AE70" s="4">
        <f>Switzerland!K70</f>
        <v>15602.674126298714</v>
      </c>
      <c r="AF70" s="7">
        <f>Argentina!G70</f>
        <v>202.65525418288843</v>
      </c>
      <c r="AG70" s="4">
        <f>Argentina!H70</f>
        <v>166.57101680763148</v>
      </c>
      <c r="AH70" s="4">
        <f>Argentina!I70</f>
        <v>203.28517691486903</v>
      </c>
      <c r="AI70" s="4">
        <f>Argentina!J70</f>
        <v>752.88891991718629</v>
      </c>
      <c r="AJ70" s="4">
        <f>Argentina!K70</f>
        <v>6689.2535574927979</v>
      </c>
      <c r="AK70" s="7">
        <f>Brazil!G70</f>
        <v>112.2204895500263</v>
      </c>
      <c r="AL70" s="4">
        <f>Brazil!H70</f>
        <v>-39.717931277728709</v>
      </c>
      <c r="AM70" s="4">
        <f>Brazil!I70</f>
        <v>21.375658789634723</v>
      </c>
      <c r="AN70" s="4">
        <f>Brazil!J70</f>
        <v>653.74332228234061</v>
      </c>
      <c r="AO70" s="4">
        <f>Brazil!K70</f>
        <v>2423.1470371054088</v>
      </c>
      <c r="AP70" s="7">
        <f>Chile!G70</f>
        <v>-174.21717333609155</v>
      </c>
      <c r="AQ70" s="4">
        <f>Chile!H70</f>
        <v>-679.59986787540493</v>
      </c>
      <c r="AR70" s="4">
        <f>Chile!I70</f>
        <v>-578.35145607366439</v>
      </c>
      <c r="AS70" s="4">
        <f>Chile!J70</f>
        <v>-225.81443940906044</v>
      </c>
      <c r="AT70" s="4">
        <f>Chile!K70</f>
        <v>4897.7144150260247</v>
      </c>
      <c r="AU70" s="7">
        <f>Colombia!G70</f>
        <v>339.01471977745217</v>
      </c>
      <c r="AV70" s="4">
        <f>Colombia!H70</f>
        <v>199.14723876581203</v>
      </c>
      <c r="AW70" s="4">
        <f>Colombia!I70</f>
        <v>237.88205157106327</v>
      </c>
      <c r="AX70" s="4">
        <f>Colombia!J70</f>
        <v>300.76110129365884</v>
      </c>
      <c r="AY70" s="4">
        <f>Colombia!K70</f>
        <v>2657.8908151606975</v>
      </c>
      <c r="AZ70" s="7">
        <f>Mexico!G70</f>
        <v>572.77304732939217</v>
      </c>
      <c r="BA70" s="4">
        <f>Mexico!H70</f>
        <v>445.37010919657303</v>
      </c>
      <c r="BB70" s="4">
        <f>Mexico!I70</f>
        <v>500.25122823022366</v>
      </c>
      <c r="BC70" s="4">
        <f>Mexico!J70</f>
        <v>862.94933439026272</v>
      </c>
      <c r="BD70" s="4">
        <f>Mexico!K70</f>
        <v>3806.5353489082299</v>
      </c>
    </row>
    <row r="71" spans="1:56">
      <c r="A71">
        <v>1967</v>
      </c>
      <c r="B71" s="4">
        <f>USA!G71</f>
        <v>818.95763553479412</v>
      </c>
      <c r="C71" s="4">
        <f>USA!H71</f>
        <v>503.13127308035172</v>
      </c>
      <c r="D71" s="4">
        <f>USA!I71</f>
        <v>1342.0151759311657</v>
      </c>
      <c r="E71" s="4">
        <f>USA!J71</f>
        <v>5056.1454763152087</v>
      </c>
      <c r="F71" s="4">
        <f>USA!K71</f>
        <v>14615.823261610341</v>
      </c>
      <c r="G71" s="7">
        <f>GB!G71</f>
        <v>1098.2809137677327</v>
      </c>
      <c r="H71" s="4">
        <f>GB!H71</f>
        <v>1018.4124946803372</v>
      </c>
      <c r="I71" s="4">
        <f>GB!I71</f>
        <v>1515.2815573952439</v>
      </c>
      <c r="J71" s="4">
        <f>GB!J71</f>
        <v>4833.8008411405099</v>
      </c>
      <c r="K71" s="4">
        <f>GB!K71</f>
        <v>11952.223905069202</v>
      </c>
      <c r="L71" s="7">
        <f>Germany!G71</f>
        <v>1350.01730858464</v>
      </c>
      <c r="M71" s="8">
        <f>Germany!H71</f>
        <v>1277.9021736186321</v>
      </c>
      <c r="N71" s="8">
        <f>Germany!I71</f>
        <v>1648.8295928910079</v>
      </c>
      <c r="O71" s="8">
        <f>Germany!J71</f>
        <v>4975.5594617968454</v>
      </c>
      <c r="P71" s="8">
        <f>Germany!K71</f>
        <v>8436.6788825467574</v>
      </c>
      <c r="Q71" s="7">
        <f>Australia!G71</f>
        <v>938.21545677673191</v>
      </c>
      <c r="R71" s="4">
        <f>Australia!H71</f>
        <v>757.10896315783725</v>
      </c>
      <c r="S71" s="4">
        <f>Australia!I71</f>
        <v>1011.9784067408376</v>
      </c>
      <c r="T71" s="4">
        <f>Australia!J71</f>
        <v>3354.726366272072</v>
      </c>
      <c r="U71" s="4">
        <f>Australia!K71</f>
        <v>11106.640443814076</v>
      </c>
      <c r="V71" s="7">
        <f>France!G71</f>
        <v>1840.5191622784603</v>
      </c>
      <c r="W71" s="4">
        <f>France!H71</f>
        <v>1840.1391078228369</v>
      </c>
      <c r="X71" s="4">
        <f>France!I71</f>
        <v>2361.8233963606949</v>
      </c>
      <c r="Y71" s="4">
        <f>France!J71</f>
        <v>3222.3521199424736</v>
      </c>
      <c r="Z71" s="4">
        <f>France!K71</f>
        <v>9570.2322586674618</v>
      </c>
      <c r="AA71" s="7">
        <f>Switzerland!G71</f>
        <v>3147.6232540945311</v>
      </c>
      <c r="AB71" s="4">
        <f>Switzerland!H71</f>
        <v>3188.8245354786918</v>
      </c>
      <c r="AC71" s="4">
        <f>Switzerland!I71</f>
        <v>3697.91194978665</v>
      </c>
      <c r="AD71" s="4">
        <f>Switzerland!J71</f>
        <v>7311.843493132551</v>
      </c>
      <c r="AE71" s="4">
        <f>Switzerland!K71</f>
        <v>15839.50060974699</v>
      </c>
      <c r="AF71" s="7">
        <f>Argentina!G71</f>
        <v>211.25167316532972</v>
      </c>
      <c r="AG71" s="4">
        <f>Argentina!H71</f>
        <v>172.59977817148453</v>
      </c>
      <c r="AH71" s="4">
        <f>Argentina!I71</f>
        <v>210.19284363767687</v>
      </c>
      <c r="AI71" s="4">
        <f>Argentina!J71</f>
        <v>761.82036767120474</v>
      </c>
      <c r="AJ71" s="4">
        <f>Argentina!K71</f>
        <v>6769.6749537462092</v>
      </c>
      <c r="AK71" s="7">
        <f>Brazil!G71</f>
        <v>116.19690862482064</v>
      </c>
      <c r="AL71" s="4">
        <f>Brazil!H71</f>
        <v>-29.44494591549277</v>
      </c>
      <c r="AM71" s="4">
        <f>Brazil!I71</f>
        <v>34.657242616464593</v>
      </c>
      <c r="AN71" s="4">
        <f>Brazil!J71</f>
        <v>687.62299789579254</v>
      </c>
      <c r="AO71" s="4">
        <f>Brazil!K71</f>
        <v>2473.7610967524442</v>
      </c>
      <c r="AP71" s="7">
        <f>Chile!G71</f>
        <v>-236.0453042692717</v>
      </c>
      <c r="AQ71" s="4">
        <f>Chile!H71</f>
        <v>-708.81191791941558</v>
      </c>
      <c r="AR71" s="4">
        <f>Chile!I71</f>
        <v>-593.77805967848758</v>
      </c>
      <c r="AS71" s="4">
        <f>Chile!J71</f>
        <v>-232.62475752881218</v>
      </c>
      <c r="AT71" s="4">
        <f>Chile!K71</f>
        <v>4952.0221606648201</v>
      </c>
      <c r="AU71" s="7">
        <f>Colombia!G71</f>
        <v>377.42042149303677</v>
      </c>
      <c r="AV71" s="4">
        <f>Colombia!H71</f>
        <v>247.68864690992666</v>
      </c>
      <c r="AW71" s="4">
        <f>Colombia!I71</f>
        <v>288.14457990679881</v>
      </c>
      <c r="AX71" s="4">
        <f>Colombia!J71</f>
        <v>351.18239714621615</v>
      </c>
      <c r="AY71" s="4">
        <f>Colombia!K71</f>
        <v>2688.7033730637459</v>
      </c>
      <c r="AZ71" s="7">
        <f>Mexico!G71</f>
        <v>653.20499174311738</v>
      </c>
      <c r="BA71" s="4">
        <f>Mexico!H71</f>
        <v>527.71538586030044</v>
      </c>
      <c r="BB71" s="4">
        <f>Mexico!I71</f>
        <v>585.91655357917364</v>
      </c>
      <c r="BC71" s="4">
        <f>Mexico!J71</f>
        <v>966.9023426965822</v>
      </c>
      <c r="BD71" s="4">
        <f>Mexico!K71</f>
        <v>3918.5419968304277</v>
      </c>
    </row>
    <row r="72" spans="1:56">
      <c r="A72">
        <v>1968</v>
      </c>
      <c r="B72" s="4">
        <f>USA!G72</f>
        <v>828.27060635995929</v>
      </c>
      <c r="C72" s="4">
        <f>USA!H72</f>
        <v>507.53809818803114</v>
      </c>
      <c r="D72" s="4">
        <f>USA!I72</f>
        <v>1368.1420582984445</v>
      </c>
      <c r="E72" s="4">
        <f>USA!J72</f>
        <v>5199.4608801345257</v>
      </c>
      <c r="F72" s="4">
        <f>USA!K72</f>
        <v>15184.397239778677</v>
      </c>
      <c r="G72" s="7">
        <f>GB!G72</f>
        <v>1060.7054026143876</v>
      </c>
      <c r="H72" s="4">
        <f>GB!H72</f>
        <v>983.1218523167496</v>
      </c>
      <c r="I72" s="4">
        <f>GB!I72</f>
        <v>1514.9534800138717</v>
      </c>
      <c r="J72" s="4">
        <f>GB!J72</f>
        <v>4932.5993856007663</v>
      </c>
      <c r="K72" s="4">
        <f>GB!K72</f>
        <v>12404.812429929993</v>
      </c>
      <c r="L72" s="7">
        <f>Germany!G72</f>
        <v>1211.5453511730964</v>
      </c>
      <c r="M72" s="8">
        <f>Germany!H72</f>
        <v>1139.7450229287422</v>
      </c>
      <c r="N72" s="8">
        <f>Germany!I72</f>
        <v>1508.8393490580063</v>
      </c>
      <c r="O72" s="8">
        <f>Germany!J72</f>
        <v>4755.773405394516</v>
      </c>
      <c r="P72" s="8">
        <f>Germany!K72</f>
        <v>8455.1698821595055</v>
      </c>
      <c r="Q72" s="7">
        <f>Australia!G72</f>
        <v>689.41195102258325</v>
      </c>
      <c r="R72" s="4">
        <f>Australia!H72</f>
        <v>459.82487902333816</v>
      </c>
      <c r="S72" s="4">
        <f>Australia!I72</f>
        <v>735.02005981471734</v>
      </c>
      <c r="T72" s="4">
        <f>Australia!J72</f>
        <v>3134.2043567396681</v>
      </c>
      <c r="U72" s="4">
        <f>Australia!K72</f>
        <v>11452.894337026608</v>
      </c>
      <c r="V72" s="7">
        <f>France!G72</f>
        <v>1883.8476801478453</v>
      </c>
      <c r="W72" s="4">
        <f>France!H72</f>
        <v>1978.0326220229133</v>
      </c>
      <c r="X72" s="4">
        <f>France!I72</f>
        <v>2533.9907059438369</v>
      </c>
      <c r="Y72" s="4">
        <f>France!J72</f>
        <v>3445.095949984071</v>
      </c>
      <c r="Z72" s="4">
        <f>France!K72</f>
        <v>9893.0240880533493</v>
      </c>
      <c r="AA72" s="7">
        <f>Switzerland!G72</f>
        <v>3292.0560155297285</v>
      </c>
      <c r="AB72" s="4">
        <f>Switzerland!H72</f>
        <v>3349.4321992762239</v>
      </c>
      <c r="AC72" s="4">
        <f>Switzerland!I72</f>
        <v>3891.2145297797274</v>
      </c>
      <c r="AD72" s="4">
        <f>Switzerland!J72</f>
        <v>7506.0092861189169</v>
      </c>
      <c r="AE72" s="4">
        <f>Switzerland!K72</f>
        <v>16212.171451838878</v>
      </c>
      <c r="AF72" s="7">
        <f>Argentina!G72</f>
        <v>233.86626546448983</v>
      </c>
      <c r="AG72" s="4">
        <f>Argentina!H72</f>
        <v>193.79383804533725</v>
      </c>
      <c r="AH72" s="4">
        <f>Argentina!I72</f>
        <v>233.91427843921269</v>
      </c>
      <c r="AI72" s="4">
        <f>Argentina!J72</f>
        <v>803.74114042537406</v>
      </c>
      <c r="AJ72" s="4">
        <f>Argentina!K72</f>
        <v>6961.4897791904814</v>
      </c>
      <c r="AK72" s="7">
        <f>Brazil!G72</f>
        <v>184.71728002555491</v>
      </c>
      <c r="AL72" s="4">
        <f>Brazil!H72</f>
        <v>44.375090887516379</v>
      </c>
      <c r="AM72" s="4">
        <f>Brazil!I72</f>
        <v>115.97149420123151</v>
      </c>
      <c r="AN72" s="4">
        <f>Brazil!J72</f>
        <v>877.76371127770165</v>
      </c>
      <c r="AO72" s="4">
        <f>Brazil!K72</f>
        <v>2680.1839785358375</v>
      </c>
      <c r="AP72" s="7">
        <f>Chile!G72</f>
        <v>-149.65625876991584</v>
      </c>
      <c r="AQ72" s="4">
        <f>Chile!H72</f>
        <v>-646.28597061529922</v>
      </c>
      <c r="AR72" s="4">
        <f>Chile!I72</f>
        <v>-522.66574137662428</v>
      </c>
      <c r="AS72" s="4">
        <f>Chile!J72</f>
        <v>-150.4026390341408</v>
      </c>
      <c r="AT72" s="4">
        <f>Chile!K72</f>
        <v>5026.2757871878384</v>
      </c>
      <c r="AU72" s="7">
        <f>Colombia!G72</f>
        <v>440.39323754157363</v>
      </c>
      <c r="AV72" s="4">
        <f>Colombia!H72</f>
        <v>323.11293543689646</v>
      </c>
      <c r="AW72" s="4">
        <f>Colombia!I72</f>
        <v>365.26316530216997</v>
      </c>
      <c r="AX72" s="4">
        <f>Colombia!J72</f>
        <v>429.56116449463497</v>
      </c>
      <c r="AY72" s="4">
        <f>Colombia!K72</f>
        <v>2768.3504526054121</v>
      </c>
      <c r="AZ72" s="7">
        <f>Mexico!G72</f>
        <v>621.44553157087307</v>
      </c>
      <c r="BA72" s="4">
        <f>Mexico!H72</f>
        <v>492.38042700237639</v>
      </c>
      <c r="BB72" s="4">
        <f>Mexico!I72</f>
        <v>554.56250740612882</v>
      </c>
      <c r="BC72" s="4">
        <f>Mexico!J72</f>
        <v>969.68079698845975</v>
      </c>
      <c r="BD72" s="4">
        <f>Mexico!K72</f>
        <v>4105.0562947799381</v>
      </c>
    </row>
    <row r="73" spans="1:56">
      <c r="A73">
        <v>1969</v>
      </c>
      <c r="B73" s="4">
        <f>USA!G73</f>
        <v>877.16091584960054</v>
      </c>
      <c r="C73" s="4">
        <f>USA!H73</f>
        <v>562.81595406186216</v>
      </c>
      <c r="D73" s="4">
        <f>USA!I73</f>
        <v>1501.198442136754</v>
      </c>
      <c r="E73" s="4">
        <f>USA!J73</f>
        <v>5387.5593415442872</v>
      </c>
      <c r="F73" s="4">
        <f>USA!K73</f>
        <v>15504.886013189269</v>
      </c>
      <c r="G73" s="7">
        <f>GB!G73</f>
        <v>1376.6666955139076</v>
      </c>
      <c r="H73" s="4">
        <f>GB!H73</f>
        <v>1295.9363605472124</v>
      </c>
      <c r="I73" s="4">
        <f>GB!I73</f>
        <v>1830.8742840576463</v>
      </c>
      <c r="J73" s="4">
        <f>GB!J73</f>
        <v>5275.2442277070122</v>
      </c>
      <c r="K73" s="4">
        <f>GB!K73</f>
        <v>12601.090105575933</v>
      </c>
      <c r="L73" s="7">
        <f>Germany!G73</f>
        <v>1637.1353662218858</v>
      </c>
      <c r="M73" s="8">
        <f>Germany!H73</f>
        <v>1564.7245281025857</v>
      </c>
      <c r="N73" s="8">
        <f>Germany!I73</f>
        <v>1989.1966822992836</v>
      </c>
      <c r="O73" s="8">
        <f>Germany!J73</f>
        <v>5494.8939534445963</v>
      </c>
      <c r="P73" s="8">
        <f>Germany!K73</f>
        <v>9374.3377411153233</v>
      </c>
      <c r="Q73" s="7">
        <f>Australia!G73</f>
        <v>1037.775146699513</v>
      </c>
      <c r="R73" s="4">
        <f>Australia!H73</f>
        <v>801.95037282090311</v>
      </c>
      <c r="S73" s="4">
        <f>Australia!I73</f>
        <v>1092.1902372158054</v>
      </c>
      <c r="T73" s="4">
        <f>Australia!J73</f>
        <v>3570.3567348880119</v>
      </c>
      <c r="U73" s="4">
        <f>Australia!K73</f>
        <v>11916.746857992684</v>
      </c>
      <c r="V73" s="7">
        <f>France!G73</f>
        <v>1991.4811633676536</v>
      </c>
      <c r="W73" s="4">
        <f>France!H73</f>
        <v>1955.3281391917583</v>
      </c>
      <c r="X73" s="4">
        <f>France!I73</f>
        <v>2548.5724000362775</v>
      </c>
      <c r="Y73" s="4">
        <f>France!J73</f>
        <v>3530.0701829584164</v>
      </c>
      <c r="Z73" s="4">
        <f>France!K73</f>
        <v>10509.170447663573</v>
      </c>
      <c r="AA73" s="7">
        <f>Switzerland!G73</f>
        <v>3454.0816429374427</v>
      </c>
      <c r="AB73" s="4">
        <f>Switzerland!H73</f>
        <v>3511.6271286955221</v>
      </c>
      <c r="AC73" s="4">
        <f>Switzerland!I73</f>
        <v>4089.6355685862291</v>
      </c>
      <c r="AD73" s="4">
        <f>Switzerland!J73</f>
        <v>7730.0469210702149</v>
      </c>
      <c r="AE73" s="4">
        <f>Switzerland!K73</f>
        <v>16917.847604322204</v>
      </c>
      <c r="AF73" s="7">
        <f>Argentina!G73</f>
        <v>275.94897461166926</v>
      </c>
      <c r="AG73" s="4">
        <f>Argentina!H73</f>
        <v>235.48818422257841</v>
      </c>
      <c r="AH73" s="4">
        <f>Argentina!I73</f>
        <v>260.33586345513646</v>
      </c>
      <c r="AI73" s="4">
        <f>Argentina!J73</f>
        <v>894.8627709691167</v>
      </c>
      <c r="AJ73" s="4">
        <f>Argentina!K73</f>
        <v>7447.2317379858478</v>
      </c>
      <c r="AK73" s="7">
        <f>Brazil!G73</f>
        <v>210.77449189941311</v>
      </c>
      <c r="AL73" s="4">
        <f>Brazil!H73</f>
        <v>76.954630542866383</v>
      </c>
      <c r="AM73" s="4">
        <f>Brazil!I73</f>
        <v>160.02217070654248</v>
      </c>
      <c r="AN73" s="4">
        <f>Brazil!J73</f>
        <v>1019.8935268559396</v>
      </c>
      <c r="AO73" s="4">
        <f>Brazil!K73</f>
        <v>2872.8845229832896</v>
      </c>
      <c r="AP73" s="7">
        <f>Chile!G73</f>
        <v>-219.92489452353445</v>
      </c>
      <c r="AQ73" s="4">
        <f>Chile!H73</f>
        <v>-749.58200278253287</v>
      </c>
      <c r="AR73" s="4">
        <f>Chile!I73</f>
        <v>-625.52373762558113</v>
      </c>
      <c r="AS73" s="4">
        <f>Chile!J73</f>
        <v>-239.81109300209425</v>
      </c>
      <c r="AT73" s="4">
        <f>Chile!K73</f>
        <v>5112.7675433926097</v>
      </c>
      <c r="AU73" s="7">
        <f>Colombia!G73</f>
        <v>484.54411443040067</v>
      </c>
      <c r="AV73" s="4">
        <f>Colombia!H73</f>
        <v>359.40433784852246</v>
      </c>
      <c r="AW73" s="4">
        <f>Colombia!I73</f>
        <v>432.120321505552</v>
      </c>
      <c r="AX73" s="4">
        <f>Colombia!J73</f>
        <v>497.90546926073932</v>
      </c>
      <c r="AY73" s="4">
        <f>Colombia!K73</f>
        <v>2857.4166172377604</v>
      </c>
      <c r="AZ73" s="7">
        <f>Mexico!G73</f>
        <v>640.57907021401991</v>
      </c>
      <c r="BA73" s="4">
        <f>Mexico!H73</f>
        <v>512.91033898715284</v>
      </c>
      <c r="BB73" s="4">
        <f>Mexico!I73</f>
        <v>584.01687920914196</v>
      </c>
      <c r="BC73" s="4">
        <f>Mexico!J73</f>
        <v>1021.3969331504132</v>
      </c>
      <c r="BD73" s="4">
        <f>Mexico!K73</f>
        <v>4228.9063429727476</v>
      </c>
    </row>
    <row r="74" spans="1:56">
      <c r="A74">
        <v>1970</v>
      </c>
      <c r="B74" s="4">
        <f>USA!G74</f>
        <v>662.62982841185715</v>
      </c>
      <c r="C74" s="4">
        <f>USA!H74</f>
        <v>406.14136475064612</v>
      </c>
      <c r="D74" s="4">
        <f>USA!I74</f>
        <v>1389.0786258465271</v>
      </c>
      <c r="E74" s="4">
        <f>USA!J74</f>
        <v>5214.4668565921538</v>
      </c>
      <c r="F74" s="4">
        <f>USA!K74</f>
        <v>15354.470771431093</v>
      </c>
      <c r="G74" s="7">
        <f>GB!G74</f>
        <v>1321.1446991686516</v>
      </c>
      <c r="H74" s="4">
        <f>GB!H74</f>
        <v>1238.1225899808285</v>
      </c>
      <c r="I74" s="4">
        <f>GB!I74</f>
        <v>1773.667151104846</v>
      </c>
      <c r="J74" s="4">
        <f>GB!J74</f>
        <v>5256.9834536404887</v>
      </c>
      <c r="K74" s="4">
        <f>GB!K74</f>
        <v>12841.858672624914</v>
      </c>
      <c r="L74" s="7">
        <f>Germany!G74</f>
        <v>1310.5996847062743</v>
      </c>
      <c r="M74" s="8">
        <f>Germany!H74</f>
        <v>1239.569063763118</v>
      </c>
      <c r="N74" s="8">
        <f>Germany!I74</f>
        <v>1700.6346675345344</v>
      </c>
      <c r="O74" s="8">
        <f>Germany!J74</f>
        <v>5113.8523486016638</v>
      </c>
      <c r="P74" s="8">
        <f>Germany!K74</f>
        <v>9373.3768480265626</v>
      </c>
      <c r="Q74" s="7">
        <f>Australia!G74</f>
        <v>865.28102444716308</v>
      </c>
      <c r="R74" s="4">
        <f>Australia!H74</f>
        <v>547.27165064977567</v>
      </c>
      <c r="S74" s="4">
        <f>Australia!I74</f>
        <v>867.54681656291041</v>
      </c>
      <c r="T74" s="4">
        <f>Australia!J74</f>
        <v>3440.9879416636791</v>
      </c>
      <c r="U74" s="4">
        <f>Australia!K74</f>
        <v>12509.390853645529</v>
      </c>
      <c r="V74" s="7">
        <f>France!G74</f>
        <v>1992.4886641586036</v>
      </c>
      <c r="W74" s="4">
        <f>France!H74</f>
        <v>1933.2950135454253</v>
      </c>
      <c r="X74" s="4">
        <f>France!I74</f>
        <v>2563.4448410349751</v>
      </c>
      <c r="Y74" s="4">
        <f>France!J74</f>
        <v>3588.6765151526215</v>
      </c>
      <c r="Z74" s="4">
        <f>France!K74</f>
        <v>11202.273023717547</v>
      </c>
      <c r="AA74" s="7">
        <f>Switzerland!G74</f>
        <v>4392.5444294820181</v>
      </c>
      <c r="AB74" s="4">
        <f>Switzerland!H74</f>
        <v>4442.8912339654644</v>
      </c>
      <c r="AC74" s="4">
        <f>Switzerland!I74</f>
        <v>5111.6987831505021</v>
      </c>
      <c r="AD74" s="4">
        <f>Switzerland!J74</f>
        <v>8726.9471053219477</v>
      </c>
      <c r="AE74" s="4">
        <f>Switzerland!K74</f>
        <v>17871.505330832224</v>
      </c>
      <c r="AF74" s="7">
        <f>Argentina!G74</f>
        <v>323.7872812251872</v>
      </c>
      <c r="AG74" s="4">
        <f>Argentina!H74</f>
        <v>284.02370325476818</v>
      </c>
      <c r="AH74" s="4">
        <f>Argentina!I74</f>
        <v>313.57111831343809</v>
      </c>
      <c r="AI74" s="4">
        <f>Argentina!J74</f>
        <v>978.83245374334103</v>
      </c>
      <c r="AJ74" s="4">
        <f>Argentina!K74</f>
        <v>7729.5543214046165</v>
      </c>
      <c r="AK74" s="7">
        <f>Brazil!G74</f>
        <v>335.99084068880478</v>
      </c>
      <c r="AL74" s="4">
        <f>Brazil!H74</f>
        <v>218.48862513979893</v>
      </c>
      <c r="AM74" s="4">
        <f>Brazil!I74</f>
        <v>300.92441240832966</v>
      </c>
      <c r="AN74" s="4">
        <f>Brazil!J74</f>
        <v>1130.3091364605525</v>
      </c>
      <c r="AO74" s="4">
        <f>Brazil!K74</f>
        <v>2870.9032399162684</v>
      </c>
      <c r="AP74" s="7">
        <f>Chile!G74</f>
        <v>-45.6657020704953</v>
      </c>
      <c r="AQ74" s="4">
        <f>Chile!H74</f>
        <v>-605.67826594806218</v>
      </c>
      <c r="AR74" s="4">
        <f>Chile!I74</f>
        <v>-464.71192444378346</v>
      </c>
      <c r="AS74" s="4">
        <f>Chile!J74</f>
        <v>-79.37488070181719</v>
      </c>
      <c r="AT74" s="4">
        <f>Chile!K74</f>
        <v>5120.2716823406481</v>
      </c>
      <c r="AU74" s="7">
        <f>Colombia!G74</f>
        <v>639.72626726435033</v>
      </c>
      <c r="AV74" s="4">
        <f>Colombia!H74</f>
        <v>518.02039656102932</v>
      </c>
      <c r="AW74" s="4">
        <f>Colombia!I74</f>
        <v>567.87755774171774</v>
      </c>
      <c r="AX74" s="4">
        <f>Colombia!J74</f>
        <v>635.33815397184276</v>
      </c>
      <c r="AY74" s="4">
        <f>Colombia!K74</f>
        <v>2956.1777777777779</v>
      </c>
      <c r="AZ74" s="7">
        <f>Mexico!G74</f>
        <v>798.30474383258843</v>
      </c>
      <c r="BA74" s="4">
        <f>Mexico!H74</f>
        <v>677.80315342078927</v>
      </c>
      <c r="BB74" s="4">
        <f>Mexico!I74</f>
        <v>749.98554459782531</v>
      </c>
      <c r="BC74" s="4">
        <f>Mexico!J74</f>
        <v>1216.6392657926842</v>
      </c>
      <c r="BD74" s="4">
        <f>Mexico!K74</f>
        <v>4381.6790958714537</v>
      </c>
    </row>
    <row r="75" spans="1:56">
      <c r="A75">
        <v>1971</v>
      </c>
      <c r="B75" s="4">
        <f>USA!G75</f>
        <v>790.8232603245832</v>
      </c>
      <c r="C75" s="4">
        <f>USA!H75</f>
        <v>528.69590517578661</v>
      </c>
      <c r="D75" s="4">
        <f>USA!I75</f>
        <v>1515.894715192542</v>
      </c>
      <c r="E75" s="4">
        <f>USA!J75</f>
        <v>5396.1340309286825</v>
      </c>
      <c r="F75" s="4">
        <f>USA!K75</f>
        <v>15661.698974121937</v>
      </c>
      <c r="G75" s="7">
        <f>GB!G75</f>
        <v>1331.756132965281</v>
      </c>
      <c r="H75" s="4">
        <f>GB!H75</f>
        <v>1261.8290173746586</v>
      </c>
      <c r="I75" s="4">
        <f>GB!I75</f>
        <v>1819.8788604804683</v>
      </c>
      <c r="J75" s="4">
        <f>GB!J75</f>
        <v>5332.369558859692</v>
      </c>
      <c r="K75" s="4">
        <f>GB!K75</f>
        <v>13044.385059754573</v>
      </c>
      <c r="L75" s="7">
        <f>Germany!G75</f>
        <v>1351.6404428988978</v>
      </c>
      <c r="M75" s="8">
        <f>Germany!H75</f>
        <v>1278.0979340763133</v>
      </c>
      <c r="N75" s="8">
        <f>Germany!I75</f>
        <v>1820.5627383921399</v>
      </c>
      <c r="O75" s="8">
        <f>Germany!J75</f>
        <v>5261.3546268968821</v>
      </c>
      <c r="P75" s="8">
        <f>Germany!K75</f>
        <v>9703.6702406823224</v>
      </c>
      <c r="Q75" s="7">
        <f>Australia!G75</f>
        <v>902.77315731944532</v>
      </c>
      <c r="R75" s="4">
        <f>Australia!H75</f>
        <v>535.83759754728953</v>
      </c>
      <c r="S75" s="4">
        <f>Australia!I75</f>
        <v>889.00220842027989</v>
      </c>
      <c r="T75" s="4">
        <f>Australia!J75</f>
        <v>3430.7817917463058</v>
      </c>
      <c r="U75" s="4">
        <f>Australia!K75</f>
        <v>12510.644069003591</v>
      </c>
      <c r="V75" s="7">
        <f>France!G75</f>
        <v>1978.0964652439345</v>
      </c>
      <c r="W75" s="4">
        <f>France!H75</f>
        <v>1953.7526574331566</v>
      </c>
      <c r="X75" s="4">
        <f>France!I75</f>
        <v>2604.8730262829586</v>
      </c>
      <c r="Y75" s="4">
        <f>France!J75</f>
        <v>3637.1174009424931</v>
      </c>
      <c r="Z75" s="4">
        <f>France!K75</f>
        <v>11717.887168016758</v>
      </c>
      <c r="AA75" s="7">
        <f>Switzerland!G75</f>
        <v>4681.160457366339</v>
      </c>
      <c r="AB75" s="4">
        <f>Switzerland!H75</f>
        <v>4727.4630603377191</v>
      </c>
      <c r="AC75" s="4">
        <f>Switzerland!I75</f>
        <v>5471.6338130405893</v>
      </c>
      <c r="AD75" s="4">
        <f>Switzerland!J75</f>
        <v>9027.4269908838505</v>
      </c>
      <c r="AE75" s="4">
        <f>Switzerland!K75</f>
        <v>18449.201484391764</v>
      </c>
      <c r="AF75" s="7">
        <f>Argentina!G75</f>
        <v>341.44588498990242</v>
      </c>
      <c r="AG75" s="4">
        <f>Argentina!H75</f>
        <v>288.86291543943446</v>
      </c>
      <c r="AH75" s="4">
        <f>Argentina!I75</f>
        <v>334.40497854024267</v>
      </c>
      <c r="AI75" s="4">
        <f>Argentina!J75</f>
        <v>1012.0343520478635</v>
      </c>
      <c r="AJ75" s="4">
        <f>Argentina!K75</f>
        <v>7891.2530748667978</v>
      </c>
      <c r="AK75" s="7">
        <f>Brazil!G75</f>
        <v>392.67568943379689</v>
      </c>
      <c r="AL75" s="4">
        <f>Brazil!H75</f>
        <v>-54.585588874847836</v>
      </c>
      <c r="AM75" s="4">
        <f>Brazil!I75</f>
        <v>35.295719010145596</v>
      </c>
      <c r="AN75" s="4">
        <f>Brazil!J75</f>
        <v>995.99064831829219</v>
      </c>
      <c r="AO75" s="4">
        <f>Brazil!K75</f>
        <v>3119.3316937336126</v>
      </c>
      <c r="AP75" s="7">
        <f>Chile!G75</f>
        <v>-305.21477186006229</v>
      </c>
      <c r="AQ75" s="4">
        <f>Chile!H75</f>
        <v>-923.70059986452691</v>
      </c>
      <c r="AR75" s="4">
        <f>Chile!I75</f>
        <v>-690.0888951963899</v>
      </c>
      <c r="AS75" s="4">
        <f>Chile!J75</f>
        <v>-251.35249476630162</v>
      </c>
      <c r="AT75" s="4">
        <f>Chile!K75</f>
        <v>5478.7070292457674</v>
      </c>
      <c r="AU75" s="7">
        <f>Colombia!G75</f>
        <v>631.61195570443533</v>
      </c>
      <c r="AV75" s="4">
        <f>Colombia!H75</f>
        <v>363.8703982714444</v>
      </c>
      <c r="AW75" s="4">
        <f>Colombia!I75</f>
        <v>415.64298535170406</v>
      </c>
      <c r="AX75" s="4">
        <f>Colombia!J75</f>
        <v>484.74860829937012</v>
      </c>
      <c r="AY75" s="4">
        <f>Colombia!K75</f>
        <v>3055.4929333217724</v>
      </c>
      <c r="AZ75" s="7">
        <f>Mexico!G75</f>
        <v>738.03203205399734</v>
      </c>
      <c r="BA75" s="4">
        <f>Mexico!H75</f>
        <v>509.7539539373455</v>
      </c>
      <c r="BB75" s="4">
        <f>Mexico!I75</f>
        <v>592.84017138332081</v>
      </c>
      <c r="BC75" s="4">
        <f>Mexico!J75</f>
        <v>1064.0350869633028</v>
      </c>
      <c r="BD75" s="4">
        <f>Mexico!K75</f>
        <v>4422.5110804871692</v>
      </c>
    </row>
    <row r="76" spans="1:56">
      <c r="A76">
        <v>1972</v>
      </c>
      <c r="B76" s="4">
        <f>USA!G76</f>
        <v>948.79618269578521</v>
      </c>
      <c r="C76" s="4">
        <f>USA!H76</f>
        <v>748.78739874335406</v>
      </c>
      <c r="D76" s="4">
        <f>USA!I76</f>
        <v>1763.7484469468325</v>
      </c>
      <c r="E76" s="4">
        <f>USA!J76</f>
        <v>5783.6074205737686</v>
      </c>
      <c r="F76" s="4">
        <f>USA!K76</f>
        <v>16309.043960714094</v>
      </c>
      <c r="G76" s="7">
        <f>GB!G76</f>
        <v>963.9844211074186</v>
      </c>
      <c r="H76" s="4">
        <f>GB!H76</f>
        <v>914.93790017029914</v>
      </c>
      <c r="I76" s="4">
        <f>GB!I76</f>
        <v>1514.2490658034635</v>
      </c>
      <c r="J76" s="4">
        <f>GB!J76</f>
        <v>5118.5603692064369</v>
      </c>
      <c r="K76" s="4">
        <f>GB!K76</f>
        <v>13473.815916134437</v>
      </c>
      <c r="L76" s="7">
        <f>Germany!G76</f>
        <v>1255.8843120574377</v>
      </c>
      <c r="M76" s="8">
        <f>Germany!H76</f>
        <v>1192.7627188151007</v>
      </c>
      <c r="N76" s="8">
        <f>Germany!I76</f>
        <v>1751.290502101396</v>
      </c>
      <c r="O76" s="8">
        <f>Germany!J76</f>
        <v>5155.9198343248509</v>
      </c>
      <c r="P76" s="8">
        <f>Germany!K76</f>
        <v>9853.0476106721017</v>
      </c>
      <c r="Q76" s="7">
        <f>Australia!G76</f>
        <v>849.93360108827733</v>
      </c>
      <c r="R76" s="4">
        <f>Australia!H76</f>
        <v>466.06917360031764</v>
      </c>
      <c r="S76" s="4">
        <f>Australia!I76</f>
        <v>859.52483043063944</v>
      </c>
      <c r="T76" s="4">
        <f>Australia!J76</f>
        <v>3440.5991800345964</v>
      </c>
      <c r="U76" s="4">
        <f>Australia!K76</f>
        <v>12855.399513968961</v>
      </c>
      <c r="V76" s="7">
        <f>France!G76</f>
        <v>2046.2375492163628</v>
      </c>
      <c r="W76" s="4">
        <f>France!H76</f>
        <v>2040.949315337258</v>
      </c>
      <c r="X76" s="4">
        <f>France!I76</f>
        <v>2697.6820705130513</v>
      </c>
      <c r="Y76" s="4">
        <f>France!J76</f>
        <v>3734.0765444975259</v>
      </c>
      <c r="Z76" s="4">
        <f>France!K76</f>
        <v>12222.461669762253</v>
      </c>
      <c r="AA76" s="7">
        <f>Switzerland!G76</f>
        <v>4808.6870398584642</v>
      </c>
      <c r="AB76" s="4">
        <f>Switzerland!H76</f>
        <v>4848.5612414808347</v>
      </c>
      <c r="AC76" s="4">
        <f>Switzerland!I76</f>
        <v>5644.3243633717011</v>
      </c>
      <c r="AD76" s="4">
        <f>Switzerland!J76</f>
        <v>9132.0321107367508</v>
      </c>
      <c r="AE76" s="4">
        <f>Switzerland!K76</f>
        <v>18865.139075955161</v>
      </c>
      <c r="AF76" s="7">
        <f>Argentina!G76</f>
        <v>386.08686557578284</v>
      </c>
      <c r="AG76" s="4">
        <f>Argentina!H76</f>
        <v>333.72629575459348</v>
      </c>
      <c r="AH76" s="4">
        <f>Argentina!I76</f>
        <v>358.14545380969003</v>
      </c>
      <c r="AI76" s="4">
        <f>Argentina!J76</f>
        <v>1024.8628469146083</v>
      </c>
      <c r="AJ76" s="4">
        <f>Argentina!K76</f>
        <v>7920.0398064984311</v>
      </c>
      <c r="AK76" s="7">
        <f>Brazil!G76</f>
        <v>431.68118638490819</v>
      </c>
      <c r="AL76" s="4">
        <f>Brazil!H76</f>
        <v>3.0579299886340583</v>
      </c>
      <c r="AM76" s="4">
        <f>Brazil!I76</f>
        <v>109.13750621188754</v>
      </c>
      <c r="AN76" s="4">
        <f>Brazil!J76</f>
        <v>1232.6138695488605</v>
      </c>
      <c r="AO76" s="4">
        <f>Brazil!K76</f>
        <v>3409.2280214328239</v>
      </c>
      <c r="AP76" s="7">
        <f>Chile!G76</f>
        <v>-583.44302536179384</v>
      </c>
      <c r="AQ76" s="4">
        <f>Chile!H76</f>
        <v>-1123.3271605078276</v>
      </c>
      <c r="AR76" s="4">
        <f>Chile!I76</f>
        <v>-1052.8051766550302</v>
      </c>
      <c r="AS76" s="4">
        <f>Chile!J76</f>
        <v>-640.87160535411158</v>
      </c>
      <c r="AT76" s="4">
        <f>Chile!K76</f>
        <v>5318.342240596955</v>
      </c>
      <c r="AU76" s="7">
        <f>Colombia!G76</f>
        <v>574.98416312609959</v>
      </c>
      <c r="AV76" s="4">
        <f>Colombia!H76</f>
        <v>325.00816145576425</v>
      </c>
      <c r="AW76" s="4">
        <f>Colombia!I76</f>
        <v>379.42383375840564</v>
      </c>
      <c r="AX76" s="4">
        <f>Colombia!J76</f>
        <v>451.44411218644399</v>
      </c>
      <c r="AY76" s="4">
        <f>Colombia!K76</f>
        <v>3212.7947838604514</v>
      </c>
      <c r="AZ76" s="7">
        <f>Mexico!G76</f>
        <v>831.37593717962238</v>
      </c>
      <c r="BA76" s="4">
        <f>Mexico!H76</f>
        <v>613.58535798056505</v>
      </c>
      <c r="BB76" s="4">
        <f>Mexico!I76</f>
        <v>708.33680985857939</v>
      </c>
      <c r="BC76" s="4">
        <f>Mexico!J76</f>
        <v>1223.6288412074691</v>
      </c>
      <c r="BD76" s="4">
        <f>Mexico!K76</f>
        <v>4648.0542676216419</v>
      </c>
    </row>
    <row r="77" spans="1:56">
      <c r="A77">
        <v>1973</v>
      </c>
      <c r="B77" s="4">
        <f>USA!G77</f>
        <v>1324.2900651659775</v>
      </c>
      <c r="C77" s="4">
        <f>USA!H77</f>
        <v>1136.2763172209254</v>
      </c>
      <c r="D77" s="4">
        <f>USA!I77</f>
        <v>2183.8989732699715</v>
      </c>
      <c r="E77" s="4">
        <f>USA!J77</f>
        <v>6371.4652006179294</v>
      </c>
      <c r="F77" s="4">
        <f>USA!K77</f>
        <v>17067.379629101397</v>
      </c>
      <c r="G77" s="7">
        <f>GB!G77</f>
        <v>1280.2034488142517</v>
      </c>
      <c r="H77" s="4">
        <f>GB!H77</f>
        <v>1245.1746033462482</v>
      </c>
      <c r="I77" s="4">
        <f>GB!I77</f>
        <v>1901.6980883433985</v>
      </c>
      <c r="J77" s="4">
        <f>GB!J77</f>
        <v>5737.3797813627962</v>
      </c>
      <c r="K77" s="4">
        <f>GB!K77</f>
        <v>14420.848512471395</v>
      </c>
      <c r="L77" s="7">
        <f>Germany!G77</f>
        <v>1487.2262245198399</v>
      </c>
      <c r="M77" s="8">
        <f>Germany!H77</f>
        <v>1417.9180300957441</v>
      </c>
      <c r="N77" s="8">
        <f>Germany!I77</f>
        <v>2150.3712918511083</v>
      </c>
      <c r="O77" s="8">
        <f>Germany!J77</f>
        <v>6275.0681035868483</v>
      </c>
      <c r="P77" s="8">
        <f>Germany!K77</f>
        <v>12238.31077506196</v>
      </c>
      <c r="Q77" s="7">
        <f>Australia!G77</f>
        <v>961.90789190719056</v>
      </c>
      <c r="R77" s="4">
        <f>Australia!H77</f>
        <v>574.23429888284556</v>
      </c>
      <c r="S77" s="4">
        <f>Australia!I77</f>
        <v>998.40715903383318</v>
      </c>
      <c r="T77" s="4">
        <f>Australia!J77</f>
        <v>3556.3269419964813</v>
      </c>
      <c r="U77" s="4">
        <f>Australia!K77</f>
        <v>12898.116879368481</v>
      </c>
      <c r="V77" s="7">
        <f>France!G77</f>
        <v>2247.767712389144</v>
      </c>
      <c r="W77" s="4">
        <f>France!H77</f>
        <v>2191.957133429873</v>
      </c>
      <c r="X77" s="4">
        <f>France!I77</f>
        <v>2873.9732975386551</v>
      </c>
      <c r="Y77" s="4">
        <f>France!J77</f>
        <v>3943.4146820423048</v>
      </c>
      <c r="Z77" s="4">
        <f>France!K77</f>
        <v>12937.638226592437</v>
      </c>
      <c r="AA77" s="7">
        <f>Switzerland!G77</f>
        <v>4858.1161675203412</v>
      </c>
      <c r="AB77" s="4">
        <f>Switzerland!H77</f>
        <v>4900.0763864151695</v>
      </c>
      <c r="AC77" s="4">
        <f>Switzerland!I77</f>
        <v>5774.2257847194269</v>
      </c>
      <c r="AD77" s="4">
        <f>Switzerland!J77</f>
        <v>9149.9533027693815</v>
      </c>
      <c r="AE77" s="4">
        <f>Switzerland!K77</f>
        <v>19298.1586923174</v>
      </c>
      <c r="AF77" s="7">
        <f>Argentina!G77</f>
        <v>330.14077403848023</v>
      </c>
      <c r="AG77" s="4">
        <f>Argentina!H77</f>
        <v>280.52484051515472</v>
      </c>
      <c r="AH77" s="4">
        <f>Argentina!I77</f>
        <v>300.97309884166123</v>
      </c>
      <c r="AI77" s="4">
        <f>Argentina!J77</f>
        <v>992.26259544297739</v>
      </c>
      <c r="AJ77" s="4">
        <f>Argentina!K77</f>
        <v>8077.0135753753339</v>
      </c>
      <c r="AK77" s="7">
        <f>Brazil!G77</f>
        <v>505.58931382656976</v>
      </c>
      <c r="AL77" s="4">
        <f>Brazil!H77</f>
        <v>105.52461031416648</v>
      </c>
      <c r="AM77" s="4">
        <f>Brazil!I77</f>
        <v>211.45181717903316</v>
      </c>
      <c r="AN77" s="4">
        <f>Brazil!J77</f>
        <v>1571.8758518547579</v>
      </c>
      <c r="AO77" s="4">
        <f>Brazil!K77</f>
        <v>3794.7920300810169</v>
      </c>
      <c r="AP77" s="7">
        <f>Chile!G77</f>
        <v>-683.24445908997211</v>
      </c>
      <c r="AQ77" s="4">
        <f>Chile!H77</f>
        <v>-1270.2583932564405</v>
      </c>
      <c r="AR77" s="4">
        <f>Chile!I77</f>
        <v>-1238.6174505947702</v>
      </c>
      <c r="AS77" s="4">
        <f>Chile!J77</f>
        <v>-885.82896043369078</v>
      </c>
      <c r="AT77" s="4">
        <f>Chile!K77</f>
        <v>4938.2312115804079</v>
      </c>
      <c r="AU77" s="7">
        <f>Colombia!G77</f>
        <v>575.64710611245118</v>
      </c>
      <c r="AV77" s="4">
        <f>Colombia!H77</f>
        <v>339.32765671627971</v>
      </c>
      <c r="AW77" s="4">
        <f>Colombia!I77</f>
        <v>396.57329299552265</v>
      </c>
      <c r="AX77" s="4">
        <f>Colombia!J77</f>
        <v>471.09047544079965</v>
      </c>
      <c r="AY77" s="4">
        <f>Colombia!K77</f>
        <v>3350.6412908564334</v>
      </c>
      <c r="AZ77" s="7">
        <f>Mexico!G77</f>
        <v>893.67143932345527</v>
      </c>
      <c r="BA77" s="4">
        <f>Mexico!H77</f>
        <v>679.56562757587801</v>
      </c>
      <c r="BB77" s="4">
        <f>Mexico!I77</f>
        <v>785.37016393000567</v>
      </c>
      <c r="BC77" s="4">
        <f>Mexico!J77</f>
        <v>1343.7849256987799</v>
      </c>
      <c r="BD77" s="4">
        <f>Mexico!K77</f>
        <v>4883.4997289878138</v>
      </c>
    </row>
    <row r="78" spans="1:56">
      <c r="A78">
        <v>1974</v>
      </c>
      <c r="B78" s="4">
        <f>USA!G78</f>
        <v>952.61448494857314</v>
      </c>
      <c r="C78" s="4">
        <f>USA!H78</f>
        <v>640.12909699177112</v>
      </c>
      <c r="D78" s="4">
        <f>USA!I78</f>
        <v>1725.771464400367</v>
      </c>
      <c r="E78" s="4">
        <f>USA!J78</f>
        <v>5838.8223362104482</v>
      </c>
      <c r="F78" s="4">
        <f>USA!K78</f>
        <v>16830.659969979581</v>
      </c>
      <c r="G78" s="7">
        <f>GB!G78</f>
        <v>902.67669047639026</v>
      </c>
      <c r="H78" s="4">
        <f>GB!H78</f>
        <v>841.20754389182764</v>
      </c>
      <c r="I78" s="4">
        <f>GB!I78</f>
        <v>1493.0592056043818</v>
      </c>
      <c r="J78" s="4">
        <f>GB!J78</f>
        <v>5258.9807301902583</v>
      </c>
      <c r="K78" s="4">
        <f>GB!K78</f>
        <v>14225.854413245474</v>
      </c>
      <c r="L78" s="7">
        <f>Germany!G78</f>
        <v>1634.3489476928953</v>
      </c>
      <c r="M78" s="8">
        <f>Germany!H78</f>
        <v>1541.1132770364445</v>
      </c>
      <c r="N78" s="8">
        <f>Germany!I78</f>
        <v>2329.767299493903</v>
      </c>
      <c r="O78" s="8">
        <f>Germany!J78</f>
        <v>6509.0713859255502</v>
      </c>
      <c r="P78" s="8">
        <f>Germany!K78</f>
        <v>12700.017462150923</v>
      </c>
      <c r="Q78" s="7">
        <f>Australia!G78</f>
        <v>1041.7627310707589</v>
      </c>
      <c r="R78" s="4">
        <f>Australia!H78</f>
        <v>639.2247034625816</v>
      </c>
      <c r="S78" s="4">
        <f>Australia!I78</f>
        <v>1102.5962005739116</v>
      </c>
      <c r="T78" s="4">
        <f>Australia!J78</f>
        <v>3701.8724833828974</v>
      </c>
      <c r="U78" s="4">
        <f>Australia!K78</f>
        <v>13232.524207876173</v>
      </c>
      <c r="V78" s="7">
        <f>France!G78</f>
        <v>2283.3750675061242</v>
      </c>
      <c r="W78" s="4">
        <f>France!H78</f>
        <v>2196.5506290459825</v>
      </c>
      <c r="X78" s="4">
        <f>France!I78</f>
        <v>2948.2727113940109</v>
      </c>
      <c r="Y78" s="4">
        <f>France!J78</f>
        <v>4003.6048794424555</v>
      </c>
      <c r="Z78" s="4">
        <f>France!K78</f>
        <v>13024.618167251801</v>
      </c>
      <c r="AA78" s="7">
        <f>Switzerland!G78</f>
        <v>4770.8406245741353</v>
      </c>
      <c r="AB78" s="4">
        <f>Switzerland!H78</f>
        <v>4800.2741585421536</v>
      </c>
      <c r="AC78" s="4">
        <f>Switzerland!I78</f>
        <v>5722.7540373186694</v>
      </c>
      <c r="AD78" s="4">
        <f>Switzerland!J78</f>
        <v>8761.7564936792514</v>
      </c>
      <c r="AE78" s="4">
        <f>Switzerland!K78</f>
        <v>19418.414253934701</v>
      </c>
      <c r="AF78" s="7">
        <f>Argentina!G78</f>
        <v>354.28065877535698</v>
      </c>
      <c r="AG78" s="4">
        <f>Argentina!H78</f>
        <v>261.15716387533064</v>
      </c>
      <c r="AH78" s="4">
        <f>Argentina!I78</f>
        <v>283.60046193985033</v>
      </c>
      <c r="AI78" s="4">
        <f>Argentina!J78</f>
        <v>1016.6981088868764</v>
      </c>
      <c r="AJ78" s="4">
        <f>Argentina!K78</f>
        <v>8370.7508227178314</v>
      </c>
      <c r="AK78" s="7">
        <f>Brazil!G78</f>
        <v>553.6521538061919</v>
      </c>
      <c r="AL78" s="4">
        <f>Brazil!H78</f>
        <v>165.87836117020908</v>
      </c>
      <c r="AM78" s="4">
        <f>Brazil!I78</f>
        <v>272.1645826859571</v>
      </c>
      <c r="AN78" s="4">
        <f>Brazil!J78</f>
        <v>1735.2279374902314</v>
      </c>
      <c r="AO78" s="4">
        <f>Brazil!K78</f>
        <v>4008.8126159554727</v>
      </c>
      <c r="AP78" s="7">
        <f>Chile!G78</f>
        <v>-732.63038061731652</v>
      </c>
      <c r="AQ78" s="4">
        <f>Chile!H78</f>
        <v>-1556.2987074138023</v>
      </c>
      <c r="AR78" s="4">
        <f>Chile!I78</f>
        <v>-1539.333255911409</v>
      </c>
      <c r="AS78" s="4">
        <f>Chile!J78</f>
        <v>-1192.3653383317178</v>
      </c>
      <c r="AT78" s="4">
        <f>Chile!K78</f>
        <v>4906.0579455662864</v>
      </c>
      <c r="AU78" s="7">
        <f>Colombia!G78</f>
        <v>621.85910810426026</v>
      </c>
      <c r="AV78" s="4">
        <f>Colombia!H78</f>
        <v>324.80524425573185</v>
      </c>
      <c r="AW78" s="4">
        <f>Colombia!I78</f>
        <v>384.10349498461522</v>
      </c>
      <c r="AX78" s="4">
        <f>Colombia!J78</f>
        <v>460.48204013059802</v>
      </c>
      <c r="AY78" s="4">
        <f>Colombia!K78</f>
        <v>3463.1996117761241</v>
      </c>
      <c r="AZ78" s="7">
        <f>Mexico!G78</f>
        <v>952.60378548261554</v>
      </c>
      <c r="BA78" s="4">
        <f>Mexico!H78</f>
        <v>616.4176298700628</v>
      </c>
      <c r="BB78" s="4">
        <f>Mexico!I78</f>
        <v>730.21092766024481</v>
      </c>
      <c r="BC78" s="4">
        <f>Mexico!J78</f>
        <v>1307.7062958603615</v>
      </c>
      <c r="BD78" s="4">
        <f>Mexico!K78</f>
        <v>5026.270266603351</v>
      </c>
    </row>
    <row r="79" spans="1:56">
      <c r="A79">
        <v>1975</v>
      </c>
      <c r="B79" s="4">
        <f>USA!G79</f>
        <v>570.16674836384436</v>
      </c>
      <c r="C79" s="4">
        <f>USA!H79</f>
        <v>82.970059285481724</v>
      </c>
      <c r="D79" s="4">
        <f>USA!I79</f>
        <v>1161.0079163948967</v>
      </c>
      <c r="E79" s="4">
        <f>USA!J79</f>
        <v>5210.9494098248588</v>
      </c>
      <c r="F79" s="4">
        <f>USA!K79</f>
        <v>16626.745999580373</v>
      </c>
      <c r="G79" s="7">
        <f>GB!G79</f>
        <v>735.15879207947592</v>
      </c>
      <c r="H79" s="4">
        <f>GB!H79</f>
        <v>591.08059259364097</v>
      </c>
      <c r="I79" s="4">
        <f>GB!I79</f>
        <v>1263.8392695685891</v>
      </c>
      <c r="J79" s="4">
        <f>GB!J79</f>
        <v>4993.5249593484605</v>
      </c>
      <c r="K79" s="4">
        <f>GB!K79</f>
        <v>14138.175816857387</v>
      </c>
      <c r="L79" s="7">
        <f>Germany!G79</f>
        <v>1083.5997805579891</v>
      </c>
      <c r="M79" s="8">
        <f>Germany!H79</f>
        <v>958.29670321177184</v>
      </c>
      <c r="N79" s="8">
        <f>Germany!I79</f>
        <v>1776.9615955045508</v>
      </c>
      <c r="O79" s="8">
        <f>Germany!J79</f>
        <v>5899.2696375952619</v>
      </c>
      <c r="P79" s="8">
        <f>Germany!K79</f>
        <v>12812.719761362001</v>
      </c>
      <c r="Q79" s="7">
        <f>Australia!G79</f>
        <v>1263.84983708045</v>
      </c>
      <c r="R79" s="4">
        <f>Australia!H79</f>
        <v>783.46678536955267</v>
      </c>
      <c r="S79" s="4">
        <f>Australia!I79</f>
        <v>1347.4246682267847</v>
      </c>
      <c r="T79" s="4">
        <f>Australia!J79</f>
        <v>3939.4241925516822</v>
      </c>
      <c r="U79" s="4">
        <f>Australia!K79</f>
        <v>13319.101916906728</v>
      </c>
      <c r="V79" s="7">
        <f>France!G79</f>
        <v>1612.9710591216444</v>
      </c>
      <c r="W79" s="4">
        <f>France!H79</f>
        <v>1472.3622052522676</v>
      </c>
      <c r="X79" s="4">
        <f>France!I79</f>
        <v>2262.7789263501863</v>
      </c>
      <c r="Y79" s="4">
        <f>France!J79</f>
        <v>3338.7149275442416</v>
      </c>
      <c r="Z79" s="4">
        <f>France!K79</f>
        <v>13069.004237897871</v>
      </c>
      <c r="AA79" s="7">
        <f>Switzerland!G79</f>
        <v>3594.4065259133449</v>
      </c>
      <c r="AB79" s="4">
        <f>Switzerland!H79</f>
        <v>3617.5724780335186</v>
      </c>
      <c r="AC79" s="4">
        <f>Switzerland!I79</f>
        <v>4535.1894675804024</v>
      </c>
      <c r="AD79" s="4">
        <f>Switzerland!J79</f>
        <v>7470.4267818843173</v>
      </c>
      <c r="AE79" s="4">
        <f>Switzerland!K79</f>
        <v>18290.965418896318</v>
      </c>
      <c r="AF79" s="7">
        <f>Argentina!G79</f>
        <v>425.9504850593886</v>
      </c>
      <c r="AG79" s="4">
        <f>Argentina!H79</f>
        <v>336.75845541935183</v>
      </c>
      <c r="AH79" s="4">
        <f>Argentina!I79</f>
        <v>374.87846811484428</v>
      </c>
      <c r="AI79" s="4">
        <f>Argentina!J79</f>
        <v>1060.8461491068642</v>
      </c>
      <c r="AJ79" s="4">
        <f>Argentina!K79</f>
        <v>8186.5363581349193</v>
      </c>
      <c r="AK79" s="7">
        <f>Brazil!G79</f>
        <v>630.51361075383477</v>
      </c>
      <c r="AL79" s="4">
        <f>Brazil!H79</f>
        <v>264.80065162078512</v>
      </c>
      <c r="AM79" s="4">
        <f>Brazil!I79</f>
        <v>372.73589652385994</v>
      </c>
      <c r="AN79" s="4">
        <f>Brazil!J79</f>
        <v>1853.0293316652771</v>
      </c>
      <c r="AO79" s="4">
        <f>Brazil!K79</f>
        <v>4117.6236745033139</v>
      </c>
      <c r="AP79" s="7">
        <f>Chile!G79</f>
        <v>-567.58597249913055</v>
      </c>
      <c r="AQ79" s="4">
        <f>Chile!H79</f>
        <v>-1112.0370714289038</v>
      </c>
      <c r="AR79" s="4">
        <f>Chile!I79</f>
        <v>-1068.17368338501</v>
      </c>
      <c r="AS79" s="4">
        <f>Chile!J79</f>
        <v>-815.14246088414609</v>
      </c>
      <c r="AT79" s="4">
        <f>Chile!K79</f>
        <v>4206.1845769710935</v>
      </c>
      <c r="AU79" s="7">
        <f>Colombia!G79</f>
        <v>580.32833880936812</v>
      </c>
      <c r="AV79" s="4">
        <f>Colombia!H79</f>
        <v>306.30358948217031</v>
      </c>
      <c r="AW79" s="4">
        <f>Colombia!I79</f>
        <v>365.05911821568304</v>
      </c>
      <c r="AX79" s="4">
        <f>Colombia!J79</f>
        <v>440.76519299836775</v>
      </c>
      <c r="AY79" s="4">
        <f>Colombia!K79</f>
        <v>3463.2835348984272</v>
      </c>
      <c r="AZ79" s="7">
        <f>Mexico!G79</f>
        <v>1061.9728012317764</v>
      </c>
      <c r="BA79" s="4">
        <f>Mexico!H79</f>
        <v>712.50176758066596</v>
      </c>
      <c r="BB79" s="4">
        <f>Mexico!I79</f>
        <v>855.38785215721532</v>
      </c>
      <c r="BC79" s="4">
        <f>Mexico!J79</f>
        <v>1447.7339518699869</v>
      </c>
      <c r="BD79" s="4">
        <f>Mexico!K79</f>
        <v>5155.3868199561875</v>
      </c>
    </row>
    <row r="80" spans="1:56">
      <c r="A80">
        <v>1976</v>
      </c>
      <c r="B80" s="4">
        <f>USA!G80</f>
        <v>813.42421776993558</v>
      </c>
      <c r="C80" s="4">
        <f>USA!H80</f>
        <v>316.44413529779263</v>
      </c>
      <c r="D80" s="4">
        <f>USA!I80</f>
        <v>1403.6641623304324</v>
      </c>
      <c r="E80" s="4">
        <f>USA!J80</f>
        <v>5619.5360978106237</v>
      </c>
      <c r="F80" s="4">
        <f>USA!K80</f>
        <v>17356.501065797274</v>
      </c>
      <c r="G80" s="7">
        <f>GB!G80</f>
        <v>1073.1401229159364</v>
      </c>
      <c r="H80" s="4">
        <f>GB!H80</f>
        <v>850.1619869828229</v>
      </c>
      <c r="I80" s="4">
        <f>GB!I80</f>
        <v>1582.2643178114677</v>
      </c>
      <c r="J80" s="4">
        <f>GB!J80</f>
        <v>5398.1933091045394</v>
      </c>
      <c r="K80" s="4">
        <f>GB!K80</f>
        <v>14511.041626859516</v>
      </c>
      <c r="L80" s="7">
        <f>Germany!G80</f>
        <v>1198.8506043847106</v>
      </c>
      <c r="M80" s="8">
        <f>Germany!H80</f>
        <v>1077.5872995466605</v>
      </c>
      <c r="N80" s="8">
        <f>Germany!I80</f>
        <v>1877.8617827668172</v>
      </c>
      <c r="O80" s="8">
        <f>Germany!J80</f>
        <v>6115.8202039136013</v>
      </c>
      <c r="P80" s="8">
        <f>Germany!K80</f>
        <v>13456.994948213467</v>
      </c>
      <c r="Q80" s="7">
        <f>Australia!G80</f>
        <v>1220.1216052429456</v>
      </c>
      <c r="R80" s="4">
        <f>Australia!H80</f>
        <v>736.51717101197539</v>
      </c>
      <c r="S80" s="4">
        <f>Australia!I80</f>
        <v>1339.6141789658816</v>
      </c>
      <c r="T80" s="4">
        <f>Australia!J80</f>
        <v>3949.0033017326668</v>
      </c>
      <c r="U80" s="4">
        <f>Australia!K80</f>
        <v>13480.110465179534</v>
      </c>
      <c r="V80" s="7">
        <f>France!G80</f>
        <v>1907.4516238441799</v>
      </c>
      <c r="W80" s="4">
        <f>France!H80</f>
        <v>1777.7868882190364</v>
      </c>
      <c r="X80" s="4">
        <f>France!I80</f>
        <v>2602.7032374427781</v>
      </c>
      <c r="Y80" s="4">
        <f>France!J80</f>
        <v>3764.3366925284536</v>
      </c>
      <c r="Z80" s="4">
        <f>France!K80</f>
        <v>13746.609168445073</v>
      </c>
      <c r="AA80" s="7">
        <f>Switzerland!G80</f>
        <v>3285.246126373308</v>
      </c>
      <c r="AB80" s="4">
        <f>Switzerland!H80</f>
        <v>3312.5213637819029</v>
      </c>
      <c r="AC80" s="4">
        <f>Switzerland!I80</f>
        <v>4263.6650301320306</v>
      </c>
      <c r="AD80" s="4">
        <f>Switzerland!J80</f>
        <v>7195.710512495375</v>
      </c>
      <c r="AE80" s="4">
        <f>Switzerland!K80</f>
        <v>18247.250693840018</v>
      </c>
      <c r="AF80" s="7">
        <f>Argentina!G80</f>
        <v>505.09302791777708</v>
      </c>
      <c r="AG80" s="4">
        <f>Argentina!H80</f>
        <v>408.50477774919437</v>
      </c>
      <c r="AH80" s="4">
        <f>Argentina!I80</f>
        <v>424.0068829776439</v>
      </c>
      <c r="AI80" s="4">
        <f>Argentina!J80</f>
        <v>1070.061396462818</v>
      </c>
      <c r="AJ80" s="4">
        <f>Argentina!K80</f>
        <v>8059.0729834251342</v>
      </c>
      <c r="AK80" s="7">
        <f>Brazil!G80</f>
        <v>620.24425288488385</v>
      </c>
      <c r="AL80" s="4">
        <f>Brazil!H80</f>
        <v>272.04666994656577</v>
      </c>
      <c r="AM80" s="4">
        <f>Brazil!I80</f>
        <v>386.48638812455783</v>
      </c>
      <c r="AN80" s="4">
        <f>Brazil!J80</f>
        <v>2065.0909206368719</v>
      </c>
      <c r="AO80" s="4">
        <f>Brazil!K80</f>
        <v>4433.4491942400582</v>
      </c>
      <c r="AP80" s="7">
        <f>Chile!G80</f>
        <v>-442.47321901957793</v>
      </c>
      <c r="AQ80" s="4">
        <f>Chile!H80</f>
        <v>-1185.7502785528441</v>
      </c>
      <c r="AR80" s="4">
        <f>Chile!I80</f>
        <v>-1118.9328310211965</v>
      </c>
      <c r="AS80" s="4">
        <f>Chile!J80</f>
        <v>-853.87306708336382</v>
      </c>
      <c r="AT80" s="4">
        <f>Chile!K80</f>
        <v>4290.3103709311126</v>
      </c>
      <c r="AU80" s="7">
        <f>Colombia!G80</f>
        <v>612.31737181043354</v>
      </c>
      <c r="AV80" s="4">
        <f>Colombia!H80</f>
        <v>354.12653413763803</v>
      </c>
      <c r="AW80" s="4">
        <f>Colombia!I80</f>
        <v>414.38891434540216</v>
      </c>
      <c r="AX80" s="4">
        <f>Colombia!J80</f>
        <v>491.05320256211576</v>
      </c>
      <c r="AY80" s="4">
        <f>Colombia!K80</f>
        <v>3544.1028809762884</v>
      </c>
      <c r="AZ80" s="7">
        <f>Mexico!G80</f>
        <v>1050.4334142613702</v>
      </c>
      <c r="BA80" s="4">
        <f>Mexico!H80</f>
        <v>674.88467822636142</v>
      </c>
      <c r="BB80" s="4">
        <f>Mexico!I80</f>
        <v>820.34722460866703</v>
      </c>
      <c r="BC80" s="4">
        <f>Mexico!J80</f>
        <v>1416.2715862922321</v>
      </c>
      <c r="BD80" s="4">
        <f>Mexico!K80</f>
        <v>5223.766371001313</v>
      </c>
    </row>
    <row r="81" spans="1:56">
      <c r="A81">
        <v>1977</v>
      </c>
      <c r="B81" s="4">
        <f>USA!G81</f>
        <v>992.57443910636562</v>
      </c>
      <c r="C81" s="4">
        <f>USA!H81</f>
        <v>496.23072619617642</v>
      </c>
      <c r="D81" s="4">
        <f>USA!I81</f>
        <v>1589.2113978815109</v>
      </c>
      <c r="E81" s="4">
        <f>USA!J81</f>
        <v>5946.0991417671858</v>
      </c>
      <c r="F81" s="4">
        <f>USA!K81</f>
        <v>17978.64177463534</v>
      </c>
      <c r="G81" s="7">
        <f>GB!G81</f>
        <v>1352.2046913567965</v>
      </c>
      <c r="H81" s="4">
        <f>GB!H81</f>
        <v>1007.8663505744183</v>
      </c>
      <c r="I81" s="4">
        <f>GB!I81</f>
        <v>1730.761445300471</v>
      </c>
      <c r="J81" s="4">
        <f>GB!J81</f>
        <v>5627.3033402259825</v>
      </c>
      <c r="K81" s="4">
        <f>GB!K81</f>
        <v>14862.704674972296</v>
      </c>
      <c r="L81" s="7">
        <f>Germany!G81</f>
        <v>1143.6471022996682</v>
      </c>
      <c r="M81" s="8">
        <f>Germany!H81</f>
        <v>1039.6639567671207</v>
      </c>
      <c r="N81" s="8">
        <f>Germany!I81</f>
        <v>1797.7745504788561</v>
      </c>
      <c r="O81" s="8">
        <f>Germany!J81</f>
        <v>6054.9632989753281</v>
      </c>
      <c r="P81" s="8">
        <f>Germany!K81</f>
        <v>13794.611494143865</v>
      </c>
      <c r="Q81" s="7">
        <f>Australia!G81</f>
        <v>1271.2190892962942</v>
      </c>
      <c r="R81" s="4">
        <f>Australia!H81</f>
        <v>759.56484175333946</v>
      </c>
      <c r="S81" s="4">
        <f>Australia!I81</f>
        <v>1401.4418725608868</v>
      </c>
      <c r="T81" s="4">
        <f>Australia!J81</f>
        <v>4071.012745267501</v>
      </c>
      <c r="U81" s="4">
        <f>Australia!K81</f>
        <v>13839.619009508007</v>
      </c>
      <c r="V81" s="7">
        <f>France!G81</f>
        <v>1836.8340152337737</v>
      </c>
      <c r="W81" s="4">
        <f>France!H81</f>
        <v>1706.8182316566711</v>
      </c>
      <c r="X81" s="4">
        <f>France!I81</f>
        <v>2497.4625276938118</v>
      </c>
      <c r="Y81" s="4">
        <f>France!J81</f>
        <v>3683.980250236194</v>
      </c>
      <c r="Z81" s="4">
        <f>France!K81</f>
        <v>14121.142160153075</v>
      </c>
      <c r="AA81" s="7">
        <f>Switzerland!G81</f>
        <v>3279.0281914964498</v>
      </c>
      <c r="AB81" s="4">
        <f>Switzerland!H81</f>
        <v>3303.1735770131754</v>
      </c>
      <c r="AC81" s="4">
        <f>Switzerland!I81</f>
        <v>4264.0254981549961</v>
      </c>
      <c r="AD81" s="4">
        <f>Switzerland!J81</f>
        <v>7133.0331821632408</v>
      </c>
      <c r="AE81" s="4">
        <f>Switzerland!K81</f>
        <v>18693.282031483937</v>
      </c>
      <c r="AF81" s="7">
        <f>Argentina!G81</f>
        <v>495.61572392236604</v>
      </c>
      <c r="AG81" s="4">
        <f>Argentina!H81</f>
        <v>390.23114905282426</v>
      </c>
      <c r="AH81" s="4">
        <f>Argentina!I81</f>
        <v>417.26995894373948</v>
      </c>
      <c r="AI81" s="4">
        <f>Argentina!J81</f>
        <v>1097.6249986972255</v>
      </c>
      <c r="AJ81" s="4">
        <f>Argentina!K81</f>
        <v>8444.8430899267132</v>
      </c>
      <c r="AK81" s="7">
        <f>Brazil!G81</f>
        <v>582.24261913921362</v>
      </c>
      <c r="AL81" s="4">
        <f>Brazil!H81</f>
        <v>257.89816320497061</v>
      </c>
      <c r="AM81" s="4">
        <f>Brazil!I81</f>
        <v>373.35281556137966</v>
      </c>
      <c r="AN81" s="4">
        <f>Brazil!J81</f>
        <v>2095.5733261226569</v>
      </c>
      <c r="AO81" s="4">
        <f>Brazil!K81</f>
        <v>4543.2055226894017</v>
      </c>
      <c r="AP81" s="7">
        <f>Chile!G81</f>
        <v>-277.5377538102544</v>
      </c>
      <c r="AQ81" s="4">
        <f>Chile!H81</f>
        <v>-1004.9097186148152</v>
      </c>
      <c r="AR81" s="4">
        <f>Chile!I81</f>
        <v>-909.59366429080956</v>
      </c>
      <c r="AS81" s="4">
        <f>Chile!J81</f>
        <v>-597.05561470812279</v>
      </c>
      <c r="AT81" s="4">
        <f>Chile!K81</f>
        <v>4648.1896229936547</v>
      </c>
      <c r="AU81" s="7">
        <f>Colombia!G81</f>
        <v>539.33009556182753</v>
      </c>
      <c r="AV81" s="4">
        <f>Colombia!H81</f>
        <v>293.154088391774</v>
      </c>
      <c r="AW81" s="4">
        <f>Colombia!I81</f>
        <v>354.92699267690284</v>
      </c>
      <c r="AX81" s="4">
        <f>Colombia!J81</f>
        <v>432.19757160231023</v>
      </c>
      <c r="AY81" s="4">
        <f>Colombia!K81</f>
        <v>3607.3665937051851</v>
      </c>
      <c r="AZ81" s="7">
        <f>Mexico!G81</f>
        <v>950.24132958756832</v>
      </c>
      <c r="BA81" s="4">
        <f>Mexico!H81</f>
        <v>509.67786037570482</v>
      </c>
      <c r="BB81" s="4">
        <f>Mexico!I81</f>
        <v>683.45212293395355</v>
      </c>
      <c r="BC81" s="4">
        <f>Mexico!J81</f>
        <v>1279.4825695185441</v>
      </c>
      <c r="BD81" s="4">
        <f>Mexico!K81</f>
        <v>5255.6839416967741</v>
      </c>
    </row>
    <row r="82" spans="1:56">
      <c r="A82">
        <v>1978</v>
      </c>
      <c r="B82" s="4">
        <f>USA!G82</f>
        <v>1270.3901789281751</v>
      </c>
      <c r="C82" s="4">
        <f>USA!H82</f>
        <v>746.71297848459869</v>
      </c>
      <c r="D82" s="4">
        <f>USA!I82</f>
        <v>1841.6383385151589</v>
      </c>
      <c r="E82" s="4">
        <f>USA!J82</f>
        <v>6383.555848746887</v>
      </c>
      <c r="F82" s="4">
        <f>USA!K82</f>
        <v>18774.976925830397</v>
      </c>
      <c r="G82" s="7">
        <f>GB!G82</f>
        <v>1264.6465803428316</v>
      </c>
      <c r="H82" s="4">
        <f>GB!H82</f>
        <v>904.26690382728475</v>
      </c>
      <c r="I82" s="4">
        <f>GB!I82</f>
        <v>1585.5690950160943</v>
      </c>
      <c r="J82" s="4">
        <f>GB!J82</f>
        <v>5598.4711096245082</v>
      </c>
      <c r="K82" s="4">
        <f>GB!K82</f>
        <v>15350.409526813533</v>
      </c>
      <c r="L82" s="7">
        <f>Germany!G82</f>
        <v>1160.8886941635437</v>
      </c>
      <c r="M82" s="8">
        <f>Germany!H82</f>
        <v>1062.6853551722081</v>
      </c>
      <c r="N82" s="8">
        <f>Germany!I82</f>
        <v>1824.3638593435865</v>
      </c>
      <c r="O82" s="8">
        <f>Germany!J82</f>
        <v>6119.2307270304573</v>
      </c>
      <c r="P82" s="8">
        <f>Germany!K82</f>
        <v>14182.547895142176</v>
      </c>
      <c r="Q82" s="7">
        <f>Australia!G82</f>
        <v>998.3689397784874</v>
      </c>
      <c r="R82" s="4">
        <f>Australia!H82</f>
        <v>493.93404751122955</v>
      </c>
      <c r="S82" s="4">
        <f>Australia!I82</f>
        <v>1167.0226269545008</v>
      </c>
      <c r="T82" s="4">
        <f>Australia!J82</f>
        <v>3815.9970096145016</v>
      </c>
      <c r="U82" s="4">
        <f>Australia!K82</f>
        <v>13780.229099166456</v>
      </c>
      <c r="V82" s="7">
        <f>France!G82</f>
        <v>1719.3901870949853</v>
      </c>
      <c r="W82" s="4">
        <f>France!H82</f>
        <v>1595.4553796258065</v>
      </c>
      <c r="X82" s="4">
        <f>France!I82</f>
        <v>2409.1751248459559</v>
      </c>
      <c r="Y82" s="4">
        <f>France!J82</f>
        <v>3644.5693364653484</v>
      </c>
      <c r="Z82" s="4">
        <f>France!K82</f>
        <v>14672.837726725276</v>
      </c>
      <c r="AA82" s="7">
        <f>Switzerland!G82</f>
        <v>3368.5120901718819</v>
      </c>
      <c r="AB82" s="4">
        <f>Switzerland!H82</f>
        <v>3392.1037718653861</v>
      </c>
      <c r="AC82" s="4">
        <f>Switzerland!I82</f>
        <v>4331.3940574318276</v>
      </c>
      <c r="AD82" s="4">
        <f>Switzerland!J82</f>
        <v>7190.0261542451435</v>
      </c>
      <c r="AE82" s="4">
        <f>Switzerland!K82</f>
        <v>18780.097894081544</v>
      </c>
      <c r="AF82" s="7">
        <f>Argentina!G82</f>
        <v>436.92122759168433</v>
      </c>
      <c r="AG82" s="4">
        <f>Argentina!H82</f>
        <v>333.13250981862029</v>
      </c>
      <c r="AH82" s="4">
        <f>Argentina!I82</f>
        <v>355.35478622208069</v>
      </c>
      <c r="AI82" s="4">
        <f>Argentina!J82</f>
        <v>948.0774939716523</v>
      </c>
      <c r="AJ82" s="4">
        <f>Argentina!K82</f>
        <v>8051.6810418479754</v>
      </c>
      <c r="AK82" s="7">
        <f>Brazil!G82</f>
        <v>625.94704568425209</v>
      </c>
      <c r="AL82" s="4">
        <f>Brazil!H82</f>
        <v>322.13337575107084</v>
      </c>
      <c r="AM82" s="4">
        <f>Brazil!I82</f>
        <v>439.09948138013567</v>
      </c>
      <c r="AN82" s="4">
        <f>Brazil!J82</f>
        <v>2216.243486540558</v>
      </c>
      <c r="AO82" s="4">
        <f>Brazil!K82</f>
        <v>4657.6941954483227</v>
      </c>
      <c r="AP82" s="7">
        <f>Chile!G82</f>
        <v>-152.76161963245863</v>
      </c>
      <c r="AQ82" s="4">
        <f>Chile!H82</f>
        <v>-794.94068099017886</v>
      </c>
      <c r="AR82" s="4">
        <f>Chile!I82</f>
        <v>-655.10120616781001</v>
      </c>
      <c r="AS82" s="4">
        <f>Chile!J82</f>
        <v>-300.20959277303137</v>
      </c>
      <c r="AT82" s="4">
        <f>Chile!K82</f>
        <v>4962.5299208248944</v>
      </c>
      <c r="AU82" s="7">
        <f>Colombia!G82</f>
        <v>618.12693565577808</v>
      </c>
      <c r="AV82" s="4">
        <f>Colombia!H82</f>
        <v>388.94782562579348</v>
      </c>
      <c r="AW82" s="4">
        <f>Colombia!I82</f>
        <v>450.37499398177107</v>
      </c>
      <c r="AX82" s="4">
        <f>Colombia!J82</f>
        <v>531.44329300638208</v>
      </c>
      <c r="AY82" s="4">
        <f>Colombia!K82</f>
        <v>3824.4255099406146</v>
      </c>
      <c r="AZ82" s="7">
        <f>Mexico!G82</f>
        <v>1091.8599347656852</v>
      </c>
      <c r="BA82" s="4">
        <f>Mexico!H82</f>
        <v>601.202545488944</v>
      </c>
      <c r="BB82" s="4">
        <f>Mexico!I82</f>
        <v>779.52798181404614</v>
      </c>
      <c r="BC82" s="4">
        <f>Mexico!J82</f>
        <v>1430.5947411150137</v>
      </c>
      <c r="BD82" s="4">
        <f>Mexico!K82</f>
        <v>5538.5058516766721</v>
      </c>
    </row>
    <row r="83" spans="1:56">
      <c r="A83">
        <v>1979</v>
      </c>
      <c r="B83" s="4">
        <f>USA!G83</f>
        <v>1393.9813790122057</v>
      </c>
      <c r="C83" s="4">
        <f>USA!H83</f>
        <v>471.45768668308546</v>
      </c>
      <c r="D83" s="4">
        <f>USA!I83</f>
        <v>1584.1941458509932</v>
      </c>
      <c r="E83" s="4">
        <f>USA!J83</f>
        <v>6213.3339089314486</v>
      </c>
      <c r="F83" s="4">
        <f>USA!K83</f>
        <v>19158.282054659041</v>
      </c>
      <c r="G83" s="7">
        <f>GB!G83</f>
        <v>1031.7373853690442</v>
      </c>
      <c r="H83" s="4">
        <f>GB!H83</f>
        <v>286.40403917022758</v>
      </c>
      <c r="I83" s="4">
        <f>GB!I83</f>
        <v>941.54101397070417</v>
      </c>
      <c r="J83" s="4">
        <f>GB!J83</f>
        <v>5045.1151831528077</v>
      </c>
      <c r="K83" s="4">
        <f>GB!K83</f>
        <v>15739.417063939472</v>
      </c>
      <c r="L83" s="7">
        <f>Germany!G83</f>
        <v>1425.8538878827223</v>
      </c>
      <c r="M83" s="8">
        <f>Germany!H83</f>
        <v>1318.9177071578627</v>
      </c>
      <c r="N83" s="8">
        <f>Germany!I83</f>
        <v>2106.3280757828575</v>
      </c>
      <c r="O83" s="8">
        <f>Germany!J83</f>
        <v>6482.537447272508</v>
      </c>
      <c r="P83" s="8">
        <f>Germany!K83</f>
        <v>14708.308920427138</v>
      </c>
      <c r="Q83" s="7">
        <f>Australia!G83</f>
        <v>1331.0191440609715</v>
      </c>
      <c r="R83" s="4">
        <f>Australia!H83</f>
        <v>798.07263181791734</v>
      </c>
      <c r="S83" s="4">
        <f>Australia!I83</f>
        <v>1513.4609689645349</v>
      </c>
      <c r="T83" s="4">
        <f>Australia!J83</f>
        <v>4245.0820318223514</v>
      </c>
      <c r="U83" s="4">
        <f>Australia!K83</f>
        <v>14216.912085656366</v>
      </c>
      <c r="V83" s="7">
        <f>France!G83</f>
        <v>1802.1789533679644</v>
      </c>
      <c r="W83" s="4">
        <f>France!H83</f>
        <v>1673.7659143356893</v>
      </c>
      <c r="X83" s="4">
        <f>France!I83</f>
        <v>2495.5888342290473</v>
      </c>
      <c r="Y83" s="4">
        <f>France!J83</f>
        <v>3776.3388947981971</v>
      </c>
      <c r="Z83" s="4">
        <f>France!K83</f>
        <v>14986.860960197062</v>
      </c>
      <c r="AA83" s="7">
        <f>Switzerland!G83</f>
        <v>3354.8249811075084</v>
      </c>
      <c r="AB83" s="4">
        <f>Switzerland!H83</f>
        <v>3369.393945360101</v>
      </c>
      <c r="AC83" s="4">
        <f>Switzerland!I83</f>
        <v>4321.9406154537164</v>
      </c>
      <c r="AD83" s="4">
        <f>Switzerland!J83</f>
        <v>7223.3494214450529</v>
      </c>
      <c r="AE83" s="4">
        <f>Switzerland!K83</f>
        <v>19171.367829362665</v>
      </c>
      <c r="AF83" s="7">
        <f>Argentina!G83</f>
        <v>448.36186081167358</v>
      </c>
      <c r="AG83" s="4">
        <f>Argentina!H83</f>
        <v>298.64468083080322</v>
      </c>
      <c r="AH83" s="4">
        <f>Argentina!I83</f>
        <v>319.56702334462204</v>
      </c>
      <c r="AI83" s="4">
        <f>Argentina!J83</f>
        <v>963.79373563924401</v>
      </c>
      <c r="AJ83" s="4">
        <f>Argentina!K83</f>
        <v>8489.3921893515926</v>
      </c>
      <c r="AK83" s="7">
        <f>Brazil!G83</f>
        <v>694.14971758306206</v>
      </c>
      <c r="AL83" s="4">
        <f>Brazil!H83</f>
        <v>401.92680457298275</v>
      </c>
      <c r="AM83" s="4">
        <f>Brazil!I83</f>
        <v>521.96491998669728</v>
      </c>
      <c r="AN83" s="4">
        <f>Brazil!J83</f>
        <v>2437.1702930664865</v>
      </c>
      <c r="AO83" s="4">
        <f>Brazil!K83</f>
        <v>4857.4336543718719</v>
      </c>
      <c r="AP83" s="7">
        <f>Chile!G83</f>
        <v>4.3056088541077076</v>
      </c>
      <c r="AQ83" s="4">
        <f>Chile!H83</f>
        <v>-814.11183093273814</v>
      </c>
      <c r="AR83" s="4">
        <f>Chile!I83</f>
        <v>-648.80210948418983</v>
      </c>
      <c r="AS83" s="4">
        <f>Chile!J83</f>
        <v>-246.31270273770622</v>
      </c>
      <c r="AT83" s="4">
        <f>Chile!K83</f>
        <v>5299.8274766185414</v>
      </c>
      <c r="AU83" s="7">
        <f>Colombia!G83</f>
        <v>628.3590748622405</v>
      </c>
      <c r="AV83" s="4">
        <f>Colombia!H83</f>
        <v>364.47245938814166</v>
      </c>
      <c r="AW83" s="4">
        <f>Colombia!I83</f>
        <v>429.93074796324873</v>
      </c>
      <c r="AX83" s="4">
        <f>Colombia!J83</f>
        <v>512.73716523849328</v>
      </c>
      <c r="AY83" s="4">
        <f>Colombia!K83</f>
        <v>3940.031012224586</v>
      </c>
      <c r="AZ83" s="7">
        <f>Mexico!G83</f>
        <v>1313.9598801188529</v>
      </c>
      <c r="BA83" s="4">
        <f>Mexico!H83</f>
        <v>525.6233503497956</v>
      </c>
      <c r="BB83" s="4">
        <f>Mexico!I83</f>
        <v>718.53273758057719</v>
      </c>
      <c r="BC83" s="4">
        <f>Mexico!J83</f>
        <v>1437.0643405487078</v>
      </c>
      <c r="BD83" s="4">
        <f>Mexico!K83</f>
        <v>5892.6930181012194</v>
      </c>
    </row>
    <row r="84" spans="1:56">
      <c r="A84">
        <v>1980</v>
      </c>
      <c r="B84" s="4">
        <f>USA!G84</f>
        <v>898.12907660674728</v>
      </c>
      <c r="C84" s="4">
        <f>USA!H84</f>
        <v>-197.37966961936223</v>
      </c>
      <c r="D84" s="4">
        <f>USA!I84</f>
        <v>912.29433261082795</v>
      </c>
      <c r="E84" s="4">
        <f>USA!J84</f>
        <v>5473.0257876169253</v>
      </c>
      <c r="F84" s="4">
        <f>USA!K84</f>
        <v>18887.387187396242</v>
      </c>
      <c r="G84" s="7">
        <f>GB!G84</f>
        <v>750.8630843881582</v>
      </c>
      <c r="H84" s="4">
        <f>GB!H84</f>
        <v>57.481735404125949</v>
      </c>
      <c r="I84" s="4">
        <f>GB!I84</f>
        <v>687.29480638357086</v>
      </c>
      <c r="J84" s="4">
        <f>GB!J84</f>
        <v>4690.2945847173823</v>
      </c>
      <c r="K84" s="4">
        <f>GB!K84</f>
        <v>15390.21261762474</v>
      </c>
      <c r="L84" s="7">
        <f>Germany!G84</f>
        <v>1428.7797362088863</v>
      </c>
      <c r="M84" s="8">
        <f>Germany!H84</f>
        <v>1303.0558032966649</v>
      </c>
      <c r="N84" s="8">
        <f>Germany!I84</f>
        <v>2125.137589998089</v>
      </c>
      <c r="O84" s="8">
        <f>Germany!J84</f>
        <v>6502.6495962749332</v>
      </c>
      <c r="P84" s="8">
        <f>Germany!K84</f>
        <v>14954.717896153583</v>
      </c>
      <c r="Q84" s="7">
        <f>Australia!G84</f>
        <v>1444.6924621528901</v>
      </c>
      <c r="R84" s="4">
        <f>Australia!H84</f>
        <v>824.16075700611748</v>
      </c>
      <c r="S84" s="4">
        <f>Australia!I84</f>
        <v>1521.1521488559208</v>
      </c>
      <c r="T84" s="4">
        <f>Australia!J84</f>
        <v>4298.9033028390877</v>
      </c>
      <c r="U84" s="4">
        <f>Australia!K84</f>
        <v>14442.830699695589</v>
      </c>
      <c r="V84" s="7">
        <f>France!G84</f>
        <v>1772.0959554457218</v>
      </c>
      <c r="W84" s="4">
        <f>France!H84</f>
        <v>1639.6023394834003</v>
      </c>
      <c r="X84" s="4">
        <f>France!I84</f>
        <v>2461.6579908006242</v>
      </c>
      <c r="Y84" s="4">
        <f>France!J84</f>
        <v>3774.8197111640097</v>
      </c>
      <c r="Z84" s="4">
        <f>France!K84</f>
        <v>14868.706044645909</v>
      </c>
      <c r="AA84" s="7">
        <f>Switzerland!G84</f>
        <v>3560.458779706561</v>
      </c>
      <c r="AB84" s="4">
        <f>Switzerland!H84</f>
        <v>3581.5664525212078</v>
      </c>
      <c r="AC84" s="4">
        <f>Switzerland!I84</f>
        <v>4562.4197064982982</v>
      </c>
      <c r="AD84" s="4">
        <f>Switzerland!J84</f>
        <v>7434.2809289390652</v>
      </c>
      <c r="AE84" s="4">
        <f>Switzerland!K84</f>
        <v>19887.222328462649</v>
      </c>
      <c r="AF84" s="7">
        <f>Argentina!G84</f>
        <v>447.78997914763573</v>
      </c>
      <c r="AG84" s="4">
        <f>Argentina!H84</f>
        <v>260.18484171344039</v>
      </c>
      <c r="AH84" s="4">
        <f>Argentina!I84</f>
        <v>277.52878694260193</v>
      </c>
      <c r="AI84" s="4">
        <f>Argentina!J84</f>
        <v>893.66982007070339</v>
      </c>
      <c r="AJ84" s="4">
        <f>Argentina!K84</f>
        <v>8356.3314135545643</v>
      </c>
      <c r="AK84" s="7">
        <f>Brazil!G84</f>
        <v>961.01779185751957</v>
      </c>
      <c r="AL84" s="4">
        <f>Brazil!H84</f>
        <v>670.14380641812613</v>
      </c>
      <c r="AM84" s="4">
        <f>Brazil!I84</f>
        <v>797.80313358819672</v>
      </c>
      <c r="AN84" s="4">
        <f>Brazil!J84</f>
        <v>3010.9217697756217</v>
      </c>
      <c r="AO84" s="4">
        <f>Brazil!K84</f>
        <v>5229.3461108554147</v>
      </c>
      <c r="AP84" s="7">
        <f>Chile!G84</f>
        <v>207.45969689282171</v>
      </c>
      <c r="AQ84" s="4">
        <f>Chile!H84</f>
        <v>-690.31358955918051</v>
      </c>
      <c r="AR84" s="4">
        <f>Chile!I84</f>
        <v>-430.81605622057697</v>
      </c>
      <c r="AS84" s="4">
        <f>Chile!J84</f>
        <v>18.220363624244762</v>
      </c>
      <c r="AT84" s="4">
        <f>Chile!K84</f>
        <v>5638.5358868802577</v>
      </c>
      <c r="AU84" s="7">
        <f>Colombia!G84</f>
        <v>708.39800414359343</v>
      </c>
      <c r="AV84" s="4">
        <f>Colombia!H84</f>
        <v>385.57887612194054</v>
      </c>
      <c r="AW84" s="4">
        <f>Colombia!I84</f>
        <v>451.95657781432863</v>
      </c>
      <c r="AX84" s="4">
        <f>Colombia!J84</f>
        <v>535.43077629164043</v>
      </c>
      <c r="AY84" s="4">
        <f>Colombia!K84</f>
        <v>4010.6855691917053</v>
      </c>
      <c r="AZ84" s="7">
        <f>Mexico!G84</f>
        <v>1359.0768179374491</v>
      </c>
      <c r="BA84" s="4">
        <f>Mexico!H84</f>
        <v>184.27950367945613</v>
      </c>
      <c r="BB84" s="4">
        <f>Mexico!I84</f>
        <v>365.67615832163847</v>
      </c>
      <c r="BC84" s="4">
        <f>Mexico!J84</f>
        <v>1143.2476007346845</v>
      </c>
      <c r="BD84" s="4">
        <f>Mexico!K84</f>
        <v>6231.287414352686</v>
      </c>
    </row>
    <row r="85" spans="1:56">
      <c r="A85">
        <v>1981</v>
      </c>
      <c r="B85" s="4">
        <f>USA!G85</f>
        <v>1090.2362526878208</v>
      </c>
      <c r="C85" s="4">
        <f>USA!H85</f>
        <v>124.97210142679334</v>
      </c>
      <c r="D85" s="4">
        <f>USA!I85</f>
        <v>1209.2082499777048</v>
      </c>
      <c r="E85" s="4">
        <f>USA!J85</f>
        <v>5839.1219780209203</v>
      </c>
      <c r="F85" s="4">
        <f>USA!K85</f>
        <v>19178.434140992296</v>
      </c>
      <c r="G85" s="7">
        <f>GB!G85</f>
        <v>633.92382151646621</v>
      </c>
      <c r="H85" s="4">
        <f>GB!H85</f>
        <v>-91.2429565639125</v>
      </c>
      <c r="I85" s="4">
        <f>GB!I85</f>
        <v>596.90410962336796</v>
      </c>
      <c r="J85" s="4">
        <f>GB!J85</f>
        <v>4536.6066526717359</v>
      </c>
      <c r="K85" s="4">
        <f>GB!K85</f>
        <v>15178.460474885411</v>
      </c>
      <c r="L85" s="7">
        <f>Germany!G85</f>
        <v>916.77148155983741</v>
      </c>
      <c r="M85" s="8">
        <f>Germany!H85</f>
        <v>771.32068878471875</v>
      </c>
      <c r="N85" s="8">
        <f>Germany!I85</f>
        <v>1599.8080000422831</v>
      </c>
      <c r="O85" s="8">
        <f>Germany!J85</f>
        <v>5927.820279100275</v>
      </c>
      <c r="P85" s="8">
        <f>Germany!K85</f>
        <v>15008.03936105166</v>
      </c>
      <c r="Q85" s="7">
        <f>Australia!G85</f>
        <v>1429.7860086102598</v>
      </c>
      <c r="R85" s="4">
        <f>Australia!H85</f>
        <v>794.6842909297759</v>
      </c>
      <c r="S85" s="4">
        <f>Australia!I85</f>
        <v>1540.7991125335063</v>
      </c>
      <c r="T85" s="4">
        <f>Australia!J85</f>
        <v>4372.6996871515712</v>
      </c>
      <c r="U85" s="4">
        <f>Australia!K85</f>
        <v>14694.001576772072</v>
      </c>
      <c r="V85" s="7">
        <f>France!G85</f>
        <v>1367.8562620258103</v>
      </c>
      <c r="W85" s="4">
        <f>France!H85</f>
        <v>1236.4990377189747</v>
      </c>
      <c r="X85" s="4">
        <f>France!I85</f>
        <v>2066.217280288276</v>
      </c>
      <c r="Y85" s="4">
        <f>France!J85</f>
        <v>3424.2527277849636</v>
      </c>
      <c r="Z85" s="4">
        <f>France!K85</f>
        <v>14693.942077805421</v>
      </c>
      <c r="AA85" s="7">
        <f>Switzerland!G85</f>
        <v>3811.9544631687158</v>
      </c>
      <c r="AB85" s="4">
        <f>Switzerland!H85</f>
        <v>3832.3129733231317</v>
      </c>
      <c r="AC85" s="4">
        <f>Switzerland!I85</f>
        <v>4811.8144652842548</v>
      </c>
      <c r="AD85" s="4">
        <f>Switzerland!J85</f>
        <v>7579.5188846040619</v>
      </c>
      <c r="AE85" s="4">
        <f>Switzerland!K85</f>
        <v>20086.277039411354</v>
      </c>
      <c r="AF85" s="7">
        <f>Argentina!G85</f>
        <v>342.33552121822095</v>
      </c>
      <c r="AG85" s="4">
        <f>Argentina!H85</f>
        <v>173.6826178730004</v>
      </c>
      <c r="AH85" s="4">
        <f>Argentina!I85</f>
        <v>191.10375662450414</v>
      </c>
      <c r="AI85" s="4">
        <f>Argentina!J85</f>
        <v>719.71889297851249</v>
      </c>
      <c r="AJ85" s="4">
        <f>Argentina!K85</f>
        <v>7903.311302855268</v>
      </c>
      <c r="AK85" s="7">
        <f>Brazil!G85</f>
        <v>927.56079723555388</v>
      </c>
      <c r="AL85" s="4">
        <f>Brazil!H85</f>
        <v>651.30401162435919</v>
      </c>
      <c r="AM85" s="4">
        <f>Brazil!I85</f>
        <v>778.56467084986309</v>
      </c>
      <c r="AN85" s="4">
        <f>Brazil!J85</f>
        <v>2649.3573269384906</v>
      </c>
      <c r="AO85" s="4">
        <f>Brazil!K85</f>
        <v>4892.2144147761492</v>
      </c>
      <c r="AP85" s="7">
        <f>Chile!G85</f>
        <v>395.51495654720912</v>
      </c>
      <c r="AQ85" s="4">
        <f>Chile!H85</f>
        <v>-317.41588288781531</v>
      </c>
      <c r="AR85" s="4">
        <f>Chile!I85</f>
        <v>-45.638620200342636</v>
      </c>
      <c r="AS85" s="4">
        <f>Chile!J85</f>
        <v>433.48651109240342</v>
      </c>
      <c r="AT85" s="4">
        <f>Chile!K85</f>
        <v>5897.5059487089102</v>
      </c>
      <c r="AU85" s="7">
        <f>Colombia!G85</f>
        <v>769.83390755753476</v>
      </c>
      <c r="AV85" s="4">
        <f>Colombia!H85</f>
        <v>474.02446734824963</v>
      </c>
      <c r="AW85" s="4">
        <f>Colombia!I85</f>
        <v>572.63737417438313</v>
      </c>
      <c r="AX85" s="4">
        <f>Colombia!J85</f>
        <v>655.29710040249563</v>
      </c>
      <c r="AY85" s="4">
        <f>Colombia!K85</f>
        <v>4012.8337818257087</v>
      </c>
      <c r="AZ85" s="7">
        <f>Mexico!G85</f>
        <v>1562.5928348859254</v>
      </c>
      <c r="BA85" s="4">
        <f>Mexico!H85</f>
        <v>403.52344699566203</v>
      </c>
      <c r="BB85" s="4">
        <f>Mexico!I85</f>
        <v>620.47880906765465</v>
      </c>
      <c r="BC85" s="4">
        <f>Mexico!J85</f>
        <v>1463.8653841700593</v>
      </c>
      <c r="BD85" s="4">
        <f>Mexico!K85</f>
        <v>6627.1755380666273</v>
      </c>
    </row>
    <row r="86" spans="1:56">
      <c r="A86">
        <v>1982</v>
      </c>
      <c r="B86" s="4">
        <f>USA!G86</f>
        <v>429.68970995711618</v>
      </c>
      <c r="C86" s="4">
        <f>USA!H86</f>
        <v>-419.46360874602948</v>
      </c>
      <c r="D86" s="4">
        <f>USA!I86</f>
        <v>664.24361985432688</v>
      </c>
      <c r="E86" s="4">
        <f>USA!J86</f>
        <v>5166.545840260902</v>
      </c>
      <c r="F86" s="4">
        <f>USA!K86</f>
        <v>18650.888609552498</v>
      </c>
      <c r="G86" s="7">
        <f>GB!G86</f>
        <v>567.50422516348431</v>
      </c>
      <c r="H86" s="4">
        <f>GB!H86</f>
        <v>-271.79013645610627</v>
      </c>
      <c r="I86" s="4">
        <f>GB!I86</f>
        <v>425.29034404892036</v>
      </c>
      <c r="J86" s="4">
        <f>GB!J86</f>
        <v>4443.2235902646735</v>
      </c>
      <c r="K86" s="4">
        <f>GB!K86</f>
        <v>15515.904306009406</v>
      </c>
      <c r="L86" s="7">
        <f>Germany!G86</f>
        <v>748.21229032932411</v>
      </c>
      <c r="M86" s="8">
        <f>Germany!H86</f>
        <v>610.30224728186136</v>
      </c>
      <c r="N86" s="8">
        <f>Germany!I86</f>
        <v>1439.2402639254942</v>
      </c>
      <c r="O86" s="8">
        <f>Germany!J86</f>
        <v>5766.6289304246657</v>
      </c>
      <c r="P86" s="8">
        <f>Germany!K86</f>
        <v>15216.795005046517</v>
      </c>
      <c r="Q86" s="7">
        <f>Australia!G86</f>
        <v>1509.3371012132197</v>
      </c>
      <c r="R86" s="4">
        <f>Australia!H86</f>
        <v>890.26367107284625</v>
      </c>
      <c r="S86" s="4">
        <f>Australia!I86</f>
        <v>1760.0475778206669</v>
      </c>
      <c r="T86" s="4">
        <f>Australia!J86</f>
        <v>4647.4241904658074</v>
      </c>
      <c r="U86" s="4">
        <f>Australia!K86</f>
        <v>14942.549873119595</v>
      </c>
      <c r="V86" s="7">
        <f>France!G86</f>
        <v>1348.587336594336</v>
      </c>
      <c r="W86" s="4">
        <f>France!H86</f>
        <v>1220.6613617242442</v>
      </c>
      <c r="X86" s="4">
        <f>France!I86</f>
        <v>2094.6067333670444</v>
      </c>
      <c r="Y86" s="4">
        <f>France!J86</f>
        <v>3515.1813247368632</v>
      </c>
      <c r="Z86" s="4">
        <f>France!K86</f>
        <v>14973.701155908773</v>
      </c>
      <c r="AA86" s="7">
        <f>Switzerland!G86</f>
        <v>3488.6395067265462</v>
      </c>
      <c r="AB86" s="4">
        <f>Switzerland!H86</f>
        <v>3507.6961199152429</v>
      </c>
      <c r="AC86" s="4">
        <f>Switzerland!I86</f>
        <v>4487.1163911153017</v>
      </c>
      <c r="AD86" s="4">
        <f>Switzerland!J86</f>
        <v>7216.03645072169</v>
      </c>
      <c r="AE86" s="4">
        <f>Switzerland!K86</f>
        <v>19709.42495140812</v>
      </c>
      <c r="AF86" s="7">
        <f>Argentina!G86</f>
        <v>187.63695600328842</v>
      </c>
      <c r="AG86" s="4">
        <f>Argentina!H86</f>
        <v>37.292800793316033</v>
      </c>
      <c r="AH86" s="4">
        <f>Argentina!I86</f>
        <v>64.997587929664562</v>
      </c>
      <c r="AI86" s="4">
        <f>Argentina!J86</f>
        <v>540.98777074052384</v>
      </c>
      <c r="AJ86" s="4">
        <f>Argentina!K86</f>
        <v>7537.6576458003874</v>
      </c>
      <c r="AK86" s="7">
        <f>Brazil!G86</f>
        <v>836.13434933663132</v>
      </c>
      <c r="AL86" s="4">
        <f>Brazil!H86</f>
        <v>576.83086386529317</v>
      </c>
      <c r="AM86" s="4">
        <f>Brazil!I86</f>
        <v>707.03138051684095</v>
      </c>
      <c r="AN86" s="4">
        <f>Brazil!J86</f>
        <v>2503.824348630837</v>
      </c>
      <c r="AO86" s="4">
        <f>Brazil!K86</f>
        <v>4819.8509219301686</v>
      </c>
      <c r="AP86" s="7">
        <f>Chile!G86</f>
        <v>-211.96676840976764</v>
      </c>
      <c r="AQ86" s="4">
        <f>Chile!H86</f>
        <v>-744.12458846207664</v>
      </c>
      <c r="AR86" s="4">
        <f>Chile!I86</f>
        <v>-530.68990415574979</v>
      </c>
      <c r="AS86" s="4">
        <f>Chile!J86</f>
        <v>-189.22729431426822</v>
      </c>
      <c r="AT86" s="4">
        <f>Chile!K86</f>
        <v>5017.0050321013359</v>
      </c>
      <c r="AU86" s="7">
        <f>Colombia!G86</f>
        <v>752.66966779405595</v>
      </c>
      <c r="AV86" s="4">
        <f>Colombia!H86</f>
        <v>486.01529241794321</v>
      </c>
      <c r="AW86" s="4">
        <f>Colombia!I86</f>
        <v>590.52651416355752</v>
      </c>
      <c r="AX86" s="4">
        <f>Colombia!J86</f>
        <v>671.32326382143731</v>
      </c>
      <c r="AY86" s="4">
        <f>Colombia!K86</f>
        <v>3963.7781453600242</v>
      </c>
      <c r="AZ86" s="7">
        <f>Mexico!G86</f>
        <v>1238.66130080022</v>
      </c>
      <c r="BA86" s="4">
        <f>Mexico!H86</f>
        <v>93.202721023547795</v>
      </c>
      <c r="BB86" s="4">
        <f>Mexico!I86</f>
        <v>301.2550092114858</v>
      </c>
      <c r="BC86" s="4">
        <f>Mexico!J86</f>
        <v>1076.258656614531</v>
      </c>
      <c r="BD86" s="4">
        <f>Mexico!K86</f>
        <v>6447.4254705126959</v>
      </c>
    </row>
    <row r="87" spans="1:56">
      <c r="A87">
        <v>1983</v>
      </c>
      <c r="B87" s="4">
        <f>USA!G87</f>
        <v>395.58768096356539</v>
      </c>
      <c r="C87" s="4">
        <f>USA!H87</f>
        <v>-368.25438805941019</v>
      </c>
      <c r="D87" s="4">
        <f>USA!I87</f>
        <v>745.49519142244492</v>
      </c>
      <c r="E87" s="4">
        <f>USA!J87</f>
        <v>5415.2952024448878</v>
      </c>
      <c r="F87" s="4">
        <f>USA!K87</f>
        <v>19341.57886967366</v>
      </c>
      <c r="G87" s="7">
        <f>GB!G87</f>
        <v>813.04705049477161</v>
      </c>
      <c r="H87" s="4">
        <f>GB!H87</f>
        <v>-98.435355363092327</v>
      </c>
      <c r="I87" s="4">
        <f>GB!I87</f>
        <v>604.66791447529749</v>
      </c>
      <c r="J87" s="4">
        <f>GB!J87</f>
        <v>4754.9462540030217</v>
      </c>
      <c r="K87" s="4">
        <f>GB!K87</f>
        <v>16068.665246678582</v>
      </c>
      <c r="L87" s="7">
        <f>Germany!G87</f>
        <v>1048.0588092445123</v>
      </c>
      <c r="M87" s="8">
        <f>Germany!H87</f>
        <v>950.13601908852593</v>
      </c>
      <c r="N87" s="8">
        <f>Germany!I87</f>
        <v>1773.2605926764147</v>
      </c>
      <c r="O87" s="8">
        <f>Germany!J87</f>
        <v>6173.410086293934</v>
      </c>
      <c r="P87" s="8">
        <f>Germany!K87</f>
        <v>15682.326421599859</v>
      </c>
      <c r="Q87" s="7">
        <f>Australia!G87</f>
        <v>815.62525564827513</v>
      </c>
      <c r="R87" s="4">
        <f>Australia!H87</f>
        <v>198.70930056256537</v>
      </c>
      <c r="S87" s="4">
        <f>Australia!I87</f>
        <v>985.15106582279486</v>
      </c>
      <c r="T87" s="4">
        <f>Australia!J87</f>
        <v>3777.2048843313864</v>
      </c>
      <c r="U87" s="4">
        <f>Australia!K87</f>
        <v>14418.981705561206</v>
      </c>
      <c r="V87" s="7">
        <f>France!G87</f>
        <v>1070.2515943367605</v>
      </c>
      <c r="W87" s="4">
        <f>France!H87</f>
        <v>950.73555960861938</v>
      </c>
      <c r="X87" s="4">
        <f>France!I87</f>
        <v>1825.2204377706576</v>
      </c>
      <c r="Y87" s="4">
        <f>France!J87</f>
        <v>3265.4845734661526</v>
      </c>
      <c r="Z87" s="4">
        <f>France!K87</f>
        <v>15024.365406724168</v>
      </c>
      <c r="AA87" s="7">
        <f>Switzerland!G87</f>
        <v>3300.8555630047977</v>
      </c>
      <c r="AB87" s="4">
        <f>Switzerland!H87</f>
        <v>3309.5818917178303</v>
      </c>
      <c r="AC87" s="4">
        <f>Switzerland!I87</f>
        <v>4319.9062845378094</v>
      </c>
      <c r="AD87" s="4">
        <f>Switzerland!J87</f>
        <v>7089.1582984106981</v>
      </c>
      <c r="AE87" s="4">
        <f>Switzerland!K87</f>
        <v>19779.468080182203</v>
      </c>
      <c r="AF87" s="7">
        <f>Argentina!G87</f>
        <v>163.49648947348103</v>
      </c>
      <c r="AG87" s="4">
        <f>Argentina!H87</f>
        <v>23.895410712020048</v>
      </c>
      <c r="AH87" s="4">
        <f>Argentina!I87</f>
        <v>51.242605740917448</v>
      </c>
      <c r="AI87" s="4">
        <f>Argentina!J87</f>
        <v>545.84707290114488</v>
      </c>
      <c r="AJ87" s="4">
        <f>Argentina!K87</f>
        <v>7728.8906559078605</v>
      </c>
      <c r="AK87" s="7">
        <f>Brazil!G87</f>
        <v>635.13980646730852</v>
      </c>
      <c r="AL87" s="4">
        <f>Brazil!H87</f>
        <v>367.24968575307054</v>
      </c>
      <c r="AM87" s="4">
        <f>Brazil!I87</f>
        <v>490.31766121575112</v>
      </c>
      <c r="AN87" s="4">
        <f>Brazil!J87</f>
        <v>2090.6746988234931</v>
      </c>
      <c r="AO87" s="4">
        <f>Brazil!K87</f>
        <v>4572.7497910260045</v>
      </c>
      <c r="AP87" s="7">
        <f>Chile!G87</f>
        <v>-201.79511732009686</v>
      </c>
      <c r="AQ87" s="4">
        <f>Chile!H87</f>
        <v>-790.31860102947223</v>
      </c>
      <c r="AR87" s="4">
        <f>Chile!I87</f>
        <v>-552.45603257938853</v>
      </c>
      <c r="AS87" s="4">
        <f>Chile!J87</f>
        <v>-239.85083442629724</v>
      </c>
      <c r="AT87" s="4">
        <f>Chile!K87</f>
        <v>4798.9241803278692</v>
      </c>
      <c r="AU87" s="7">
        <f>Colombia!G87</f>
        <v>757.21778202588155</v>
      </c>
      <c r="AV87" s="4">
        <f>Colombia!H87</f>
        <v>498.41978289278069</v>
      </c>
      <c r="AW87" s="4">
        <f>Colombia!I87</f>
        <v>609.83344487221143</v>
      </c>
      <c r="AX87" s="4">
        <f>Colombia!J87</f>
        <v>689.30765312068138</v>
      </c>
      <c r="AY87" s="4">
        <f>Colombia!K87</f>
        <v>3940.6594858917601</v>
      </c>
      <c r="AZ87" s="7">
        <f>Mexico!G87</f>
        <v>674.16049374574118</v>
      </c>
      <c r="BA87" s="4">
        <f>Mexico!H87</f>
        <v>-347.03661991923803</v>
      </c>
      <c r="BB87" s="4">
        <f>Mexico!I87</f>
        <v>-201.22029903743424</v>
      </c>
      <c r="BC87" s="4">
        <f>Mexico!J87</f>
        <v>475.22178161143722</v>
      </c>
      <c r="BD87" s="4">
        <f>Mexico!K87</f>
        <v>6053.0973451327436</v>
      </c>
    </row>
    <row r="88" spans="1:56">
      <c r="A88">
        <v>1984</v>
      </c>
      <c r="B88" s="4">
        <f>USA!G88</f>
        <v>849.11476659561993</v>
      </c>
      <c r="C88" s="4">
        <f>USA!H88</f>
        <v>72.965932391804486</v>
      </c>
      <c r="D88" s="4">
        <f>USA!I88</f>
        <v>1227.8999396245451</v>
      </c>
      <c r="E88" s="4">
        <f>USA!J88</f>
        <v>6193.10344200297</v>
      </c>
      <c r="F88" s="4">
        <f>USA!K88</f>
        <v>20562.748941499984</v>
      </c>
      <c r="G88" s="7">
        <f>GB!G88</f>
        <v>1060.2361682560986</v>
      </c>
      <c r="H88" s="4">
        <f>GB!H88</f>
        <v>114.53927971177886</v>
      </c>
      <c r="I88" s="4">
        <f>GB!I88</f>
        <v>822.35182665678303</v>
      </c>
      <c r="J88" s="4">
        <f>GB!J88</f>
        <v>5064.7203036593382</v>
      </c>
      <c r="K88" s="4">
        <f>GB!K88</f>
        <v>16469.481742906788</v>
      </c>
      <c r="L88" s="7">
        <f>Germany!G88</f>
        <v>1199.1749317425786</v>
      </c>
      <c r="M88" s="8">
        <f>Germany!H88</f>
        <v>1096.5996416464527</v>
      </c>
      <c r="N88" s="8">
        <f>Germany!I88</f>
        <v>1898.9212475400129</v>
      </c>
      <c r="O88" s="8">
        <f>Germany!J88</f>
        <v>6324.5646501876818</v>
      </c>
      <c r="P88" s="8">
        <f>Germany!K88</f>
        <v>15977.727842164652</v>
      </c>
      <c r="Q88" s="7">
        <f>Australia!G88</f>
        <v>928.21301062862665</v>
      </c>
      <c r="R88" s="4">
        <f>Australia!H88</f>
        <v>256.28617299647362</v>
      </c>
      <c r="S88" s="4">
        <f>Australia!I88</f>
        <v>1048.045865193033</v>
      </c>
      <c r="T88" s="4">
        <f>Australia!J88</f>
        <v>3954.2216866390495</v>
      </c>
      <c r="U88" s="4">
        <f>Australia!K88</f>
        <v>14910.647288048922</v>
      </c>
      <c r="V88" s="7">
        <f>France!G88</f>
        <v>963.01395141003991</v>
      </c>
      <c r="W88" s="4">
        <f>France!H88</f>
        <v>846.93378792715839</v>
      </c>
      <c r="X88" s="4">
        <f>France!I88</f>
        <v>1731.1782733017842</v>
      </c>
      <c r="Y88" s="4">
        <f>France!J88</f>
        <v>3217.8284212726116</v>
      </c>
      <c r="Z88" s="4">
        <f>France!K88</f>
        <v>15168.189317112066</v>
      </c>
      <c r="AA88" s="7">
        <f>Switzerland!G88</f>
        <v>3868.0340619311683</v>
      </c>
      <c r="AB88" s="4">
        <f>Switzerland!H88</f>
        <v>3885.247532031276</v>
      </c>
      <c r="AC88" s="4">
        <f>Switzerland!I88</f>
        <v>4890.9223303865565</v>
      </c>
      <c r="AD88" s="4">
        <f>Switzerland!J88</f>
        <v>7723.2292689627729</v>
      </c>
      <c r="AE88" s="4">
        <f>Switzerland!K88</f>
        <v>20285.959159556911</v>
      </c>
      <c r="AF88" s="7">
        <f>Argentina!G88</f>
        <v>229.55714190299031</v>
      </c>
      <c r="AG88" s="4">
        <f>Argentina!H88</f>
        <v>103.53762990759094</v>
      </c>
      <c r="AH88" s="4">
        <f>Argentina!I88</f>
        <v>134.0835324467518</v>
      </c>
      <c r="AI88" s="4">
        <f>Argentina!J88</f>
        <v>630.40089425456677</v>
      </c>
      <c r="AJ88" s="4">
        <f>Argentina!K88</f>
        <v>7765.0504436044848</v>
      </c>
      <c r="AK88" s="7">
        <f>Brazil!G88</f>
        <v>583.75251382445902</v>
      </c>
      <c r="AL88" s="4">
        <f>Brazil!H88</f>
        <v>314.77568622749209</v>
      </c>
      <c r="AM88" s="4">
        <f>Brazil!I88</f>
        <v>429.38136038060964</v>
      </c>
      <c r="AN88" s="4">
        <f>Brazil!J88</f>
        <v>2150.4140156747517</v>
      </c>
      <c r="AO88" s="4">
        <f>Brazil!K88</f>
        <v>4713.9449761483302</v>
      </c>
      <c r="AP88" s="7">
        <f>Chile!G88</f>
        <v>-157.24170088936515</v>
      </c>
      <c r="AQ88" s="4">
        <f>Chile!H88</f>
        <v>-696.80215267898143</v>
      </c>
      <c r="AR88" s="4">
        <f>Chile!I88</f>
        <v>-445.80083038675645</v>
      </c>
      <c r="AS88" s="4">
        <f>Chile!J88</f>
        <v>-106.86830521860391</v>
      </c>
      <c r="AT88" s="4">
        <f>Chile!K88</f>
        <v>4999.4959677419356</v>
      </c>
      <c r="AU88" s="7">
        <f>Colombia!G88</f>
        <v>750.6386276970419</v>
      </c>
      <c r="AV88" s="4">
        <f>Colombia!H88</f>
        <v>488.51324935547899</v>
      </c>
      <c r="AW88" s="4">
        <f>Colombia!I88</f>
        <v>599.86424922802871</v>
      </c>
      <c r="AX88" s="4">
        <f>Colombia!J88</f>
        <v>679.48340827203424</v>
      </c>
      <c r="AY88" s="4">
        <f>Colombia!K88</f>
        <v>3987.4486462006275</v>
      </c>
      <c r="AZ88" s="7">
        <f>Mexico!G88</f>
        <v>737.29366107827798</v>
      </c>
      <c r="BA88" s="4">
        <f>Mexico!H88</f>
        <v>-187.71105530424686</v>
      </c>
      <c r="BB88" s="4">
        <f>Mexico!I88</f>
        <v>-50.377561965403515</v>
      </c>
      <c r="BC88" s="4">
        <f>Mexico!J88</f>
        <v>645.21907794173012</v>
      </c>
      <c r="BD88" s="4">
        <f>Mexico!K88</f>
        <v>6149.9522318348281</v>
      </c>
    </row>
    <row r="89" spans="1:56">
      <c r="A89">
        <v>1985</v>
      </c>
      <c r="B89" s="4">
        <f>USA!G89</f>
        <v>551.01823512802832</v>
      </c>
      <c r="C89" s="4">
        <f>USA!H89</f>
        <v>-147.93971739033503</v>
      </c>
      <c r="D89" s="4">
        <f>USA!I89</f>
        <v>1054.9986138772838</v>
      </c>
      <c r="E89" s="4">
        <f>USA!J89</f>
        <v>6185.2431063902068</v>
      </c>
      <c r="F89" s="4">
        <f>USA!K89</f>
        <v>21243.611358650054</v>
      </c>
      <c r="G89" s="7">
        <f>GB!G89</f>
        <v>849.43419374784332</v>
      </c>
      <c r="H89" s="4">
        <f>GB!H89</f>
        <v>-107.16091046308483</v>
      </c>
      <c r="I89" s="4">
        <f>GB!I89</f>
        <v>582.77121143507418</v>
      </c>
      <c r="J89" s="4">
        <f>GB!J89</f>
        <v>4955.9779939648479</v>
      </c>
      <c r="K89" s="4">
        <f>GB!K89</f>
        <v>17020.339953953237</v>
      </c>
      <c r="L89" s="7">
        <f>Germany!G89</f>
        <v>1250.6176122920147</v>
      </c>
      <c r="M89" s="8">
        <f>Germany!H89</f>
        <v>1139.5923655378031</v>
      </c>
      <c r="N89" s="8">
        <f>Germany!I89</f>
        <v>1964.4825555937584</v>
      </c>
      <c r="O89" s="8">
        <f>Germany!J89</f>
        <v>6460.3920791626397</v>
      </c>
      <c r="P89" s="8">
        <f>Germany!K89</f>
        <v>16428.331325392734</v>
      </c>
      <c r="Q89" s="7">
        <f>Australia!G89</f>
        <v>1023.3965816479331</v>
      </c>
      <c r="R89" s="4">
        <f>Australia!H89</f>
        <v>250.56988223200773</v>
      </c>
      <c r="S89" s="4">
        <f>Australia!I89</f>
        <v>1096.1926060692672</v>
      </c>
      <c r="T89" s="4">
        <f>Australia!J89</f>
        <v>4119.2190202242409</v>
      </c>
      <c r="U89" s="4">
        <f>Australia!K89</f>
        <v>15417.539959671283</v>
      </c>
      <c r="V89" s="7">
        <f>France!G89</f>
        <v>974.89702619443904</v>
      </c>
      <c r="W89" s="4">
        <f>France!H89</f>
        <v>874.22202022224633</v>
      </c>
      <c r="X89" s="4">
        <f>France!I89</f>
        <v>1770.583918457967</v>
      </c>
      <c r="Y89" s="4">
        <f>France!J89</f>
        <v>3328.9459592495014</v>
      </c>
      <c r="Z89" s="4">
        <f>France!K89</f>
        <v>15381.744669400059</v>
      </c>
      <c r="AA89" s="7">
        <f>Switzerland!G89</f>
        <v>4073.356784484256</v>
      </c>
      <c r="AB89" s="4">
        <f>Switzerland!H89</f>
        <v>4091.6312678976224</v>
      </c>
      <c r="AC89" s="4">
        <f>Switzerland!I89</f>
        <v>5114.1974840939647</v>
      </c>
      <c r="AD89" s="4">
        <f>Switzerland!J89</f>
        <v>7967.8223966116338</v>
      </c>
      <c r="AE89" s="4">
        <f>Switzerland!K89</f>
        <v>20937.333523950532</v>
      </c>
      <c r="AF89" s="7">
        <f>Argentina!G89</f>
        <v>100.19777767970207</v>
      </c>
      <c r="AG89" s="4">
        <f>Argentina!H89</f>
        <v>-11.668775232616163</v>
      </c>
      <c r="AH89" s="4">
        <f>Argentina!I89</f>
        <v>10.758937560046636</v>
      </c>
      <c r="AI89" s="4">
        <f>Argentina!J89</f>
        <v>427.41257672949877</v>
      </c>
      <c r="AJ89" s="4">
        <f>Argentina!K89</f>
        <v>7118.2843839777915</v>
      </c>
      <c r="AK89" s="7">
        <f>Brazil!G89</f>
        <v>550.15178768088686</v>
      </c>
      <c r="AL89" s="4">
        <f>Brazil!H89</f>
        <v>282.23977805525055</v>
      </c>
      <c r="AM89" s="4">
        <f>Brazil!I89</f>
        <v>425.66266385105388</v>
      </c>
      <c r="AN89" s="4">
        <f>Brazil!J89</f>
        <v>2369.3099136414148</v>
      </c>
      <c r="AO89" s="4">
        <f>Brazil!K89</f>
        <v>4977.4926933865972</v>
      </c>
      <c r="AP89" s="7">
        <f>Chile!G89</f>
        <v>20.728821860392308</v>
      </c>
      <c r="AQ89" s="4">
        <f>Chile!H89</f>
        <v>-452.0139948849698</v>
      </c>
      <c r="AR89" s="4">
        <f>Chile!I89</f>
        <v>-201.63782603795948</v>
      </c>
      <c r="AS89" s="4">
        <f>Chile!J89</f>
        <v>137.04529743161621</v>
      </c>
      <c r="AT89" s="4">
        <f>Chile!K89</f>
        <v>5014.460419765328</v>
      </c>
      <c r="AU89" s="7">
        <f>Colombia!G89</f>
        <v>832.88373007823611</v>
      </c>
      <c r="AV89" s="4">
        <f>Colombia!H89</f>
        <v>579.67474577301516</v>
      </c>
      <c r="AW89" s="4">
        <f>Colombia!I89</f>
        <v>689.005161117071</v>
      </c>
      <c r="AX89" s="4">
        <f>Colombia!J89</f>
        <v>768.67021192555046</v>
      </c>
      <c r="AY89" s="4">
        <f>Colombia!K89</f>
        <v>4026.5492333037637</v>
      </c>
      <c r="AZ89" s="7">
        <f>Mexico!G89</f>
        <v>803.35238406911355</v>
      </c>
      <c r="BA89" s="4">
        <f>Mexico!H89</f>
        <v>1.946805152116561</v>
      </c>
      <c r="BB89" s="4">
        <f>Mexico!I89</f>
        <v>137.96369172935263</v>
      </c>
      <c r="BC89" s="4">
        <f>Mexico!J89</f>
        <v>836.71991359541516</v>
      </c>
      <c r="BD89" s="4">
        <f>Mexico!K89</f>
        <v>6189.3759925025388</v>
      </c>
    </row>
    <row r="90" spans="1:56">
      <c r="A90">
        <v>1986</v>
      </c>
      <c r="B90" s="4">
        <f>USA!G90</f>
        <v>288.73121247122458</v>
      </c>
      <c r="C90" s="4">
        <f>USA!H90</f>
        <v>-161.41170179442997</v>
      </c>
      <c r="D90" s="4">
        <f>USA!I90</f>
        <v>1104.4596319855468</v>
      </c>
      <c r="E90" s="4">
        <f>USA!J90</f>
        <v>6367.7255385421886</v>
      </c>
      <c r="F90" s="4">
        <f>USA!K90</f>
        <v>21789.539127701166</v>
      </c>
      <c r="G90" s="7">
        <f>GB!G90</f>
        <v>811.17923233331851</v>
      </c>
      <c r="H90" s="4">
        <f>GB!H90</f>
        <v>313.42052259245088</v>
      </c>
      <c r="I90" s="4">
        <f>GB!I90</f>
        <v>1009.0933988128809</v>
      </c>
      <c r="J90" s="4">
        <f>GB!J90</f>
        <v>5535.7381146526031</v>
      </c>
      <c r="K90" s="4">
        <f>GB!K90</f>
        <v>17661.195001849454</v>
      </c>
      <c r="L90" s="7">
        <f>Germany!G90</f>
        <v>1561.1931496598295</v>
      </c>
      <c r="M90" s="8">
        <f>Germany!H90</f>
        <v>1496.4274959453419</v>
      </c>
      <c r="N90" s="8">
        <f>Germany!I90</f>
        <v>2338.8173238640284</v>
      </c>
      <c r="O90" s="8">
        <f>Germany!J90</f>
        <v>6954.7281835634103</v>
      </c>
      <c r="P90" s="8">
        <f>Germany!K90</f>
        <v>17056.821509072739</v>
      </c>
      <c r="Q90" s="7">
        <f>Australia!G90</f>
        <v>1056.5305658325265</v>
      </c>
      <c r="R90" s="4">
        <f>Australia!H90</f>
        <v>330.04697030741409</v>
      </c>
      <c r="S90" s="4">
        <f>Australia!I90</f>
        <v>1129.8320850661798</v>
      </c>
      <c r="T90" s="4">
        <f>Australia!J90</f>
        <v>4260.5197594549363</v>
      </c>
      <c r="U90" s="4">
        <f>Australia!K90</f>
        <v>15906.231528673294</v>
      </c>
      <c r="V90" s="7">
        <f>France!G90</f>
        <v>1096.9779227863708</v>
      </c>
      <c r="W90" s="4">
        <f>France!H90</f>
        <v>1016.8620346112059</v>
      </c>
      <c r="X90" s="4">
        <f>France!I90</f>
        <v>1938.9568749487983</v>
      </c>
      <c r="Y90" s="4">
        <f>France!J90</f>
        <v>3648.1035529013361</v>
      </c>
      <c r="Z90" s="4">
        <f>France!K90</f>
        <v>16094.991067349782</v>
      </c>
      <c r="AA90" s="7">
        <f>Switzerland!G90</f>
        <v>3932.9347202170206</v>
      </c>
      <c r="AB90" s="4">
        <f>Switzerland!H90</f>
        <v>3948.2056364803502</v>
      </c>
      <c r="AC90" s="4">
        <f>Switzerland!I90</f>
        <v>4996.779321995351</v>
      </c>
      <c r="AD90" s="4">
        <f>Switzerland!J90</f>
        <v>7868.451572457051</v>
      </c>
      <c r="AE90" s="4">
        <f>Switzerland!K90</f>
        <v>21200.35837952773</v>
      </c>
      <c r="AF90" s="7">
        <f>Argentina!G90</f>
        <v>75.35362869711804</v>
      </c>
      <c r="AG90" s="4">
        <f>Argentina!H90</f>
        <v>12.177332025526866</v>
      </c>
      <c r="AH90" s="4">
        <f>Argentina!I90</f>
        <v>34.454181661813614</v>
      </c>
      <c r="AI90" s="4">
        <f>Argentina!J90</f>
        <v>498.56479052793901</v>
      </c>
      <c r="AJ90" s="4">
        <f>Argentina!K90</f>
        <v>7514.2401385595713</v>
      </c>
      <c r="AK90" s="7">
        <f>Brazil!G90</f>
        <v>659.00532686042129</v>
      </c>
      <c r="AL90" s="4">
        <f>Brazil!H90</f>
        <v>474.14319349977626</v>
      </c>
      <c r="AM90" s="4">
        <f>Brazil!I90</f>
        <v>658.26603611452765</v>
      </c>
      <c r="AN90" s="4">
        <f>Brazil!J90</f>
        <v>2814.7373000890493</v>
      </c>
      <c r="AO90" s="4">
        <f>Brazil!K90</f>
        <v>5243.0647006757199</v>
      </c>
      <c r="AP90" s="7">
        <f>Chile!G90</f>
        <v>94.441053419453837</v>
      </c>
      <c r="AQ90" s="4">
        <f>Chile!H90</f>
        <v>-275.14789589130203</v>
      </c>
      <c r="AR90" s="4">
        <f>Chile!I90</f>
        <v>-34.518607591274957</v>
      </c>
      <c r="AS90" s="4">
        <f>Chile!J90</f>
        <v>329.25096162057622</v>
      </c>
      <c r="AT90" s="4">
        <f>Chile!K90</f>
        <v>5207.2972533723387</v>
      </c>
      <c r="AU90" s="7">
        <f>Colombia!G90</f>
        <v>835.41705616149397</v>
      </c>
      <c r="AV90" s="4">
        <f>Colombia!H90</f>
        <v>641.57639781752232</v>
      </c>
      <c r="AW90" s="4">
        <f>Colombia!I90</f>
        <v>749.13894539219348</v>
      </c>
      <c r="AX90" s="4">
        <f>Colombia!J90</f>
        <v>831.00124981867702</v>
      </c>
      <c r="AY90" s="4">
        <f>Colombia!K90</f>
        <v>4174.5608045192121</v>
      </c>
      <c r="AZ90" s="7">
        <f>Mexico!G90</f>
        <v>667.99895258610172</v>
      </c>
      <c r="BA90" s="4">
        <f>Mexico!H90</f>
        <v>268.19624903497277</v>
      </c>
      <c r="BB90" s="4">
        <f>Mexico!I90</f>
        <v>366.07668876521319</v>
      </c>
      <c r="BC90" s="4">
        <f>Mexico!J90</f>
        <v>984.5464614595395</v>
      </c>
      <c r="BD90" s="4">
        <f>Mexico!K90</f>
        <v>5847.0570198413207</v>
      </c>
    </row>
    <row r="91" spans="1:56">
      <c r="A91">
        <v>1987</v>
      </c>
      <c r="B91" s="4">
        <f>USA!G91</f>
        <v>244.07398672870605</v>
      </c>
      <c r="C91" s="4">
        <f>USA!H91</f>
        <v>-215.28194946228783</v>
      </c>
      <c r="D91" s="4">
        <f>USA!I91</f>
        <v>1099.0594588575757</v>
      </c>
      <c r="E91" s="4">
        <f>USA!J91</f>
        <v>6503.1113349009165</v>
      </c>
      <c r="F91" s="4">
        <f>USA!K91</f>
        <v>22366.9043215005</v>
      </c>
      <c r="G91" s="7">
        <f>GB!G91</f>
        <v>645.94900645856171</v>
      </c>
      <c r="H91" s="4">
        <f>GB!H91</f>
        <v>141.46373352026279</v>
      </c>
      <c r="I91" s="4">
        <f>GB!I91</f>
        <v>855.1933554520399</v>
      </c>
      <c r="J91" s="4">
        <f>GB!J91</f>
        <v>5567.1225197876838</v>
      </c>
      <c r="K91" s="4">
        <f>GB!K91</f>
        <v>18427.923525186081</v>
      </c>
      <c r="L91" s="7">
        <f>Germany!G91</f>
        <v>1080.1988005756166</v>
      </c>
      <c r="M91" s="8">
        <f>Germany!H91</f>
        <v>1040.2879842404739</v>
      </c>
      <c r="N91" s="8">
        <f>Germany!I91</f>
        <v>1910.0639842588864</v>
      </c>
      <c r="O91" s="8">
        <f>Germany!J91</f>
        <v>6554.9536802075418</v>
      </c>
      <c r="P91" s="8">
        <f>Germany!K91</f>
        <v>17342.089241845562</v>
      </c>
      <c r="Q91" s="7">
        <f>Australia!G91</f>
        <v>1046.4254666459501</v>
      </c>
      <c r="R91" s="4">
        <f>Australia!H91</f>
        <v>255.54190468847861</v>
      </c>
      <c r="S91" s="4">
        <f>Australia!I91</f>
        <v>953.00880902990059</v>
      </c>
      <c r="T91" s="4">
        <f>Australia!J91</f>
        <v>4117.2966367398831</v>
      </c>
      <c r="U91" s="4">
        <f>Australia!K91</f>
        <v>16054.266762459598</v>
      </c>
      <c r="V91" s="7">
        <f>France!G91</f>
        <v>1156.7941695373831</v>
      </c>
      <c r="W91" s="4">
        <f>France!H91</f>
        <v>1095.5163338175619</v>
      </c>
      <c r="X91" s="4">
        <f>France!I91</f>
        <v>2020.0187701173413</v>
      </c>
      <c r="Y91" s="4">
        <f>France!J91</f>
        <v>3834.7078867486903</v>
      </c>
      <c r="Z91" s="4">
        <f>France!K91</f>
        <v>16308.632835080089</v>
      </c>
      <c r="AA91" s="7">
        <f>Switzerland!G91</f>
        <v>3829.1939429806671</v>
      </c>
      <c r="AB91" s="4">
        <f>Switzerland!H91</f>
        <v>3848.9969927918573</v>
      </c>
      <c r="AC91" s="4">
        <f>Switzerland!I91</f>
        <v>4900.0159283217072</v>
      </c>
      <c r="AD91" s="4">
        <f>Switzerland!J91</f>
        <v>7842.8625281804507</v>
      </c>
      <c r="AE91" s="4">
        <f>Switzerland!K91</f>
        <v>21394.196628771409</v>
      </c>
      <c r="AF91" s="7">
        <f>Argentina!G91</f>
        <v>110.61813956023801</v>
      </c>
      <c r="AG91" s="4">
        <f>Argentina!H91</f>
        <v>39.564567970678702</v>
      </c>
      <c r="AH91" s="4">
        <f>Argentina!I91</f>
        <v>61.726923350113964</v>
      </c>
      <c r="AI91" s="4">
        <f>Argentina!J91</f>
        <v>531.92210776115462</v>
      </c>
      <c r="AJ91" s="4">
        <f>Argentina!K91</f>
        <v>7596.0129637784039</v>
      </c>
      <c r="AK91" s="7">
        <f>Brazil!G91</f>
        <v>866.58349293842264</v>
      </c>
      <c r="AL91" s="4">
        <f>Brazil!H91</f>
        <v>687.99907273520057</v>
      </c>
      <c r="AM91" s="4">
        <f>Brazil!I91</f>
        <v>885.56783406328918</v>
      </c>
      <c r="AN91" s="4">
        <f>Brazil!J91</f>
        <v>3086.6219214666985</v>
      </c>
      <c r="AO91" s="4">
        <f>Brazil!K91</f>
        <v>5322.6637311147333</v>
      </c>
      <c r="AP91" s="7">
        <f>Chile!G91</f>
        <v>386.0592612492369</v>
      </c>
      <c r="AQ91" s="4">
        <f>Chile!H91</f>
        <v>-69.918009835024975</v>
      </c>
      <c r="AR91" s="4">
        <f>Chile!I91</f>
        <v>152.80538372556714</v>
      </c>
      <c r="AS91" s="4">
        <f>Chile!J91</f>
        <v>547.48291390563907</v>
      </c>
      <c r="AT91" s="4">
        <f>Chile!K91</f>
        <v>5458.0103875349578</v>
      </c>
      <c r="AU91" s="7">
        <f>Colombia!G91</f>
        <v>792.82600459672699</v>
      </c>
      <c r="AV91" s="4">
        <f>Colombia!H91</f>
        <v>544.34290820919716</v>
      </c>
      <c r="AW91" s="4">
        <f>Colombia!I91</f>
        <v>645.45510197994201</v>
      </c>
      <c r="AX91" s="4">
        <f>Colombia!J91</f>
        <v>729.25579039027298</v>
      </c>
      <c r="AY91" s="4">
        <f>Colombia!K91</f>
        <v>4310.521032940961</v>
      </c>
      <c r="AZ91" s="7">
        <f>Mexico!G91</f>
        <v>636.58564760118065</v>
      </c>
      <c r="BA91" s="4">
        <f>Mexico!H91</f>
        <v>148.93891101856323</v>
      </c>
      <c r="BB91" s="4">
        <f>Mexico!I91</f>
        <v>220.36124090472333</v>
      </c>
      <c r="BC91" s="4">
        <f>Mexico!J91</f>
        <v>837.21362827344376</v>
      </c>
      <c r="BD91" s="4">
        <f>Mexico!K91</f>
        <v>5849.5902822221387</v>
      </c>
    </row>
    <row r="92" spans="1:56">
      <c r="A92">
        <v>1988</v>
      </c>
      <c r="B92" s="4">
        <f>USA!G92</f>
        <v>393.29751306988493</v>
      </c>
      <c r="C92" s="4">
        <f>USA!H92</f>
        <v>-30.206940935674989</v>
      </c>
      <c r="D92" s="4">
        <f>USA!I92</f>
        <v>1362.9535853855771</v>
      </c>
      <c r="E92" s="4">
        <f>USA!J92</f>
        <v>6944.320449570474</v>
      </c>
      <c r="F92" s="4">
        <f>USA!K92</f>
        <v>23095.626652105468</v>
      </c>
      <c r="G92" s="7">
        <f>GB!G92</f>
        <v>903.75428078525908</v>
      </c>
      <c r="H92" s="4">
        <f>GB!H92</f>
        <v>558.39899845723642</v>
      </c>
      <c r="I92" s="4">
        <f>GB!I92</f>
        <v>1287.5661203435452</v>
      </c>
      <c r="J92" s="4">
        <f>GB!J92</f>
        <v>6217.0863504398358</v>
      </c>
      <c r="K92" s="4">
        <f>GB!K92</f>
        <v>19317.655891316805</v>
      </c>
      <c r="L92" s="7">
        <f>Germany!G92</f>
        <v>1982.3695822061834</v>
      </c>
      <c r="M92" s="8">
        <f>Germany!H92</f>
        <v>1952.652360565877</v>
      </c>
      <c r="N92" s="8">
        <f>Germany!I92</f>
        <v>2827.0336707132224</v>
      </c>
      <c r="O92" s="8">
        <f>Germany!J92</f>
        <v>7577.1151189464772</v>
      </c>
      <c r="P92" s="8">
        <f>Germany!K92</f>
        <v>17907.829627454517</v>
      </c>
      <c r="Q92" s="7">
        <f>Australia!G92</f>
        <v>1200.9017200110436</v>
      </c>
      <c r="R92" s="4">
        <f>Australia!H92</f>
        <v>318.98759076739202</v>
      </c>
      <c r="S92" s="4">
        <f>Australia!I92</f>
        <v>1013.5393609638845</v>
      </c>
      <c r="T92" s="4">
        <f>Australia!J92</f>
        <v>4306.9490324695407</v>
      </c>
      <c r="U92" s="4">
        <f>Australia!K92</f>
        <v>16656.76175501235</v>
      </c>
      <c r="V92" s="7">
        <f>France!G92</f>
        <v>1392.5597189980163</v>
      </c>
      <c r="W92" s="4">
        <f>France!H92</f>
        <v>1338.0860195820071</v>
      </c>
      <c r="X92" s="4">
        <f>France!I92</f>
        <v>2286.2255990543499</v>
      </c>
      <c r="Y92" s="4">
        <f>France!J92</f>
        <v>4249.5671565211278</v>
      </c>
      <c r="Z92" s="4">
        <f>France!K92</f>
        <v>16848.752575469618</v>
      </c>
      <c r="AA92" s="7">
        <f>Switzerland!G92</f>
        <v>4347.5780673777408</v>
      </c>
      <c r="AB92" s="4">
        <f>Switzerland!H92</f>
        <v>4366.1036261714953</v>
      </c>
      <c r="AC92" s="4">
        <f>Switzerland!I92</f>
        <v>5462.693348959835</v>
      </c>
      <c r="AD92" s="4">
        <f>Switzerland!J92</f>
        <v>8509.2276120909482</v>
      </c>
      <c r="AE92" s="4">
        <f>Switzerland!K92</f>
        <v>21917.933734148064</v>
      </c>
      <c r="AF92" s="7">
        <f>Argentina!G92</f>
        <v>110.13924601053942</v>
      </c>
      <c r="AG92" s="4">
        <f>Argentina!H92</f>
        <v>47.460547684189635</v>
      </c>
      <c r="AH92" s="4">
        <f>Argentina!I92</f>
        <v>68.289420255619476</v>
      </c>
      <c r="AI92" s="4">
        <f>Argentina!J92</f>
        <v>504.76674120550251</v>
      </c>
      <c r="AJ92" s="4">
        <f>Argentina!K92</f>
        <v>7344.2954244468356</v>
      </c>
      <c r="AK92" s="7">
        <f>Brazil!G92</f>
        <v>916.56640222594194</v>
      </c>
      <c r="AL92" s="4">
        <f>Brazil!H92</f>
        <v>750.00907515028803</v>
      </c>
      <c r="AM92" s="4">
        <f>Brazil!I92</f>
        <v>958.37932626286386</v>
      </c>
      <c r="AN92" s="4">
        <f>Brazil!J92</f>
        <v>3039.7331088979868</v>
      </c>
      <c r="AO92" s="4">
        <f>Brazil!K92</f>
        <v>5219.7233031893529</v>
      </c>
      <c r="AP92" s="7">
        <f>Chile!G92</f>
        <v>549.78109791998838</v>
      </c>
      <c r="AQ92" s="4">
        <f>Chile!H92</f>
        <v>-77.068188033049495</v>
      </c>
      <c r="AR92" s="4">
        <f>Chile!I92</f>
        <v>163.19809610176358</v>
      </c>
      <c r="AS92" s="4">
        <f>Chile!J92</f>
        <v>595.0826124081176</v>
      </c>
      <c r="AT92" s="4">
        <f>Chile!K92</f>
        <v>5757.6781085539233</v>
      </c>
      <c r="AU92" s="7">
        <f>Colombia!G92</f>
        <v>932.44727502582987</v>
      </c>
      <c r="AV92" s="4">
        <f>Colombia!H92</f>
        <v>726.68033175115158</v>
      </c>
      <c r="AW92" s="4">
        <f>Colombia!I92</f>
        <v>831.59608937003918</v>
      </c>
      <c r="AX92" s="4">
        <f>Colombia!J92</f>
        <v>916.33164651726349</v>
      </c>
      <c r="AY92" s="4">
        <f>Colombia!K92</f>
        <v>4397.0184853905785</v>
      </c>
      <c r="AZ92" s="7">
        <f>Mexico!G92</f>
        <v>632.02861104526369</v>
      </c>
      <c r="BA92" s="4">
        <f>Mexico!H92</f>
        <v>262.99066838407913</v>
      </c>
      <c r="BB92" s="4">
        <f>Mexico!I92</f>
        <v>354.88422948860955</v>
      </c>
      <c r="BC92" s="4">
        <f>Mexico!J92</f>
        <v>960.25020320265014</v>
      </c>
      <c r="BD92" s="4">
        <f>Mexico!K92</f>
        <v>5819.3363830285698</v>
      </c>
    </row>
    <row r="93" spans="1:56">
      <c r="A93">
        <v>1989</v>
      </c>
      <c r="B93" s="4">
        <f>USA!G93</f>
        <v>519.88220470804538</v>
      </c>
      <c r="C93" s="4">
        <f>USA!H93</f>
        <v>80.811728938085921</v>
      </c>
      <c r="D93" s="4">
        <f>USA!I93</f>
        <v>1537.2631926714671</v>
      </c>
      <c r="E93" s="4">
        <f>USA!J93</f>
        <v>7270.0959631774958</v>
      </c>
      <c r="F93" s="4">
        <f>USA!K93</f>
        <v>23717.786294907899</v>
      </c>
      <c r="G93" s="7">
        <f>GB!G93</f>
        <v>1077.4137237673574</v>
      </c>
      <c r="H93" s="4">
        <f>GB!H93</f>
        <v>746.26606566382441</v>
      </c>
      <c r="I93" s="4">
        <f>GB!I93</f>
        <v>1476.3353842240551</v>
      </c>
      <c r="J93" s="4">
        <f>GB!J93</f>
        <v>6497.2142079217228</v>
      </c>
      <c r="K93" s="4">
        <f>GB!K93</f>
        <v>19704.977984775938</v>
      </c>
      <c r="L93" s="7">
        <f>Germany!G93</f>
        <v>2206.1678213196947</v>
      </c>
      <c r="M93" s="8">
        <f>Germany!H93</f>
        <v>2171.9387263607309</v>
      </c>
      <c r="N93" s="8">
        <f>Germany!I93</f>
        <v>3043.6858421852053</v>
      </c>
      <c r="O93" s="8">
        <f>Germany!J93</f>
        <v>7876.4775532698395</v>
      </c>
      <c r="P93" s="8">
        <f>Germany!K93</f>
        <v>18387.084200469293</v>
      </c>
      <c r="Q93" s="7">
        <f>Australia!G93</f>
        <v>1154.962238349332</v>
      </c>
      <c r="R93" s="4">
        <f>Australia!H93</f>
        <v>234.53548697439743</v>
      </c>
      <c r="S93" s="4">
        <f>Australia!I93</f>
        <v>1038.6671762999486</v>
      </c>
      <c r="T93" s="4">
        <f>Australia!J93</f>
        <v>4422.0504216472364</v>
      </c>
      <c r="U93" s="4">
        <f>Australia!K93</f>
        <v>17064.527668926145</v>
      </c>
      <c r="V93" s="7">
        <f>France!G93</f>
        <v>1559.523067336494</v>
      </c>
      <c r="W93" s="4">
        <f>France!H93</f>
        <v>1506.7264889123749</v>
      </c>
      <c r="X93" s="4">
        <f>France!I93</f>
        <v>2479.9224344685522</v>
      </c>
      <c r="Y93" s="4">
        <f>France!J93</f>
        <v>4589.7203859484953</v>
      </c>
      <c r="Z93" s="4">
        <f>France!K93</f>
        <v>17367.774407835703</v>
      </c>
      <c r="AA93" s="7">
        <f>Switzerland!G93</f>
        <v>4573.2980020119248</v>
      </c>
      <c r="AB93" s="4">
        <f>Switzerland!H93</f>
        <v>4596.3792182414481</v>
      </c>
      <c r="AC93" s="4">
        <f>Switzerland!I93</f>
        <v>5708.6572304019019</v>
      </c>
      <c r="AD93" s="4">
        <f>Switzerland!J93</f>
        <v>8846.6466044407134</v>
      </c>
      <c r="AE93" s="4">
        <f>Switzerland!K93</f>
        <v>22682.551163357286</v>
      </c>
      <c r="AF93" s="7">
        <f>Argentina!G93</f>
        <v>79.03297310905873</v>
      </c>
      <c r="AG93" s="4">
        <f>Argentina!H93</f>
        <v>7.64856242594779</v>
      </c>
      <c r="AH93" s="4">
        <f>Argentina!I93</f>
        <v>24.70049547603849</v>
      </c>
      <c r="AI93" s="4">
        <f>Argentina!J93</f>
        <v>394.33501194628832</v>
      </c>
      <c r="AJ93" s="4">
        <f>Argentina!K93</f>
        <v>6737.7274517178457</v>
      </c>
      <c r="AK93" s="7">
        <f>Brazil!G93</f>
        <v>1046.6582202896068</v>
      </c>
      <c r="AL93" s="4">
        <f>Brazil!H93</f>
        <v>872.41462964232244</v>
      </c>
      <c r="AM93" s="4">
        <f>Brazil!I93</f>
        <v>1077.3005252758587</v>
      </c>
      <c r="AN93" s="4">
        <f>Brazil!J93</f>
        <v>3203.5442498454331</v>
      </c>
      <c r="AO93" s="4">
        <f>Brazil!K93</f>
        <v>5291.5847945661853</v>
      </c>
      <c r="AP93" s="7">
        <f>Chile!G93</f>
        <v>724.19961008832911</v>
      </c>
      <c r="AQ93" s="4">
        <f>Chile!H93</f>
        <v>10.650598608855251</v>
      </c>
      <c r="AR93" s="4">
        <f>Chile!I93</f>
        <v>244.04883753290764</v>
      </c>
      <c r="AS93" s="4">
        <f>Chile!J93</f>
        <v>740.52889835535609</v>
      </c>
      <c r="AT93" s="4">
        <f>Chile!K93</f>
        <v>6257.0259419394688</v>
      </c>
      <c r="AU93" s="7">
        <f>Colombia!G93</f>
        <v>885.93658486128447</v>
      </c>
      <c r="AV93" s="4">
        <f>Colombia!H93</f>
        <v>650.04766718805024</v>
      </c>
      <c r="AW93" s="4">
        <f>Colombia!I93</f>
        <v>764.84777080343963</v>
      </c>
      <c r="AX93" s="4">
        <f>Colombia!J93</f>
        <v>849.98533760965813</v>
      </c>
      <c r="AY93" s="4">
        <f>Colombia!K93</f>
        <v>4458.603753727416</v>
      </c>
      <c r="AZ93" s="7">
        <f>Mexico!G93</f>
        <v>637.89916767178761</v>
      </c>
      <c r="BA93" s="4">
        <f>Mexico!H93</f>
        <v>223.40997810507335</v>
      </c>
      <c r="BB93" s="4">
        <f>Mexico!I93</f>
        <v>330.58136389698723</v>
      </c>
      <c r="BC93" s="4">
        <f>Mexico!J93</f>
        <v>959.7984559210787</v>
      </c>
      <c r="BD93" s="4">
        <f>Mexico!K93</f>
        <v>5958.5852588724229</v>
      </c>
    </row>
    <row r="94" spans="1:56">
      <c r="A94">
        <v>1990</v>
      </c>
      <c r="B94" s="4">
        <f>USA!G94</f>
        <v>362.66543022851454</v>
      </c>
      <c r="C94" s="4">
        <f>USA!H94</f>
        <v>-100.74765969788338</v>
      </c>
      <c r="D94" s="4">
        <f>USA!I94</f>
        <v>1400.2369714291806</v>
      </c>
      <c r="E94" s="4">
        <f>USA!J94</f>
        <v>7178.7142415518638</v>
      </c>
      <c r="F94" s="4">
        <f>USA!K94</f>
        <v>23901.095606780691</v>
      </c>
      <c r="G94" s="7">
        <f>GB!G94</f>
        <v>878.36430723327646</v>
      </c>
      <c r="H94" s="4">
        <f>GB!H94</f>
        <v>509.74940486885134</v>
      </c>
      <c r="I94" s="4">
        <f>GB!I94</f>
        <v>1241.1824897781005</v>
      </c>
      <c r="J94" s="4">
        <f>GB!J94</f>
        <v>6281.6651330433733</v>
      </c>
      <c r="K94" s="4">
        <f>GB!K94</f>
        <v>19802.618640042107</v>
      </c>
      <c r="L94" s="7">
        <f>Germany!G94</f>
        <v>2031.2184464130059</v>
      </c>
      <c r="M94" s="8">
        <f>Germany!H94</f>
        <v>2002.6006900381517</v>
      </c>
      <c r="N94" s="8">
        <f>Germany!I94</f>
        <v>2918.6628571907668</v>
      </c>
      <c r="O94" s="8">
        <f>Germany!J94</f>
        <v>7969.2143408148104</v>
      </c>
      <c r="P94" s="8">
        <f>Germany!K94</f>
        <v>19375.980677294367</v>
      </c>
      <c r="Q94" s="7">
        <f>Australia!G94</f>
        <v>1317.7231049365371</v>
      </c>
      <c r="R94" s="4">
        <f>Australia!H94</f>
        <v>243.69240369220466</v>
      </c>
      <c r="S94" s="4">
        <f>Australia!I94</f>
        <v>1065.50913206422</v>
      </c>
      <c r="T94" s="4">
        <f>Australia!J94</f>
        <v>4532.711632693542</v>
      </c>
      <c r="U94" s="4">
        <f>Australia!K94</f>
        <v>17434.842390677441</v>
      </c>
      <c r="V94" s="7">
        <f>France!G94</f>
        <v>1701.3699410308757</v>
      </c>
      <c r="W94" s="4">
        <f>France!H94</f>
        <v>1651.5545219017315</v>
      </c>
      <c r="X94" s="4">
        <f>France!I94</f>
        <v>2662.8183052452464</v>
      </c>
      <c r="Y94" s="4">
        <f>France!J94</f>
        <v>4941.5875290545218</v>
      </c>
      <c r="Z94" s="4">
        <f>France!K94</f>
        <v>17802.250732904999</v>
      </c>
      <c r="AA94" s="7">
        <f>Switzerland!G94</f>
        <v>2796.2229580857324</v>
      </c>
      <c r="AB94" s="4">
        <f>Switzerland!H94</f>
        <v>2806.7680269324687</v>
      </c>
      <c r="AC94" s="4">
        <f>Switzerland!I94</f>
        <v>3918.7937766509708</v>
      </c>
      <c r="AD94" s="4">
        <f>Switzerland!J94</f>
        <v>6860.5441590200026</v>
      </c>
      <c r="AE94" s="4">
        <f>Switzerland!K94</f>
        <v>23248.367291088642</v>
      </c>
      <c r="AF94" s="7">
        <f>Argentina!G94</f>
        <v>35.608260993278449</v>
      </c>
      <c r="AG94" s="4">
        <f>Argentina!H94</f>
        <v>-44.961228359620719</v>
      </c>
      <c r="AH94" s="4">
        <f>Argentina!I94</f>
        <v>-28.238650185416883</v>
      </c>
      <c r="AI94" s="4">
        <f>Argentina!J94</f>
        <v>326.96989449742586</v>
      </c>
      <c r="AJ94" s="4">
        <f>Argentina!K94</f>
        <v>6522.7878925457262</v>
      </c>
      <c r="AK94" s="7">
        <f>Brazil!G94</f>
        <v>679.3308827295109</v>
      </c>
      <c r="AL94" s="4">
        <f>Brazil!H94</f>
        <v>504.07844313403353</v>
      </c>
      <c r="AM94" s="4">
        <f>Brazil!I94</f>
        <v>691.49141050494757</v>
      </c>
      <c r="AN94" s="4">
        <f>Brazil!J94</f>
        <v>2523.9696575394732</v>
      </c>
      <c r="AO94" s="4">
        <f>Brazil!K94</f>
        <v>4968.701984100474</v>
      </c>
      <c r="AP94" s="7">
        <f>Chile!G94</f>
        <v>450.48661208914103</v>
      </c>
      <c r="AQ94" s="4">
        <f>Chile!H94</f>
        <v>-128.63316484819543</v>
      </c>
      <c r="AR94" s="4">
        <f>Chile!I94</f>
        <v>53.951652568745118</v>
      </c>
      <c r="AS94" s="4">
        <f>Chile!J94</f>
        <v>554.6841903707093</v>
      </c>
      <c r="AT94" s="4">
        <f>Chile!K94</f>
        <v>6376.6598376204565</v>
      </c>
      <c r="AU94" s="7">
        <f>Colombia!G94</f>
        <v>796.50733958149556</v>
      </c>
      <c r="AV94" s="4">
        <f>Colombia!H94</f>
        <v>522.31630534335625</v>
      </c>
      <c r="AW94" s="4">
        <f>Colombia!I94</f>
        <v>621.20005904000539</v>
      </c>
      <c r="AX94" s="4">
        <f>Colombia!J94</f>
        <v>707.49689983724147</v>
      </c>
      <c r="AY94" s="4">
        <f>Colombia!K94</f>
        <v>4560.3440860215051</v>
      </c>
      <c r="AZ94" s="7">
        <f>Mexico!G94</f>
        <v>746.10999622643737</v>
      </c>
      <c r="BA94" s="4">
        <f>Mexico!H94</f>
        <v>261.06386598878987</v>
      </c>
      <c r="BB94" s="4">
        <f>Mexico!I94</f>
        <v>377.62081514458805</v>
      </c>
      <c r="BC94" s="4">
        <f>Mexico!J94</f>
        <v>1038.985847537552</v>
      </c>
      <c r="BD94" s="4">
        <f>Mexico!K94</f>
        <v>6150.9487869336444</v>
      </c>
    </row>
    <row r="95" spans="1:56">
      <c r="A95">
        <v>1991</v>
      </c>
      <c r="B95" s="4">
        <f>USA!G95</f>
        <v>310.78440305881242</v>
      </c>
      <c r="C95" s="4">
        <f>USA!H95</f>
        <v>-78.411974883720006</v>
      </c>
      <c r="D95" s="4">
        <f>USA!I95</f>
        <v>1438.2996082630866</v>
      </c>
      <c r="E95" s="4">
        <f>USA!J95</f>
        <v>0</v>
      </c>
      <c r="F95" s="4">
        <f>USA!K95</f>
        <v>23572.850739392954</v>
      </c>
      <c r="G95" s="7">
        <f>GB!G95</f>
        <v>675.48117053327587</v>
      </c>
      <c r="H95" s="4">
        <f>GB!H95</f>
        <v>335.87950528695927</v>
      </c>
      <c r="I95" s="4">
        <f>GB!I95</f>
        <v>1093.5953508690793</v>
      </c>
      <c r="J95" s="4">
        <f>GB!J95</f>
        <v>6041.9092603026556</v>
      </c>
      <c r="K95" s="4">
        <f>GB!K95</f>
        <v>19456.163958553861</v>
      </c>
      <c r="L95" s="7">
        <f>Germany!G95</f>
        <v>1058.6014955954565</v>
      </c>
      <c r="M95" s="8">
        <f>Germany!H95</f>
        <v>1033.0821238853919</v>
      </c>
      <c r="N95" s="8">
        <f>Germany!I95</f>
        <v>1789.1052529714559</v>
      </c>
      <c r="O95" s="8">
        <f>Germany!J95</f>
        <v>6404.8391706732527</v>
      </c>
      <c r="P95" s="8">
        <f>Germany!K95</f>
        <v>17838.866261020139</v>
      </c>
      <c r="Q95" s="7">
        <f>Australia!G95</f>
        <v>712.60257780427992</v>
      </c>
      <c r="R95" s="4">
        <f>Australia!H95</f>
        <v>-401.96287760620089</v>
      </c>
      <c r="S95" s="4">
        <f>Australia!I95</f>
        <v>447.22421275634508</v>
      </c>
      <c r="T95" s="4">
        <f>Australia!J95</f>
        <v>3856.6269220034596</v>
      </c>
      <c r="U95" s="4">
        <f>Australia!K95</f>
        <v>17153.563500002783</v>
      </c>
      <c r="V95" s="7">
        <f>France!G95</f>
        <v>1375.7978339362066</v>
      </c>
      <c r="W95" s="4">
        <f>France!H95</f>
        <v>1333.00747428521</v>
      </c>
      <c r="X95" s="4">
        <f>France!I95</f>
        <v>2391.6944553736889</v>
      </c>
      <c r="Y95" s="4">
        <f>France!J95</f>
        <v>0</v>
      </c>
      <c r="Z95" s="4">
        <f>France!K95</f>
        <v>17871.815381688408</v>
      </c>
      <c r="AA95" s="7">
        <f>Switzerland!G95</f>
        <v>2212.2612346735741</v>
      </c>
      <c r="AB95" s="4">
        <f>Switzerland!H95</f>
        <v>2224.6302306118459</v>
      </c>
      <c r="AC95" s="4">
        <f>Switzerland!I95</f>
        <v>3386.7776507643939</v>
      </c>
      <c r="AD95" s="4">
        <f>Switzerland!J95</f>
        <v>0</v>
      </c>
      <c r="AE95" s="4">
        <f>Switzerland!K95</f>
        <v>22725.494133801763</v>
      </c>
      <c r="AF95" s="7">
        <f>Argentina!G95</f>
        <v>41.246754335886131</v>
      </c>
      <c r="AG95" s="4">
        <f>Argentina!H95</f>
        <v>-31.873293311993041</v>
      </c>
      <c r="AH95" s="4">
        <f>Argentina!I95</f>
        <v>5.3112437642421693</v>
      </c>
      <c r="AI95" s="4">
        <f>Argentina!J95</f>
        <v>423.95295365537538</v>
      </c>
      <c r="AJ95" s="4">
        <f>Argentina!K95</f>
        <v>7115.0573809697835</v>
      </c>
      <c r="AK95" s="7">
        <f>Brazil!G95</f>
        <v>537.61032158072021</v>
      </c>
      <c r="AL95" s="4">
        <f>Brazil!H95</f>
        <v>317.73863509390168</v>
      </c>
      <c r="AM95" s="4">
        <f>Brazil!I95</f>
        <v>505.4104999653137</v>
      </c>
      <c r="AN95" s="4">
        <f>Brazil!J95</f>
        <v>2315.9207391426066</v>
      </c>
      <c r="AO95" s="4">
        <f>Brazil!K95</f>
        <v>4936.2851042864186</v>
      </c>
      <c r="AP95" s="7">
        <f>Chile!G95</f>
        <v>449.29812831877285</v>
      </c>
      <c r="AQ95" s="4">
        <f>Chile!H95</f>
        <v>-85.339241293965131</v>
      </c>
      <c r="AR95" s="4">
        <f>Chile!I95</f>
        <v>116.26610378829645</v>
      </c>
      <c r="AS95" s="4">
        <f>Chile!J95</f>
        <v>669.58956278465689</v>
      </c>
      <c r="AT95" s="4">
        <f>Chile!K95</f>
        <v>6763.2677400119255</v>
      </c>
      <c r="AU95" s="7">
        <f>Colombia!G95</f>
        <v>705.5999604012959</v>
      </c>
      <c r="AV95" s="4">
        <f>Colombia!H95</f>
        <v>466.29158610777426</v>
      </c>
      <c r="AW95" s="4">
        <f>Colombia!I95</f>
        <v>559.02863621353708</v>
      </c>
      <c r="AX95" s="4">
        <f>Colombia!J95</f>
        <v>644.75102175301231</v>
      </c>
      <c r="AY95" s="4">
        <f>Colombia!K95</f>
        <v>4580.3747257075338</v>
      </c>
      <c r="AZ95" s="7">
        <f>Mexico!G95</f>
        <v>838.58585887052027</v>
      </c>
      <c r="BA95" s="4">
        <f>Mexico!H95</f>
        <v>398.80031587988555</v>
      </c>
      <c r="BB95" s="4">
        <f>Mexico!I95</f>
        <v>522.27521222130827</v>
      </c>
      <c r="BC95" s="4">
        <f>Mexico!J95</f>
        <v>1216.5829276587058</v>
      </c>
      <c r="BD95" s="4">
        <f>Mexico!K95</f>
        <v>6296.5717225574108</v>
      </c>
    </row>
    <row r="96" spans="1:56">
      <c r="A96">
        <v>1992</v>
      </c>
      <c r="B96" s="4">
        <f>USA!G96</f>
        <v>253.37035268284484</v>
      </c>
      <c r="C96" s="4">
        <f>USA!H96</f>
        <v>-126.4292963225754</v>
      </c>
      <c r="D96" s="4">
        <f>USA!I96</f>
        <v>1413.8822558357601</v>
      </c>
      <c r="E96" s="4">
        <f>USA!J96</f>
        <v>0</v>
      </c>
      <c r="F96" s="4">
        <f>USA!K96</f>
        <v>24086.887744761763</v>
      </c>
      <c r="G96" s="7">
        <f>GB!G96</f>
        <v>646.75064394717594</v>
      </c>
      <c r="H96" s="4">
        <f>GB!H96</f>
        <v>324.03137972441226</v>
      </c>
      <c r="I96" s="4">
        <f>GB!I96</f>
        <v>1099.9579345088609</v>
      </c>
      <c r="J96" s="4">
        <f>GB!J96</f>
        <v>6039.7219300451425</v>
      </c>
      <c r="K96" s="4">
        <f>GB!K96</f>
        <v>19437.866595611675</v>
      </c>
      <c r="L96" s="7">
        <f>Germany!G96</f>
        <v>1130.3626158774011</v>
      </c>
      <c r="M96" s="8">
        <f>Germany!H96</f>
        <v>1119.7104067093337</v>
      </c>
      <c r="N96" s="8">
        <f>Germany!I96</f>
        <v>1882.8612268456864</v>
      </c>
      <c r="O96" s="8">
        <f>Germany!J96</f>
        <v>6511.8248497147551</v>
      </c>
      <c r="P96" s="8">
        <f>Germany!K96</f>
        <v>18007.105658842636</v>
      </c>
      <c r="Q96" s="7">
        <f>Australia!G96</f>
        <v>345.6911391374091</v>
      </c>
      <c r="R96" s="4">
        <f>Australia!H96</f>
        <v>-765.79905027230666</v>
      </c>
      <c r="S96" s="4">
        <f>Australia!I96</f>
        <v>171.748218654445</v>
      </c>
      <c r="T96" s="4">
        <f>Australia!J96</f>
        <v>0</v>
      </c>
      <c r="U96" s="4">
        <f>Australia!K96</f>
        <v>17056.09185441093</v>
      </c>
      <c r="V96" s="7">
        <f>France!G96</f>
        <v>1035.6933177535111</v>
      </c>
      <c r="W96" s="4">
        <f>France!H96</f>
        <v>997.47424872937268</v>
      </c>
      <c r="X96" s="4">
        <f>France!I96</f>
        <v>2128.3643081334385</v>
      </c>
      <c r="Y96" s="4">
        <f>France!J96</f>
        <v>0</v>
      </c>
      <c r="Z96" s="4">
        <f>France!K96</f>
        <v>17941.294311983631</v>
      </c>
      <c r="AA96" s="7">
        <f>Switzerland!G96</f>
        <v>1713.4255031695729</v>
      </c>
      <c r="AB96" s="4">
        <f>Switzerland!H96</f>
        <v>1724.7772745768673</v>
      </c>
      <c r="AC96" s="4">
        <f>Switzerland!I96</f>
        <v>2932.7053354193167</v>
      </c>
      <c r="AD96" s="4">
        <f>Switzerland!J96</f>
        <v>0</v>
      </c>
      <c r="AE96" s="4">
        <f>Switzerland!K96</f>
        <v>22501.186953713321</v>
      </c>
      <c r="AF96" s="7">
        <f>Argentina!G96</f>
        <v>91.556864129162051</v>
      </c>
      <c r="AG96" s="4">
        <f>Argentina!H96</f>
        <v>18.438535993007278</v>
      </c>
      <c r="AH96" s="4">
        <f>Argentina!I96</f>
        <v>79.1025761060055</v>
      </c>
      <c r="AI96" s="4">
        <f>Argentina!J96</f>
        <v>554.61004580956865</v>
      </c>
      <c r="AJ96" s="4">
        <f>Argentina!K96</f>
        <v>7694.5171479436685</v>
      </c>
      <c r="AK96" s="7">
        <f>Brazil!G96</f>
        <v>558.59789701565762</v>
      </c>
      <c r="AL96" s="4">
        <f>Brazil!H96</f>
        <v>355.30235002608316</v>
      </c>
      <c r="AM96" s="4">
        <f>Brazil!I96</f>
        <v>540.43762629115258</v>
      </c>
      <c r="AN96" s="4">
        <f>Brazil!J96</f>
        <v>2272.9835131207383</v>
      </c>
      <c r="AO96" s="4">
        <f>Brazil!K96</f>
        <v>4831.4230488270014</v>
      </c>
      <c r="AP96" s="7">
        <f>Chile!G96</f>
        <v>757.56282059098135</v>
      </c>
      <c r="AQ96" s="4">
        <f>Chile!H96</f>
        <v>198.99709889320667</v>
      </c>
      <c r="AR96" s="4">
        <f>Chile!I96</f>
        <v>435.06723457105591</v>
      </c>
      <c r="AS96" s="4">
        <f>Chile!J96</f>
        <v>1093.0324290580575</v>
      </c>
      <c r="AT96" s="4">
        <f>Chile!K96</f>
        <v>7455.2506403219913</v>
      </c>
      <c r="AU96" s="7">
        <f>Colombia!G96</f>
        <v>816.02136514894232</v>
      </c>
      <c r="AV96" s="4">
        <f>Colombia!H96</f>
        <v>591.83611400465099</v>
      </c>
      <c r="AW96" s="4">
        <f>Colombia!I96</f>
        <v>737.33236281855909</v>
      </c>
      <c r="AX96" s="4">
        <f>Colombia!J96</f>
        <v>824.12644888137754</v>
      </c>
      <c r="AY96" s="4">
        <f>Colombia!K96</f>
        <v>4690.5747888023852</v>
      </c>
      <c r="AZ96" s="7">
        <f>Mexico!G96</f>
        <v>923.71062622117029</v>
      </c>
      <c r="BA96" s="4">
        <f>Mexico!H96</f>
        <v>519.84150081939856</v>
      </c>
      <c r="BB96" s="4">
        <f>Mexico!I96</f>
        <v>663.36012907207441</v>
      </c>
      <c r="BC96" s="4">
        <f>Mexico!J96</f>
        <v>1368.4514941965019</v>
      </c>
      <c r="BD96" s="4">
        <f>Mexico!K96</f>
        <v>6408.3162995797065</v>
      </c>
    </row>
    <row r="97" spans="1:56">
      <c r="A97">
        <v>1993</v>
      </c>
      <c r="B97" s="4">
        <f>USA!G97</f>
        <v>321.37985035529539</v>
      </c>
      <c r="C97" s="4">
        <f>USA!H97</f>
        <v>-36.772351441143982</v>
      </c>
      <c r="D97" s="4">
        <f>USA!I97</f>
        <v>1521.0736859610092</v>
      </c>
      <c r="E97" s="4">
        <f>USA!J97</f>
        <v>0</v>
      </c>
      <c r="F97" s="4">
        <f>USA!K97</f>
        <v>24428.974038488413</v>
      </c>
      <c r="G97" s="7">
        <f>GB!G97</f>
        <v>465.92185069650816</v>
      </c>
      <c r="H97" s="4">
        <f>GB!H97</f>
        <v>119.25323868867586</v>
      </c>
      <c r="I97" s="4">
        <f>GB!I97</f>
        <v>922.19111545848261</v>
      </c>
      <c r="J97" s="4">
        <f>GB!J97</f>
        <v>5955.2772258381674</v>
      </c>
      <c r="K97" s="4">
        <f>GB!K97</f>
        <v>19823.715570834414</v>
      </c>
      <c r="L97" s="7">
        <f>Germany!G97</f>
        <v>1157.6309939539258</v>
      </c>
      <c r="M97" s="8">
        <f>Germany!H97</f>
        <v>1155.5599235781119</v>
      </c>
      <c r="N97" s="8">
        <f>Germany!I97</f>
        <v>1904.1596409973793</v>
      </c>
      <c r="O97" s="8">
        <f>Germany!J97</f>
        <v>6418.3818384538099</v>
      </c>
      <c r="P97" s="8">
        <f>Germany!K97</f>
        <v>17663.947789642461</v>
      </c>
      <c r="Q97" s="7">
        <f>Australia!G97</f>
        <v>620.61927632811671</v>
      </c>
      <c r="R97" s="4">
        <f>Australia!H97</f>
        <v>-475.07087097684087</v>
      </c>
      <c r="S97" s="4">
        <f>Australia!I97</f>
        <v>474.08643132916228</v>
      </c>
      <c r="T97" s="4">
        <f>Australia!J97</f>
        <v>0</v>
      </c>
      <c r="U97" s="4">
        <f>Australia!K97</f>
        <v>17583.192849618714</v>
      </c>
      <c r="V97" s="7">
        <f>France!G97</f>
        <v>675.97109307355856</v>
      </c>
      <c r="W97" s="4">
        <f>France!H97</f>
        <v>635.7962503225624</v>
      </c>
      <c r="X97" s="4">
        <f>France!I97</f>
        <v>1788.8970166853967</v>
      </c>
      <c r="Y97" s="4">
        <f>France!J97</f>
        <v>0</v>
      </c>
      <c r="Z97" s="4">
        <f>France!K97</f>
        <v>17698.408220737838</v>
      </c>
      <c r="AA97" s="7">
        <f>Switzerland!G97</f>
        <v>1959.023738385127</v>
      </c>
      <c r="AB97" s="4">
        <f>Switzerland!H97</f>
        <v>1971.5404999581069</v>
      </c>
      <c r="AC97" s="4">
        <f>Switzerland!I97</f>
        <v>3171.1863325280169</v>
      </c>
      <c r="AD97" s="4">
        <f>Switzerland!J97</f>
        <v>0</v>
      </c>
      <c r="AE97" s="4">
        <f>Switzerland!K97</f>
        <v>22277.375640091926</v>
      </c>
      <c r="AF97" s="7">
        <f>Argentina!G97</f>
        <v>122.00085357601178</v>
      </c>
      <c r="AG97" s="4">
        <f>Argentina!H97</f>
        <v>57.218300565486032</v>
      </c>
      <c r="AH97" s="4">
        <f>Argentina!I97</f>
        <v>123.69944565995466</v>
      </c>
      <c r="AI97" s="4">
        <f>Argentina!J97</f>
        <v>629.05992721509324</v>
      </c>
      <c r="AJ97" s="4">
        <f>Argentina!K97</f>
        <v>8028.7309419578842</v>
      </c>
      <c r="AK97" s="7">
        <f>Brazil!G97</f>
        <v>606.9622839312849</v>
      </c>
      <c r="AL97" s="4">
        <f>Brazil!H97</f>
        <v>429.09477205927396</v>
      </c>
      <c r="AM97" s="4">
        <f>Brazil!I97</f>
        <v>621.33451607158054</v>
      </c>
      <c r="AN97" s="4">
        <f>Brazil!J97</f>
        <v>2482.4142408065004</v>
      </c>
      <c r="AO97" s="4">
        <f>Brazil!K97</f>
        <v>4990.7649028118994</v>
      </c>
      <c r="AP97" s="7">
        <f>Chile!G97</f>
        <v>846.81620739188213</v>
      </c>
      <c r="AQ97" s="4">
        <f>Chile!H97</f>
        <v>406.17760866422765</v>
      </c>
      <c r="AR97" s="4">
        <f>Chile!I97</f>
        <v>649.31603113990582</v>
      </c>
      <c r="AS97" s="4">
        <f>Chile!J97</f>
        <v>1352.7075009476609</v>
      </c>
      <c r="AT97" s="4">
        <f>Chile!K97</f>
        <v>7831.7166055902853</v>
      </c>
      <c r="AU97" s="7">
        <f>Colombia!G97</f>
        <v>1107.6284923677908</v>
      </c>
      <c r="AV97" s="4">
        <f>Colombia!H97</f>
        <v>900.65557795202028</v>
      </c>
      <c r="AW97" s="4">
        <f>Colombia!I97</f>
        <v>1025.4339309077986</v>
      </c>
      <c r="AX97" s="4">
        <f>Colombia!J97</f>
        <v>1114.6985689695055</v>
      </c>
      <c r="AY97" s="4">
        <f>Colombia!K97</f>
        <v>4867.3170731707323</v>
      </c>
      <c r="AZ97" s="7">
        <f>Mexico!G97</f>
        <v>451.38089389008377</v>
      </c>
      <c r="BA97" s="4">
        <f>Mexico!H97</f>
        <v>170.80554911883581</v>
      </c>
      <c r="BB97" s="4">
        <f>Mexico!I97</f>
        <v>246.83957337388651</v>
      </c>
      <c r="BC97" s="4">
        <f>Mexico!J97</f>
        <v>939.24077341488362</v>
      </c>
      <c r="BD97" s="4">
        <f>Mexico!K97</f>
        <v>6416.9589785813378</v>
      </c>
    </row>
    <row r="98" spans="1:56">
      <c r="A98">
        <v>1994</v>
      </c>
      <c r="B98" s="4">
        <f>USA!G98</f>
        <v>537.60921358183577</v>
      </c>
      <c r="C98" s="4">
        <f>USA!H98</f>
        <v>198.77355042577008</v>
      </c>
      <c r="D98" s="4">
        <f>USA!I98</f>
        <v>1785.7342273360255</v>
      </c>
      <c r="E98" s="4">
        <f>USA!J98</f>
        <v>0</v>
      </c>
      <c r="F98" s="4">
        <f>USA!K98</f>
        <v>25108.79082936432</v>
      </c>
      <c r="G98" s="7">
        <f>GB!G98</f>
        <v>783.9946951570904</v>
      </c>
      <c r="H98" s="4">
        <f>GB!H98</f>
        <v>411.49503492079583</v>
      </c>
      <c r="I98" s="4">
        <f>GB!I98</f>
        <v>1238.9328861245635</v>
      </c>
      <c r="J98" s="4">
        <f>GB!J98</f>
        <v>6468.8902387923581</v>
      </c>
      <c r="K98" s="4">
        <f>GB!K98</f>
        <v>20620.007746512507</v>
      </c>
      <c r="L98" s="7">
        <f>Germany!G98</f>
        <v>1134.1580105750859</v>
      </c>
      <c r="M98" s="8">
        <f>Germany!H98</f>
        <v>1128.2514390568542</v>
      </c>
      <c r="N98" s="8">
        <f>Germany!I98</f>
        <v>1870.8339166513897</v>
      </c>
      <c r="O98" s="8">
        <f>Germany!J98</f>
        <v>6428.3649997209241</v>
      </c>
      <c r="P98" s="8">
        <f>Germany!K98</f>
        <v>17925.906095242848</v>
      </c>
      <c r="Q98" s="7">
        <f>Australia!G98</f>
        <v>487.00601860876139</v>
      </c>
      <c r="R98" s="4">
        <f>Australia!H98</f>
        <v>-664.29655485171509</v>
      </c>
      <c r="S98" s="4">
        <f>Australia!I98</f>
        <v>195.24051611207091</v>
      </c>
      <c r="T98" s="4">
        <f>Australia!J98</f>
        <v>0</v>
      </c>
      <c r="U98" s="4">
        <f>Australia!K98</f>
        <v>18091.151368467683</v>
      </c>
      <c r="V98" s="7">
        <f>France!G98</f>
        <v>797.82216768739113</v>
      </c>
      <c r="W98" s="4">
        <f>France!H98</f>
        <v>759.35198963080984</v>
      </c>
      <c r="X98" s="4">
        <f>France!I98</f>
        <v>1941.0035310535886</v>
      </c>
      <c r="Y98" s="4">
        <f>France!J98</f>
        <v>0</v>
      </c>
      <c r="Z98" s="4">
        <f>France!K98</f>
        <v>18117.82826581888</v>
      </c>
      <c r="AA98" s="7">
        <f>Switzerland!G98</f>
        <v>2106.3229460179018</v>
      </c>
      <c r="AB98" s="4">
        <f>Switzerland!H98</f>
        <v>2114.4552336611678</v>
      </c>
      <c r="AC98" s="4">
        <f>Switzerland!I98</f>
        <v>3310.7415051861426</v>
      </c>
      <c r="AD98" s="4">
        <f>Switzerland!J98</f>
        <v>0</v>
      </c>
      <c r="AE98" s="4">
        <f>Switzerland!K98</f>
        <v>22398.093213217704</v>
      </c>
      <c r="AF98" s="7">
        <f>Argentina!G98</f>
        <v>79.122749222235427</v>
      </c>
      <c r="AG98" s="4">
        <f>Argentina!H98</f>
        <v>2.3219520845698276</v>
      </c>
      <c r="AH98" s="4">
        <f>Argentina!I98</f>
        <v>82.294679054862272</v>
      </c>
      <c r="AI98" s="4">
        <f>Argentina!J98</f>
        <v>616.46938252436678</v>
      </c>
      <c r="AJ98" s="4">
        <f>Argentina!K98</f>
        <v>8389.5568447951628</v>
      </c>
      <c r="AK98" s="7">
        <f>Brazil!G98</f>
        <v>560.50543392833151</v>
      </c>
      <c r="AL98" s="4">
        <f>Brazil!H98</f>
        <v>387.78234447803646</v>
      </c>
      <c r="AM98" s="4">
        <f>Brazil!I98</f>
        <v>589.72907425421431</v>
      </c>
      <c r="AN98" s="4">
        <f>Brazil!J98</f>
        <v>2618.6161141175753</v>
      </c>
      <c r="AO98" s="4">
        <f>Brazil!K98</f>
        <v>5202.232542980526</v>
      </c>
      <c r="AP98" s="7">
        <f>Chile!G98</f>
        <v>974.39580301632259</v>
      </c>
      <c r="AQ98" s="4">
        <f>Chile!H98</f>
        <v>416.45157345596112</v>
      </c>
      <c r="AR98" s="4">
        <f>Chile!I98</f>
        <v>678.43157224713673</v>
      </c>
      <c r="AS98" s="4">
        <f>Chile!J98</f>
        <v>1411.9149120606339</v>
      </c>
      <c r="AT98" s="4">
        <f>Chile!K98</f>
        <v>8134.9290404575304</v>
      </c>
      <c r="AU98" s="7">
        <f>Colombia!G98</f>
        <v>1033.7181965917309</v>
      </c>
      <c r="AV98" s="4">
        <f>Colombia!H98</f>
        <v>819.3164494817737</v>
      </c>
      <c r="AW98" s="4">
        <f>Colombia!I98</f>
        <v>960.68932479706655</v>
      </c>
      <c r="AX98" s="4">
        <f>Colombia!J98</f>
        <v>1051.9280234129344</v>
      </c>
      <c r="AY98" s="4">
        <f>Colombia!K98</f>
        <v>5025.3865190665001</v>
      </c>
      <c r="AZ98" s="7">
        <f>Mexico!G98</f>
        <v>512.50850750301606</v>
      </c>
      <c r="BA98" s="4">
        <f>Mexico!H98</f>
        <v>256.117406524633</v>
      </c>
      <c r="BB98" s="4">
        <f>Mexico!I98</f>
        <v>336.32817127855424</v>
      </c>
      <c r="BC98" s="4">
        <f>Mexico!J98</f>
        <v>1044.4545117341256</v>
      </c>
      <c r="BD98" s="4">
        <f>Mexico!K98</f>
        <v>6582.6075393923284</v>
      </c>
    </row>
    <row r="99" spans="1:56">
      <c r="A99">
        <v>1995</v>
      </c>
      <c r="B99" s="4">
        <f>USA!G99</f>
        <v>535.55533879178688</v>
      </c>
      <c r="C99" s="4">
        <f>USA!H99</f>
        <v>206.4207076151028</v>
      </c>
      <c r="D99" s="4">
        <f>USA!I99</f>
        <v>1662.4531703663336</v>
      </c>
      <c r="E99" s="4">
        <f>USA!J99</f>
        <v>0</v>
      </c>
      <c r="F99" s="4">
        <f>USA!K99</f>
        <v>25488.540339559313</v>
      </c>
      <c r="G99" s="7">
        <f>GB!G99</f>
        <v>928.1776183143611</v>
      </c>
      <c r="H99" s="4">
        <f>GB!H99</f>
        <v>527.20661492775355</v>
      </c>
      <c r="I99" s="4">
        <f>GB!I99</f>
        <v>1379.6378244651155</v>
      </c>
      <c r="J99" s="4">
        <f>GB!J99</f>
        <v>6748.8058529175405</v>
      </c>
      <c r="K99" s="4">
        <f>GB!K99</f>
        <v>21189.853309530845</v>
      </c>
      <c r="L99" s="7">
        <f>Germany!G99</f>
        <v>1046.8657497961633</v>
      </c>
      <c r="M99" s="8">
        <f>Germany!H99</f>
        <v>1045.0992822017815</v>
      </c>
      <c r="N99" s="8">
        <f>Germany!I99</f>
        <v>1813.5321607140872</v>
      </c>
      <c r="O99" s="8">
        <f>Germany!J99</f>
        <v>6406.238789576385</v>
      </c>
      <c r="P99" s="8">
        <f>Germany!K99</f>
        <v>18149.928784435906</v>
      </c>
      <c r="Q99" s="7">
        <f>Australia!G99</f>
        <v>800.30769495920526</v>
      </c>
      <c r="R99" s="4">
        <f>Australia!H99</f>
        <v>-407.95809927821801</v>
      </c>
      <c r="S99" s="4">
        <f>Australia!I99</f>
        <v>532.69942802026344</v>
      </c>
      <c r="T99" s="4">
        <f>Australia!J99</f>
        <v>0</v>
      </c>
      <c r="U99" s="4">
        <f>Australia!K99</f>
        <v>18565.910778719237</v>
      </c>
      <c r="V99" s="7">
        <f>France!G99</f>
        <v>1090.9173156661961</v>
      </c>
      <c r="W99" s="4">
        <f>France!H99</f>
        <v>1056.6496882549491</v>
      </c>
      <c r="X99" s="4">
        <f>France!I99</f>
        <v>2258.1008563766932</v>
      </c>
      <c r="Y99" s="4">
        <f>France!J99</f>
        <v>0</v>
      </c>
      <c r="Z99" s="4">
        <f>France!K99</f>
        <v>18407.044147279608</v>
      </c>
      <c r="AA99" s="7">
        <f>Switzerland!G99</f>
        <v>2346.380017135059</v>
      </c>
      <c r="AB99" s="4">
        <f>Switzerland!H99</f>
        <v>2356.5054221507567</v>
      </c>
      <c r="AC99" s="4">
        <f>Switzerland!I99</f>
        <v>3559.3161747812319</v>
      </c>
      <c r="AD99" s="4">
        <f>Switzerland!J99</f>
        <v>0</v>
      </c>
      <c r="AE99" s="4">
        <f>Switzerland!K99</f>
        <v>22367.701292568912</v>
      </c>
      <c r="AF99" s="7">
        <f>Argentina!G99</f>
        <v>86.448599315727506</v>
      </c>
      <c r="AG99" s="4">
        <f>Argentina!H99</f>
        <v>-1.6312003343048231E-2</v>
      </c>
      <c r="AH99" s="4">
        <f>Argentina!I99</f>
        <v>70.397778086849428</v>
      </c>
      <c r="AI99" s="4">
        <f>Argentina!J99</f>
        <v>547.35135962837819</v>
      </c>
      <c r="AJ99" s="4">
        <f>Argentina!K99</f>
        <v>8051.0143219363736</v>
      </c>
      <c r="AK99" s="7">
        <f>Brazil!G99</f>
        <v>444.15643464162133</v>
      </c>
      <c r="AL99" s="4">
        <f>Brazil!H99</f>
        <v>271.62305371944154</v>
      </c>
      <c r="AM99" s="4">
        <f>Brazil!I99</f>
        <v>479.95155100790021</v>
      </c>
      <c r="AN99" s="4">
        <f>Brazil!J99</f>
        <v>2614.3199810770452</v>
      </c>
      <c r="AO99" s="4">
        <f>Brazil!K99</f>
        <v>5339.1083761781019</v>
      </c>
      <c r="AP99" s="7">
        <f>Chile!G99</f>
        <v>1322.079157624082</v>
      </c>
      <c r="AQ99" s="4">
        <f>Chile!H99</f>
        <v>524.50160686356901</v>
      </c>
      <c r="AR99" s="4">
        <f>Chile!I99</f>
        <v>875.56387153810488</v>
      </c>
      <c r="AS99" s="4">
        <f>Chile!J99</f>
        <v>1706.4290047962252</v>
      </c>
      <c r="AT99" s="4">
        <f>Chile!K99</f>
        <v>8854.4633553317126</v>
      </c>
      <c r="AU99" s="7">
        <f>Colombia!G99</f>
        <v>933.46576442353523</v>
      </c>
      <c r="AV99" s="4">
        <f>Colombia!H99</f>
        <v>679.34720581307977</v>
      </c>
      <c r="AW99" s="4">
        <f>Colombia!I99</f>
        <v>825.98969532732769</v>
      </c>
      <c r="AX99" s="4">
        <f>Colombia!J99</f>
        <v>919.27552544747232</v>
      </c>
      <c r="AY99" s="4">
        <f>Colombia!K99</f>
        <v>5192.8435139444309</v>
      </c>
      <c r="AZ99" s="7">
        <f>Mexico!G99</f>
        <v>244.30290547839803</v>
      </c>
      <c r="BA99" s="4">
        <f>Mexico!H99</f>
        <v>-23.568767029559883</v>
      </c>
      <c r="BB99" s="4">
        <f>Mexico!I99</f>
        <v>54.856701398197245</v>
      </c>
      <c r="BC99" s="4">
        <f>Mexico!J99</f>
        <v>649.98130844282923</v>
      </c>
      <c r="BD99" s="4">
        <f>Mexico!K99</f>
        <v>6070.581444736069</v>
      </c>
    </row>
    <row r="100" spans="1:56">
      <c r="A100">
        <v>1996</v>
      </c>
      <c r="B100" s="4">
        <f>USA!G100</f>
        <v>655.10197662937685</v>
      </c>
      <c r="C100" s="4">
        <f>USA!H100</f>
        <v>264.62113486558235</v>
      </c>
      <c r="D100" s="4">
        <f>USA!I100</f>
        <v>1755.7035878556228</v>
      </c>
      <c r="E100" s="4">
        <f>USA!J100</f>
        <v>0</v>
      </c>
      <c r="F100" s="4">
        <f>USA!K100</f>
        <v>26148.42625799897</v>
      </c>
      <c r="G100" s="7">
        <f>GB!G100</f>
        <v>919.07051044142213</v>
      </c>
      <c r="H100" s="4">
        <f>GB!H100</f>
        <v>465.96850141473408</v>
      </c>
      <c r="I100" s="4">
        <f>GB!I100</f>
        <v>1307.6377238247953</v>
      </c>
      <c r="J100" s="4">
        <f>GB!J100</f>
        <v>6813.7780574994431</v>
      </c>
      <c r="K100" s="4">
        <f>GB!K100</f>
        <v>21748.710312616247</v>
      </c>
      <c r="L100" s="7">
        <f>Germany!G100</f>
        <v>1071.4899981543622</v>
      </c>
      <c r="M100" s="8">
        <f>Germany!H100</f>
        <v>1069.451887177752</v>
      </c>
      <c r="N100" s="8">
        <f>Germany!I100</f>
        <v>1849.6528596564003</v>
      </c>
      <c r="O100" s="8">
        <f>Germany!J100</f>
        <v>6459.0267978939219</v>
      </c>
      <c r="P100" s="8">
        <f>Germany!K100</f>
        <v>18291.911985188013</v>
      </c>
      <c r="Q100" s="7">
        <f>Australia!G100</f>
        <v>957.49203732181775</v>
      </c>
      <c r="R100" s="4">
        <f>Australia!H100</f>
        <v>-336.3156947451136</v>
      </c>
      <c r="S100" s="4">
        <f>Australia!I100</f>
        <v>533.33414033359225</v>
      </c>
      <c r="T100" s="4">
        <f>Australia!J100</f>
        <v>0</v>
      </c>
      <c r="U100" s="4">
        <f>Australia!K100</f>
        <v>19061.499079380461</v>
      </c>
      <c r="V100" s="7">
        <f>France!G100</f>
        <v>703.20120556562733</v>
      </c>
      <c r="W100" s="4">
        <f>France!H100</f>
        <v>674.28180072826524</v>
      </c>
      <c r="X100" s="4">
        <f>France!I100</f>
        <v>1878.7763595796432</v>
      </c>
      <c r="Y100" s="4">
        <f>France!J100</f>
        <v>0</v>
      </c>
      <c r="Z100" s="4">
        <f>France!K100</f>
        <v>18460.037076752978</v>
      </c>
      <c r="AA100" s="7">
        <f>Switzerland!G100</f>
        <v>2200.9958370098493</v>
      </c>
      <c r="AB100" s="4">
        <f>Switzerland!H100</f>
        <v>2212.2770587026707</v>
      </c>
      <c r="AC100" s="4">
        <f>Switzerland!I100</f>
        <v>3416.3371325125295</v>
      </c>
      <c r="AD100" s="4">
        <f>Switzerland!J100</f>
        <v>0</v>
      </c>
      <c r="AE100" s="4">
        <f>Switzerland!K100</f>
        <v>22410.748007850711</v>
      </c>
      <c r="AF100" s="7">
        <f>Argentina!G100</f>
        <v>99.283266752843076</v>
      </c>
      <c r="AG100" s="4">
        <f>Argentina!H100</f>
        <v>-26.016602505590175</v>
      </c>
      <c r="AH100" s="4">
        <f>Argentina!I100</f>
        <v>47.747485249965493</v>
      </c>
      <c r="AI100" s="4">
        <f>Argentina!J100</f>
        <v>562.74055447526769</v>
      </c>
      <c r="AJ100" s="4">
        <f>Argentina!K100</f>
        <v>8395.4303914625634</v>
      </c>
      <c r="AK100" s="7">
        <f>Brazil!G100</f>
        <v>387.05903395207599</v>
      </c>
      <c r="AL100" s="4">
        <f>Brazil!H100</f>
        <v>215.18670729904994</v>
      </c>
      <c r="AM100" s="4">
        <f>Brazil!I100</f>
        <v>419.90783439672487</v>
      </c>
      <c r="AN100" s="4">
        <f>Brazil!J100</f>
        <v>2564.8486813004588</v>
      </c>
      <c r="AO100" s="4">
        <f>Brazil!K100</f>
        <v>5370.5943488540297</v>
      </c>
      <c r="AP100" s="7">
        <f>Chile!G100</f>
        <v>1520.2119010515423</v>
      </c>
      <c r="AQ100" s="4">
        <f>Chile!H100</f>
        <v>784.82367301912598</v>
      </c>
      <c r="AR100" s="4">
        <f>Chile!I100</f>
        <v>1123.3985101002977</v>
      </c>
      <c r="AS100" s="4">
        <f>Chile!J100</f>
        <v>2036.7605627654657</v>
      </c>
      <c r="AT100" s="4">
        <f>Chile!K100</f>
        <v>9370.2689754294697</v>
      </c>
      <c r="AU100" s="7">
        <f>Colombia!G100</f>
        <v>983.98766475057869</v>
      </c>
      <c r="AV100" s="4">
        <f>Colombia!H100</f>
        <v>688.96807635907589</v>
      </c>
      <c r="AW100" s="4">
        <f>Colombia!I100</f>
        <v>843.28946509662876</v>
      </c>
      <c r="AX100" s="4">
        <f>Colombia!J100</f>
        <v>936.14127403630232</v>
      </c>
      <c r="AY100" s="4">
        <f>Colombia!K100</f>
        <v>5206.9337442218803</v>
      </c>
      <c r="AZ100" s="7">
        <f>Mexico!G100</f>
        <v>395.26378680755408</v>
      </c>
      <c r="BA100" s="4">
        <f>Mexico!H100</f>
        <v>67.046597208781932</v>
      </c>
      <c r="BB100" s="4">
        <f>Mexico!I100</f>
        <v>139.70832005645045</v>
      </c>
      <c r="BC100" s="4">
        <f>Mexico!J100</f>
        <v>768.99452773366659</v>
      </c>
      <c r="BD100" s="4">
        <f>Mexico!K100</f>
        <v>6272.4753068584332</v>
      </c>
    </row>
    <row r="101" spans="1:56">
      <c r="A101">
        <v>1997</v>
      </c>
      <c r="B101" s="4">
        <f>USA!G101</f>
        <v>891.12553971828095</v>
      </c>
      <c r="C101" s="4">
        <f>USA!H101</f>
        <v>511.44786327365716</v>
      </c>
      <c r="D101" s="4">
        <f>USA!I101</f>
        <v>2025.0196722495664</v>
      </c>
      <c r="E101" s="4">
        <f>USA!J101</f>
        <v>0</v>
      </c>
      <c r="F101" s="4">
        <f>USA!K101</f>
        <v>26994.919340491462</v>
      </c>
      <c r="G101" s="7">
        <f>GB!G101</f>
        <v>1344.0527742059328</v>
      </c>
      <c r="H101" s="4">
        <f>GB!H101</f>
        <v>947.55549054868663</v>
      </c>
      <c r="I101" s="4">
        <f>GB!I101</f>
        <v>1781.7733602538678</v>
      </c>
      <c r="J101" s="4">
        <f>GB!J101</f>
        <v>7457.7424677816816</v>
      </c>
      <c r="K101" s="4">
        <f>GB!K101</f>
        <v>22435.913968084042</v>
      </c>
      <c r="L101" s="7">
        <f>Germany!G101</f>
        <v>1167.5530227983784</v>
      </c>
      <c r="M101" s="8">
        <f>Germany!H101</f>
        <v>1162.5910352498984</v>
      </c>
      <c r="N101" s="8">
        <f>Germany!I101</f>
        <v>1941.9717108049056</v>
      </c>
      <c r="O101" s="8">
        <f>Germany!J101</f>
        <v>6602.8107761509818</v>
      </c>
      <c r="P101" s="8">
        <f>Germany!K101</f>
        <v>18562.41511056578</v>
      </c>
      <c r="Q101" s="7">
        <f>Australia!G101</f>
        <v>1151.0725721317012</v>
      </c>
      <c r="R101" s="4">
        <f>Australia!H101</f>
        <v>-137.7892971288629</v>
      </c>
      <c r="S101" s="4">
        <f>Australia!I101</f>
        <v>835.91046998545733</v>
      </c>
      <c r="T101" s="4">
        <f>Australia!J101</f>
        <v>0</v>
      </c>
      <c r="U101" s="4">
        <f>Australia!K101</f>
        <v>19600.338551404078</v>
      </c>
      <c r="V101" s="7">
        <f>France!G101</f>
        <v>604.9238055417029</v>
      </c>
      <c r="W101" s="4">
        <f>France!H101</f>
        <v>579.80775631243284</v>
      </c>
      <c r="X101" s="4">
        <f>France!I101</f>
        <v>1683.1280813436197</v>
      </c>
      <c r="Y101" s="4">
        <f>France!J101</f>
        <v>0</v>
      </c>
      <c r="Z101" s="4">
        <f>France!K101</f>
        <v>19022.774512768916</v>
      </c>
      <c r="AA101" s="7">
        <f>Switzerland!G101</f>
        <v>2854.2882929646962</v>
      </c>
      <c r="AB101" s="4">
        <f>Switzerland!H101</f>
        <v>2865.2094005784593</v>
      </c>
      <c r="AC101" s="4">
        <f>Switzerland!I101</f>
        <v>4071.4850294695589</v>
      </c>
      <c r="AD101" s="4">
        <f>Switzerland!J101</f>
        <v>0</v>
      </c>
      <c r="AE101" s="4">
        <f>Switzerland!K101</f>
        <v>22960.922855378009</v>
      </c>
      <c r="AF101" s="7">
        <f>Argentina!G101</f>
        <v>145.84534696115486</v>
      </c>
      <c r="AG101" s="4">
        <f>Argentina!H101</f>
        <v>33.460639755473686</v>
      </c>
      <c r="AH101" s="4">
        <f>Argentina!I101</f>
        <v>105.01970326726232</v>
      </c>
      <c r="AI101" s="4">
        <f>Argentina!J101</f>
        <v>661.6778230596351</v>
      </c>
      <c r="AJ101" s="4">
        <f>Argentina!K101</f>
        <v>8972.1871718976454</v>
      </c>
      <c r="AK101" s="7">
        <f>Brazil!G101</f>
        <v>469.78550364520788</v>
      </c>
      <c r="AL101" s="4">
        <f>Brazil!H101</f>
        <v>303.5210525940218</v>
      </c>
      <c r="AM101" s="4">
        <f>Brazil!I101</f>
        <v>509.21059825722875</v>
      </c>
      <c r="AN101" s="4">
        <f>Brazil!J101</f>
        <v>2720.9669058931945</v>
      </c>
      <c r="AO101" s="4">
        <f>Brazil!K101</f>
        <v>5467.7548723842365</v>
      </c>
      <c r="AP101" s="7">
        <f>Chile!G101</f>
        <v>1753.5275840047289</v>
      </c>
      <c r="AQ101" s="4">
        <f>Chile!H101</f>
        <v>1024.5121355123852</v>
      </c>
      <c r="AR101" s="4">
        <f>Chile!I101</f>
        <v>1365.481574451579</v>
      </c>
      <c r="AS101" s="4">
        <f>Chile!J101</f>
        <v>2326.8353466702415</v>
      </c>
      <c r="AT101" s="4">
        <f>Chile!K101</f>
        <v>9849.7098123903361</v>
      </c>
      <c r="AU101" s="7">
        <f>Colombia!G101</f>
        <v>1005.6784843174994</v>
      </c>
      <c r="AV101" s="4">
        <f>Colombia!H101</f>
        <v>731.78725984999835</v>
      </c>
      <c r="AW101" s="4">
        <f>Colombia!I101</f>
        <v>910.16770572540383</v>
      </c>
      <c r="AX101" s="4">
        <f>Colombia!J101</f>
        <v>1003.4808991743403</v>
      </c>
      <c r="AY101" s="4">
        <f>Colombia!K101</f>
        <v>5292.3080805531727</v>
      </c>
      <c r="AZ101" s="7">
        <f>Mexico!G101</f>
        <v>564.91800406712423</v>
      </c>
      <c r="BA101" s="4">
        <f>Mexico!H101</f>
        <v>252.53187478985276</v>
      </c>
      <c r="BB101" s="4">
        <f>Mexico!I101</f>
        <v>332.58067372227561</v>
      </c>
      <c r="BC101" s="4">
        <f>Mexico!J101</f>
        <v>1009.9208925065125</v>
      </c>
      <c r="BD101" s="4">
        <f>Mexico!K101</f>
        <v>6578.9733724389507</v>
      </c>
    </row>
    <row r="102" spans="1:56">
      <c r="A102">
        <v>1998</v>
      </c>
      <c r="B102" s="4">
        <f>USA!G102</f>
        <v>844.03672703531231</v>
      </c>
      <c r="C102" s="4">
        <f>USA!H102</f>
        <v>546.12449934482265</v>
      </c>
      <c r="D102" s="4">
        <f>USA!I102</f>
        <v>2078.30844324499</v>
      </c>
      <c r="E102" s="4">
        <f>USA!J102</f>
        <v>0</v>
      </c>
      <c r="F102" s="4">
        <f>USA!K102</f>
        <v>27872.365791412001</v>
      </c>
      <c r="G102" s="7">
        <f>GB!G102</f>
        <v>1203.5467558779551</v>
      </c>
      <c r="H102" s="4">
        <f>GB!H102</f>
        <v>903.29790482268675</v>
      </c>
      <c r="I102" s="4">
        <f>GB!I102</f>
        <v>1744.685091232217</v>
      </c>
      <c r="J102" s="4">
        <f>GB!J102</f>
        <v>7618.6582343689515</v>
      </c>
      <c r="K102" s="4">
        <f>GB!K102</f>
        <v>23232.506507672279</v>
      </c>
      <c r="L102" s="7">
        <f>Germany!G102</f>
        <v>1119.5544823317925</v>
      </c>
      <c r="M102" s="8">
        <f>Germany!H102</f>
        <v>1117.5729701805617</v>
      </c>
      <c r="N102" s="8">
        <f>Germany!I102</f>
        <v>1910.9759281291085</v>
      </c>
      <c r="O102" s="8">
        <f>Germany!J102</f>
        <v>6634.9394099730334</v>
      </c>
      <c r="P102" s="8">
        <f>Germany!K102</f>
        <v>18870.91322367459</v>
      </c>
      <c r="Q102" s="7">
        <f>Australia!G102</f>
        <v>911.27212228624239</v>
      </c>
      <c r="R102" s="4">
        <f>Australia!H102</f>
        <v>-378.99923929705648</v>
      </c>
      <c r="S102" s="4">
        <f>Australia!I102</f>
        <v>630.46259040206826</v>
      </c>
      <c r="T102" s="4">
        <f>Australia!J102</f>
        <v>0</v>
      </c>
      <c r="U102" s="4">
        <f>Australia!K102</f>
        <v>20268.459311108461</v>
      </c>
      <c r="V102" s="7">
        <f>France!G102</f>
        <v>992.93329262544523</v>
      </c>
      <c r="W102" s="4">
        <f>France!H102</f>
        <v>980.73995074245568</v>
      </c>
      <c r="X102" s="4">
        <f>France!I102</f>
        <v>2117.9779856983082</v>
      </c>
      <c r="Y102" s="4">
        <f>France!J102</f>
        <v>0</v>
      </c>
      <c r="Z102" s="4">
        <f>France!K102</f>
        <v>19607.565115620546</v>
      </c>
      <c r="AA102" s="7">
        <f>Switzerland!G102</f>
        <v>3101.8600769498939</v>
      </c>
      <c r="AB102" s="4">
        <f>Switzerland!H102</f>
        <v>3123.7791329382385</v>
      </c>
      <c r="AC102" s="4">
        <f>Switzerland!I102</f>
        <v>4341.9726656227795</v>
      </c>
      <c r="AD102" s="4">
        <f>Switzerland!J102</f>
        <v>0</v>
      </c>
      <c r="AE102" s="4">
        <f>Switzerland!K102</f>
        <v>23436.245965256272</v>
      </c>
      <c r="AF102" s="7">
        <f>Argentina!G102</f>
        <v>145.92094547616509</v>
      </c>
      <c r="AG102" s="4">
        <f>Argentina!H102</f>
        <v>58.194514743541177</v>
      </c>
      <c r="AH102" s="4">
        <f>Argentina!I102</f>
        <v>152.30638323539512</v>
      </c>
      <c r="AI102" s="4">
        <f>Argentina!J102</f>
        <v>729.39573386453583</v>
      </c>
      <c r="AJ102" s="4">
        <f>Argentina!K102</f>
        <v>9213.8434729225373</v>
      </c>
      <c r="AK102" s="7">
        <f>Brazil!G102</f>
        <v>522.7241311581837</v>
      </c>
      <c r="AL102" s="4">
        <f>Brazil!H102</f>
        <v>369.06254678906498</v>
      </c>
      <c r="AM102" s="4">
        <f>Brazil!I102</f>
        <v>597.61206588520383</v>
      </c>
      <c r="AN102" s="4">
        <f>Brazil!J102</f>
        <v>2719.3261347160687</v>
      </c>
      <c r="AO102" s="4">
        <f>Brazil!K102</f>
        <v>5387.6468091127772</v>
      </c>
      <c r="AP102" s="7">
        <f>Chile!G102</f>
        <v>1526.1568436560717</v>
      </c>
      <c r="AQ102" s="4">
        <f>Chile!H102</f>
        <v>1001.0195232842896</v>
      </c>
      <c r="AR102" s="4">
        <f>Chile!I102</f>
        <v>1331.434099806648</v>
      </c>
      <c r="AS102" s="4">
        <f>Chile!J102</f>
        <v>2302.3171519598377</v>
      </c>
      <c r="AT102" s="4">
        <f>Chile!K102</f>
        <v>10033.830580713906</v>
      </c>
      <c r="AU102" s="7">
        <f>Colombia!G102</f>
        <v>726.99495568263137</v>
      </c>
      <c r="AV102" s="4">
        <f>Colombia!H102</f>
        <v>541.7999351057988</v>
      </c>
      <c r="AW102" s="4">
        <f>Colombia!I102</f>
        <v>696.09009499112005</v>
      </c>
      <c r="AX102" s="4">
        <f>Colombia!J102</f>
        <v>787.51990057632509</v>
      </c>
      <c r="AY102" s="4">
        <f>Colombia!K102</f>
        <v>5232.0210364416662</v>
      </c>
      <c r="AZ102" s="7">
        <f>Mexico!G102</f>
        <v>676.19586254593798</v>
      </c>
      <c r="BA102" s="4">
        <f>Mexico!H102</f>
        <v>443.5782580769245</v>
      </c>
      <c r="BB102" s="4">
        <f>Mexico!I102</f>
        <v>533.80604960701214</v>
      </c>
      <c r="BC102" s="4">
        <f>Mexico!J102</f>
        <v>1262.9205684770486</v>
      </c>
      <c r="BD102" s="4">
        <f>Mexico!K102</f>
        <v>6791.7587981236184</v>
      </c>
    </row>
    <row r="103" spans="1:56">
      <c r="A103">
        <v>1999</v>
      </c>
      <c r="B103" s="4">
        <f>USA!G103</f>
        <v>733.61724439391412</v>
      </c>
      <c r="C103" s="4">
        <f>USA!H103</f>
        <v>401.39853744780288</v>
      </c>
      <c r="D103" s="4">
        <f>USA!I103</f>
        <v>1994.5178535265948</v>
      </c>
      <c r="E103" s="4">
        <f>USA!J103</f>
        <v>0</v>
      </c>
      <c r="F103" s="4">
        <f>USA!K103</f>
        <v>28890.191649167449</v>
      </c>
      <c r="G103" s="7">
        <f>GB!G103</f>
        <v>919.74247128541356</v>
      </c>
      <c r="H103" s="4">
        <f>GB!H103</f>
        <v>546.72885942305129</v>
      </c>
      <c r="I103" s="4">
        <f>GB!I103</f>
        <v>1447.9686224410491</v>
      </c>
      <c r="J103" s="4">
        <f>GB!J103</f>
        <v>7511.8637065743324</v>
      </c>
      <c r="K103" s="4">
        <f>GB!K103</f>
        <v>23995.837422117838</v>
      </c>
      <c r="L103" s="7">
        <f>Germany!G103</f>
        <v>1144.6016010087963</v>
      </c>
      <c r="M103" s="8">
        <f>Germany!H103</f>
        <v>1144.6016010087963</v>
      </c>
      <c r="N103" s="8">
        <f>Germany!I103</f>
        <v>1951.6906717091088</v>
      </c>
      <c r="O103" s="8">
        <f>Germany!J103</f>
        <v>6762.0674718480068</v>
      </c>
      <c r="P103" s="8">
        <f>Germany!K103</f>
        <v>19262.913074755608</v>
      </c>
      <c r="Q103" s="7">
        <f>Australia!G103</f>
        <v>982.37963926980422</v>
      </c>
      <c r="R103" s="4">
        <f>Australia!H103</f>
        <v>-343.62932816195286</v>
      </c>
      <c r="S103" s="4">
        <f>Australia!I103</f>
        <v>630.27216060565388</v>
      </c>
      <c r="T103" s="4">
        <f>Australia!J103</f>
        <v>0</v>
      </c>
      <c r="U103" s="4">
        <f>Australia!K103</f>
        <v>21029.559690799448</v>
      </c>
      <c r="V103" s="7">
        <f>France!G103</f>
        <v>902.24988474556619</v>
      </c>
      <c r="W103" s="4">
        <f>France!H103</f>
        <v>887.79518829088079</v>
      </c>
      <c r="X103" s="4">
        <f>France!I103</f>
        <v>2053.6611786429294</v>
      </c>
      <c r="Y103" s="4">
        <f>France!J103</f>
        <v>0</v>
      </c>
      <c r="Z103" s="4">
        <f>France!K103</f>
        <v>20101.129781759446</v>
      </c>
      <c r="AA103" s="7">
        <f>Switzerland!G103</f>
        <v>3149.6007372350168</v>
      </c>
      <c r="AB103" s="4">
        <f>Switzerland!H103</f>
        <v>3168.8112373299405</v>
      </c>
      <c r="AC103" s="4">
        <f>Switzerland!I103</f>
        <v>4395.2708510170105</v>
      </c>
      <c r="AD103" s="4">
        <f>Switzerland!J103</f>
        <v>0</v>
      </c>
      <c r="AE103" s="4">
        <f>Switzerland!K103</f>
        <v>23638.703577170807</v>
      </c>
      <c r="AF103" s="7">
        <f>Argentina!G103</f>
        <v>233.03997962443404</v>
      </c>
      <c r="AG103" s="4">
        <f>Argentina!H103</f>
        <v>124.8770226548894</v>
      </c>
      <c r="AH103" s="4">
        <f>Argentina!I103</f>
        <v>220.24484961970123</v>
      </c>
      <c r="AI103" s="4">
        <f>Argentina!J103</f>
        <v>735.57256705729787</v>
      </c>
      <c r="AJ103" s="4">
        <f>Argentina!K103</f>
        <v>8736.2755967080811</v>
      </c>
      <c r="AK103" s="7">
        <f>Brazil!G103</f>
        <v>570.05997314066087</v>
      </c>
      <c r="AL103" s="4">
        <f>Brazil!H103</f>
        <v>411.09310838173138</v>
      </c>
      <c r="AM103" s="4">
        <f>Brazil!I103</f>
        <v>640.01858016687561</v>
      </c>
      <c r="AN103" s="4">
        <f>Brazil!J103</f>
        <v>2687.3126275946365</v>
      </c>
      <c r="AO103" s="4">
        <f>Brazil!K103</f>
        <v>5321.209093760528</v>
      </c>
      <c r="AP103" s="7">
        <f>Chile!G103</f>
        <v>1317.9109187491999</v>
      </c>
      <c r="AQ103" s="4">
        <f>Chile!H103</f>
        <v>774.61240459188343</v>
      </c>
      <c r="AR103" s="4">
        <f>Chile!I103</f>
        <v>1062.9137170094855</v>
      </c>
      <c r="AS103" s="4">
        <f>Chile!J103</f>
        <v>1979.3460918622375</v>
      </c>
      <c r="AT103" s="4">
        <f>Chile!K103</f>
        <v>9831.1526070090076</v>
      </c>
      <c r="AU103" s="7">
        <f>Colombia!G103</f>
        <v>326.59352426845783</v>
      </c>
      <c r="AV103" s="4">
        <f>Colombia!H103</f>
        <v>93.462227251951816</v>
      </c>
      <c r="AW103" s="4">
        <f>Colombia!I103</f>
        <v>246.66475857206541</v>
      </c>
      <c r="AX103" s="4">
        <f>Colombia!J103</f>
        <v>331.85828907285878</v>
      </c>
      <c r="AY103" s="4">
        <f>Colombia!K103</f>
        <v>4929.0314710905095</v>
      </c>
      <c r="AZ103" s="7">
        <f>Mexico!G103</f>
        <v>710.76535591009281</v>
      </c>
      <c r="BA103" s="4">
        <f>Mexico!H103</f>
        <v>448.31321195734699</v>
      </c>
      <c r="BB103" s="4">
        <f>Mexico!I103</f>
        <v>554.44565016579566</v>
      </c>
      <c r="BC103" s="4">
        <f>Mexico!J103</f>
        <v>1284.4108786729755</v>
      </c>
      <c r="BD103" s="4">
        <f>Mexico!K103</f>
        <v>6936.1117891139857</v>
      </c>
    </row>
    <row r="104" spans="1:56">
      <c r="A104">
        <v>2000</v>
      </c>
      <c r="B104" s="4">
        <f>USA!G104</f>
        <v>495.94101243822092</v>
      </c>
      <c r="C104" s="4">
        <f>USA!H104</f>
        <v>17.861076339779771</v>
      </c>
      <c r="D104" s="4">
        <f>USA!I104</f>
        <v>1683.6422882350143</v>
      </c>
      <c r="E104" s="4">
        <f>USA!J104</f>
        <v>0</v>
      </c>
      <c r="F104" s="4">
        <f>USA!K104</f>
        <v>29744.839974385715</v>
      </c>
      <c r="G104" s="7">
        <f>GB!G104</f>
        <v>1079.916602303123</v>
      </c>
      <c r="H104" s="4">
        <f>GB!H104</f>
        <v>533.33611923156172</v>
      </c>
      <c r="I104" s="4">
        <f>GB!I104</f>
        <v>1466.7829013424825</v>
      </c>
      <c r="J104" s="4">
        <f>GB!J104</f>
        <v>7776.9525585981219</v>
      </c>
      <c r="K104" s="4">
        <f>GB!K104</f>
        <v>24978.486327067436</v>
      </c>
      <c r="L104" s="7">
        <f>Germany!G104</f>
        <v>1245.6544743993647</v>
      </c>
      <c r="M104" s="8">
        <f>Germany!H104</f>
        <v>1236.2367295886459</v>
      </c>
      <c r="N104" s="8">
        <f>Germany!I104</f>
        <v>2068.0818353010109</v>
      </c>
      <c r="O104" s="8">
        <f>Germany!J104</f>
        <v>7022.927248407892</v>
      </c>
      <c r="P104" s="8">
        <f>Germany!K104</f>
        <v>19879.499189776441</v>
      </c>
      <c r="Q104" s="7">
        <f>Australia!G104</f>
        <v>1365.3125640603027</v>
      </c>
      <c r="R104" s="4">
        <f>Australia!H104</f>
        <v>-77.005156610587846</v>
      </c>
      <c r="S104" s="4">
        <f>Australia!I104</f>
        <v>995.22512263806072</v>
      </c>
      <c r="T104" s="4">
        <f>Australia!J104</f>
        <v>0</v>
      </c>
      <c r="U104" s="4">
        <f>Australia!K104</f>
        <v>21552.434716649102</v>
      </c>
      <c r="V104" s="7">
        <f>France!G104</f>
        <v>953.53486411001768</v>
      </c>
      <c r="W104" s="4">
        <f>France!H104</f>
        <v>941.28663691012514</v>
      </c>
      <c r="X104" s="4">
        <f>France!I104</f>
        <v>2105.9890821794947</v>
      </c>
      <c r="Y104" s="4">
        <f>France!J104</f>
        <v>0</v>
      </c>
      <c r="Z104" s="4">
        <f>France!K104</f>
        <v>20433.377788916216</v>
      </c>
      <c r="AA104" s="7">
        <f>Switzerland!G104</f>
        <v>3689.876757318294</v>
      </c>
      <c r="AB104" s="4">
        <f>Switzerland!H104</f>
        <v>3689.1328745816477</v>
      </c>
      <c r="AC104" s="4">
        <f>Switzerland!I104</f>
        <v>4935.514325863558</v>
      </c>
      <c r="AD104" s="4">
        <f>Switzerland!J104</f>
        <v>0</v>
      </c>
      <c r="AE104" s="4">
        <f>Switzerland!K104</f>
        <v>24407.054676264786</v>
      </c>
      <c r="AF104" s="7">
        <f>Argentina!G104</f>
        <v>87.097098459862224</v>
      </c>
      <c r="AG104" s="4">
        <f>Argentina!H104</f>
        <v>-73.064072976360976</v>
      </c>
      <c r="AH104" s="4">
        <f>Argentina!I104</f>
        <v>26.339024570781941</v>
      </c>
      <c r="AI104" s="4">
        <f>Argentina!J104</f>
        <v>525.71742285273615</v>
      </c>
      <c r="AJ104" s="4">
        <f>Argentina!K104</f>
        <v>8644.7699791367722</v>
      </c>
      <c r="AK104" s="7">
        <f>Brazil!G104</f>
        <v>645.95988982360529</v>
      </c>
      <c r="AL104" s="4">
        <f>Brazil!H104</f>
        <v>459.47296103384531</v>
      </c>
      <c r="AM104" s="4">
        <f>Brazil!I104</f>
        <v>678.34621821293706</v>
      </c>
      <c r="AN104" s="4">
        <f>Brazil!J104</f>
        <v>2873.8821542054652</v>
      </c>
      <c r="AO104" s="4">
        <f>Brazil!K104</f>
        <v>5469.1189853421783</v>
      </c>
      <c r="AP104" s="7">
        <f>Chile!G104</f>
        <v>869.99593125404476</v>
      </c>
      <c r="AQ104" s="4">
        <f>Chile!H104</f>
        <v>192.65774700290356</v>
      </c>
      <c r="AR104" s="4">
        <f>Chile!I104</f>
        <v>519.3278795214178</v>
      </c>
      <c r="AS104" s="4">
        <f>Chile!J104</f>
        <v>1485.2812864368796</v>
      </c>
      <c r="AT104" s="4">
        <f>Chile!K104</f>
        <v>10146.382647097025</v>
      </c>
      <c r="AU104" s="7">
        <f>Colombia!G104</f>
        <v>112.57894966755653</v>
      </c>
      <c r="AV104" s="4">
        <f>Colombia!H104</f>
        <v>-194.99663205408004</v>
      </c>
      <c r="AW104" s="4">
        <f>Colombia!I104</f>
        <v>-32.301820918612528</v>
      </c>
      <c r="AX104" s="4">
        <f>Colombia!J104</f>
        <v>52.83708565836902</v>
      </c>
      <c r="AY104" s="4">
        <f>Colombia!K104</f>
        <v>4991.5028443868368</v>
      </c>
      <c r="AZ104" s="7">
        <f>Mexico!G104</f>
        <v>865.17944739985205</v>
      </c>
      <c r="BA104" s="4">
        <f>Mexico!H104</f>
        <v>461.06587540178339</v>
      </c>
      <c r="BB104" s="4">
        <f>Mexico!I104</f>
        <v>576.64601201020753</v>
      </c>
      <c r="BC104" s="4">
        <f>Mexico!J104</f>
        <v>1383.6556472289674</v>
      </c>
      <c r="BD104" s="4">
        <f>Mexico!K104</f>
        <v>7292.694915934353</v>
      </c>
    </row>
  </sheetData>
  <mergeCells count="22">
    <mergeCell ref="AP1:AT1"/>
    <mergeCell ref="AP2:AT2"/>
    <mergeCell ref="AZ1:BD1"/>
    <mergeCell ref="AZ2:BD2"/>
    <mergeCell ref="AU1:AY1"/>
    <mergeCell ref="AU2:AY2"/>
    <mergeCell ref="AF1:AJ1"/>
    <mergeCell ref="AF2:AJ2"/>
    <mergeCell ref="AK1:AO1"/>
    <mergeCell ref="AK2:AO2"/>
    <mergeCell ref="AA1:AE1"/>
    <mergeCell ref="Q1:U1"/>
    <mergeCell ref="Q2:U2"/>
    <mergeCell ref="V2:Z2"/>
    <mergeCell ref="V1:Z1"/>
    <mergeCell ref="AA2:AE2"/>
    <mergeCell ref="B1:F1"/>
    <mergeCell ref="B2:F2"/>
    <mergeCell ref="G1:K1"/>
    <mergeCell ref="G2:K2"/>
    <mergeCell ref="L1:P1"/>
    <mergeCell ref="L2:P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04"/>
  <sheetViews>
    <sheetView workbookViewId="0">
      <pane xSplit="1" ySplit="3" topLeftCell="B63" activePane="bottomRight" state="frozen"/>
      <selection pane="topRight" activeCell="B1" sqref="B1"/>
      <selection pane="bottomLeft" activeCell="A4" sqref="A4"/>
      <selection pane="bottomRight" activeCell="K27" sqref="K27"/>
    </sheetView>
  </sheetViews>
  <sheetFormatPr baseColWidth="10" defaultColWidth="9.1640625" defaultRowHeight="15"/>
  <cols>
    <col min="2" max="4" width="9.33203125" bestFit="1" customWidth="1"/>
    <col min="5" max="5" width="13" customWidth="1"/>
    <col min="6" max="6" width="10.5" bestFit="1" customWidth="1"/>
    <col min="12" max="18" width="12.1640625" customWidth="1"/>
  </cols>
  <sheetData>
    <row r="1" spans="1:34">
      <c r="W1" s="27" t="s">
        <v>30</v>
      </c>
      <c r="X1" s="27"/>
      <c r="Y1" s="27"/>
      <c r="Z1" s="27"/>
      <c r="AA1" s="27" t="s">
        <v>31</v>
      </c>
      <c r="AB1" s="27"/>
      <c r="AC1" s="27"/>
      <c r="AD1" s="27"/>
      <c r="AE1" s="27" t="s">
        <v>32</v>
      </c>
      <c r="AF1" s="27"/>
      <c r="AG1" s="27"/>
      <c r="AH1" s="27"/>
    </row>
    <row r="2" spans="1:34" ht="43.5" customHeight="1">
      <c r="B2" s="27" t="s">
        <v>6</v>
      </c>
      <c r="C2" s="27"/>
      <c r="D2" s="27"/>
      <c r="E2" s="27"/>
      <c r="F2" s="27"/>
      <c r="G2" s="27" t="s">
        <v>7</v>
      </c>
      <c r="H2" s="27"/>
      <c r="I2" s="27"/>
      <c r="J2" s="27"/>
      <c r="K2" s="27"/>
      <c r="L2" s="11" t="s">
        <v>21</v>
      </c>
      <c r="M2" s="30" t="s">
        <v>26</v>
      </c>
      <c r="N2" s="30"/>
      <c r="O2" s="30"/>
      <c r="P2" s="30"/>
      <c r="Q2" s="11"/>
      <c r="R2" s="11"/>
      <c r="T2" s="33" t="s">
        <v>24</v>
      </c>
      <c r="U2" s="33"/>
      <c r="W2" s="15" t="s">
        <v>27</v>
      </c>
      <c r="X2" s="14" t="s">
        <v>28</v>
      </c>
      <c r="Y2" s="14" t="s">
        <v>3</v>
      </c>
      <c r="Z2" s="14" t="s">
        <v>4</v>
      </c>
      <c r="AA2" s="15" t="s">
        <v>27</v>
      </c>
      <c r="AB2" s="14" t="s">
        <v>28</v>
      </c>
      <c r="AC2" s="14" t="s">
        <v>3</v>
      </c>
      <c r="AD2" s="14" t="s">
        <v>4</v>
      </c>
      <c r="AE2" s="15" t="s">
        <v>27</v>
      </c>
      <c r="AF2" s="14" t="s">
        <v>28</v>
      </c>
      <c r="AG2" s="14" t="s">
        <v>3</v>
      </c>
      <c r="AH2" s="14" t="s">
        <v>4</v>
      </c>
    </row>
    <row r="3" spans="1:34" ht="16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1</v>
      </c>
      <c r="H3" s="6" t="s">
        <v>2</v>
      </c>
      <c r="I3" s="6" t="s">
        <v>3</v>
      </c>
      <c r="J3" s="6" t="s">
        <v>4</v>
      </c>
      <c r="K3" s="6" t="s">
        <v>5</v>
      </c>
      <c r="L3" s="11" t="s">
        <v>22</v>
      </c>
      <c r="M3" s="6" t="s">
        <v>1</v>
      </c>
      <c r="N3" s="6" t="s">
        <v>2</v>
      </c>
      <c r="O3" s="6" t="s">
        <v>3</v>
      </c>
      <c r="P3" s="6" t="s">
        <v>4</v>
      </c>
      <c r="Q3" s="11"/>
      <c r="R3" s="11"/>
      <c r="S3" s="11" t="s">
        <v>25</v>
      </c>
      <c r="T3" s="11" t="s">
        <v>3</v>
      </c>
      <c r="U3" s="11" t="s">
        <v>4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  <c r="AD3" t="s">
        <v>29</v>
      </c>
      <c r="AE3" t="s">
        <v>29</v>
      </c>
      <c r="AF3" t="s">
        <v>29</v>
      </c>
      <c r="AG3" t="s">
        <v>29</v>
      </c>
      <c r="AH3" t="s">
        <v>29</v>
      </c>
    </row>
    <row r="4" spans="1:34">
      <c r="A4">
        <v>1900</v>
      </c>
      <c r="B4" s="4">
        <f>[3]US!B3</f>
        <v>61534.381846153854</v>
      </c>
      <c r="C4" s="4">
        <f>[3]US!C3</f>
        <v>50522.751888525141</v>
      </c>
      <c r="D4" s="4">
        <f>[3]US!D3</f>
        <v>53872.598042371297</v>
      </c>
      <c r="E4" s="4">
        <f>[3]US!E3</f>
        <v>124361.64089760854</v>
      </c>
      <c r="F4" s="4">
        <f>[3]US!F3</f>
        <v>305100.4615384615</v>
      </c>
      <c r="G4">
        <f>B4/[3]US!$G3</f>
        <v>805.5187371045522</v>
      </c>
      <c r="H4">
        <f>C4/[3]US!$G3</f>
        <v>661.370474120317</v>
      </c>
      <c r="I4">
        <f>D4/[3]US!$G3</f>
        <v>705.22179369783476</v>
      </c>
      <c r="J4">
        <f>E4/[3]US!$G3</f>
        <v>1627.9619444385926</v>
      </c>
      <c r="K4">
        <f>F4/[3]US!$G3</f>
        <v>3993.9320278365444</v>
      </c>
      <c r="L4">
        <f>[3]US!$G3</f>
        <v>76.391000000000005</v>
      </c>
      <c r="M4" s="12">
        <f>G4/$K4</f>
        <v>0.20168563998844269</v>
      </c>
      <c r="N4" s="12">
        <f t="shared" ref="N4:P4" si="0">H4/$K4</f>
        <v>0.16559382320749508</v>
      </c>
      <c r="O4" s="12">
        <f t="shared" si="0"/>
        <v>0.17657330890527029</v>
      </c>
      <c r="P4" s="12">
        <f t="shared" si="0"/>
        <v>0.4076088258618753</v>
      </c>
      <c r="W4" s="12">
        <f>(SUM(M4:M104)/101)*100</f>
        <v>7.0749677950680141</v>
      </c>
      <c r="X4" s="12">
        <f t="shared" ref="X4:Z4" si="1">(SUM(N4:N104)/101)*100</f>
        <v>4.4236987866216406</v>
      </c>
      <c r="Y4" s="12">
        <f t="shared" si="1"/>
        <v>8.1093445830836011</v>
      </c>
      <c r="Z4" s="12">
        <f t="shared" si="1"/>
        <v>32.623803976980383</v>
      </c>
      <c r="AA4" s="12">
        <f>(SUM(M4:M49)/46)*100</f>
        <v>9.3001899501631904</v>
      </c>
      <c r="AB4" s="12">
        <f t="shared" ref="AB4:AD4" si="2">(SUM(N4:N49)/46)*100</f>
        <v>6.2678796209517831</v>
      </c>
      <c r="AC4" s="12">
        <f t="shared" si="2"/>
        <v>8.28824005067084</v>
      </c>
      <c r="AD4" s="12">
        <f t="shared" si="2"/>
        <v>38.019392919785055</v>
      </c>
      <c r="AE4" s="12">
        <f t="shared" ref="AE4:AF4" si="3">(SUM(M50:M104)/55)*100</f>
        <v>5.2138729017156793</v>
      </c>
      <c r="AF4" s="12">
        <f t="shared" si="3"/>
        <v>2.8812929979091599</v>
      </c>
      <c r="AG4" s="12">
        <f>(SUM(O50:O104)/55)*100</f>
        <v>7.9597229192833598</v>
      </c>
      <c r="AH4" s="12">
        <f>(SUM(P50:P104)/45)*100</f>
        <v>34.358047274775707</v>
      </c>
    </row>
    <row r="5" spans="1:34">
      <c r="A5">
        <v>1901</v>
      </c>
      <c r="B5" s="4">
        <f>[3]US!B4</f>
        <v>79775.440342612404</v>
      </c>
      <c r="C5" s="4">
        <f>[3]US!C4</f>
        <v>71641.055401052741</v>
      </c>
      <c r="D5" s="4">
        <f>[3]US!D4</f>
        <v>75047.971889275432</v>
      </c>
      <c r="E5" s="4">
        <f>[3]US!E4</f>
        <v>150164.40431105328</v>
      </c>
      <c r="F5" s="4">
        <f>[3]US!F4</f>
        <v>321853.40471092076</v>
      </c>
      <c r="G5">
        <f>B5/[3]US!$G4</f>
        <v>1024.2327488523572</v>
      </c>
      <c r="H5">
        <f>C5/[3]US!$G4</f>
        <v>919.79580167744371</v>
      </c>
      <c r="I5">
        <f>D5/[3]US!$G4</f>
        <v>963.537026105118</v>
      </c>
      <c r="J5">
        <f>E5/[3]US!$G4</f>
        <v>1927.9530134430627</v>
      </c>
      <c r="K5">
        <f>F5/[3]US!$G4</f>
        <v>4132.2592018144096</v>
      </c>
      <c r="L5">
        <f>[3]US!$G4</f>
        <v>77.888000000000005</v>
      </c>
      <c r="M5" s="12">
        <f t="shared" ref="M5:M68" si="4">G5/$K5</f>
        <v>0.2478626578900551</v>
      </c>
      <c r="N5" s="12">
        <f t="shared" ref="N5:N68" si="5">H5/$K5</f>
        <v>0.22258908668497271</v>
      </c>
      <c r="O5" s="12">
        <f t="shared" ref="O5:O68" si="6">I5/$K5</f>
        <v>0.23317439179082575</v>
      </c>
      <c r="P5" s="12">
        <f t="shared" ref="P5:P68" si="7">J5/$K5</f>
        <v>0.46656149076914849</v>
      </c>
    </row>
    <row r="6" spans="1:34">
      <c r="A6">
        <v>1902</v>
      </c>
      <c r="B6" s="4">
        <f>[3]US!B5</f>
        <v>69035.911437500021</v>
      </c>
      <c r="C6" s="4">
        <f>[3]US!C5</f>
        <v>60444.840539722973</v>
      </c>
      <c r="D6" s="4">
        <f>[3]US!D5</f>
        <v>63940.538456389637</v>
      </c>
      <c r="E6" s="4">
        <f>[3]US!E5</f>
        <v>143767.79025583906</v>
      </c>
      <c r="F6" s="4">
        <f>[3]US!F5</f>
        <v>338344.5625</v>
      </c>
      <c r="G6">
        <f>B6/[3]US!$G5</f>
        <v>868.7149887062883</v>
      </c>
      <c r="H6">
        <f>C6/[3]US!$G5</f>
        <v>760.60904931134121</v>
      </c>
      <c r="I6">
        <f>D6/[3]US!$G5</f>
        <v>804.59724491801387</v>
      </c>
      <c r="J6">
        <f>E6/[3]US!$G5</f>
        <v>1809.105314724472</v>
      </c>
      <c r="K6">
        <f>F6/[3]US!$G5</f>
        <v>4257.5666297549988</v>
      </c>
      <c r="L6">
        <f>[3]US!$G5</f>
        <v>79.468999999999994</v>
      </c>
      <c r="M6" s="12">
        <f t="shared" si="4"/>
        <v>0.20404025685354416</v>
      </c>
      <c r="N6" s="12">
        <f t="shared" si="5"/>
        <v>0.17864877181149608</v>
      </c>
      <c r="O6" s="12">
        <f t="shared" si="6"/>
        <v>0.18898054097260583</v>
      </c>
      <c r="P6" s="12">
        <f t="shared" si="7"/>
        <v>0.42491532653443803</v>
      </c>
    </row>
    <row r="7" spans="1:34">
      <c r="A7">
        <v>1903</v>
      </c>
      <c r="B7" s="4">
        <f>[3]US!B6</f>
        <v>77904.571172962213</v>
      </c>
      <c r="C7" s="4">
        <f>[3]US!C6</f>
        <v>68527.334219651602</v>
      </c>
      <c r="D7" s="4">
        <f>[3]US!D6</f>
        <v>72155.574776311638</v>
      </c>
      <c r="E7" s="4">
        <f>[3]US!E6</f>
        <v>155190.66745093628</v>
      </c>
      <c r="F7" s="4">
        <f>[3]US!F6</f>
        <v>347938.96620278328</v>
      </c>
      <c r="G7">
        <f>B7/[3]US!$G6</f>
        <v>962.42644692711451</v>
      </c>
      <c r="H7">
        <f>C7/[3]US!$G6</f>
        <v>846.58085908694193</v>
      </c>
      <c r="I7">
        <f>D7/[3]US!$G6</f>
        <v>891.4038343625582</v>
      </c>
      <c r="J7">
        <f>E7/[3]US!$G6</f>
        <v>1917.2123075993413</v>
      </c>
      <c r="K7">
        <f>F7/[3]US!$G6</f>
        <v>4298.4083982257716</v>
      </c>
      <c r="L7">
        <f>[3]US!$G6</f>
        <v>80.945999999999998</v>
      </c>
      <c r="M7" s="12">
        <f t="shared" si="4"/>
        <v>0.22390297937356757</v>
      </c>
      <c r="N7" s="12">
        <f t="shared" si="5"/>
        <v>0.19695216942075119</v>
      </c>
      <c r="O7" s="12">
        <f t="shared" si="6"/>
        <v>0.20737997690738219</v>
      </c>
      <c r="P7" s="12">
        <f t="shared" si="7"/>
        <v>0.44602842028474948</v>
      </c>
    </row>
    <row r="8" spans="1:34">
      <c r="A8">
        <v>1904</v>
      </c>
      <c r="B8" s="4">
        <f>[3]US!B7</f>
        <v>47380.390939922479</v>
      </c>
      <c r="C8" s="4">
        <f>[3]US!C7</f>
        <v>38762.188499564632</v>
      </c>
      <c r="D8" s="4">
        <f>[3]US!D7</f>
        <v>42545.172995688663</v>
      </c>
      <c r="E8" s="4">
        <f>[3]US!E7</f>
        <v>123694.26550858666</v>
      </c>
      <c r="F8" s="4">
        <f>[3]US!F7</f>
        <v>335908.29457364336</v>
      </c>
      <c r="G8">
        <f>B8/[3]US!$G7</f>
        <v>574.41220755194854</v>
      </c>
      <c r="H8">
        <f>C8/[3]US!$G7</f>
        <v>469.93015093125575</v>
      </c>
      <c r="I8">
        <f>D8/[3]US!$G7</f>
        <v>515.79284713206846</v>
      </c>
      <c r="J8">
        <f>E8/[3]US!$G7</f>
        <v>1499.5970844224605</v>
      </c>
      <c r="K8">
        <f>F8/[3]US!$G7</f>
        <v>4072.3561201872262</v>
      </c>
      <c r="L8">
        <f>[3]US!$G7</f>
        <v>82.484999999999999</v>
      </c>
      <c r="M8" s="12">
        <f t="shared" si="4"/>
        <v>0.14105156587473003</v>
      </c>
      <c r="N8" s="12">
        <f t="shared" si="5"/>
        <v>0.11539515137238311</v>
      </c>
      <c r="O8" s="12">
        <f t="shared" si="6"/>
        <v>0.12665710755874535</v>
      </c>
      <c r="P8" s="12">
        <f t="shared" si="7"/>
        <v>0.36823819925491108</v>
      </c>
    </row>
    <row r="9" spans="1:34">
      <c r="A9">
        <v>1905</v>
      </c>
      <c r="B9" s="4">
        <f>[3]US!B8</f>
        <v>79164.41278846153</v>
      </c>
      <c r="C9" s="4">
        <f>[3]US!C8</f>
        <v>69427.33909932556</v>
      </c>
      <c r="D9" s="4">
        <f>[3]US!D8</f>
        <v>73386.916022402482</v>
      </c>
      <c r="E9" s="4">
        <f>[3]US!E8</f>
        <v>164807.82358254993</v>
      </c>
      <c r="F9" s="4">
        <f>[3]US!F8</f>
        <v>373665.78846153844</v>
      </c>
      <c r="G9">
        <f>B9/[3]US!$G8</f>
        <v>940.78710813768203</v>
      </c>
      <c r="H9">
        <f>C9/[3]US!$G8</f>
        <v>825.07206554393565</v>
      </c>
      <c r="I9">
        <f>D9/[3]US!$G8</f>
        <v>872.12753897824609</v>
      </c>
      <c r="J9">
        <f>E9/[3]US!$G8</f>
        <v>1958.5704015894794</v>
      </c>
      <c r="K9">
        <f>F9/[3]US!$G8</f>
        <v>4440.6311390963247</v>
      </c>
      <c r="L9">
        <f>[3]US!$G8</f>
        <v>84.147000000000006</v>
      </c>
      <c r="M9" s="12">
        <f t="shared" si="4"/>
        <v>0.21185887290992911</v>
      </c>
      <c r="N9" s="12">
        <f t="shared" si="5"/>
        <v>0.18580063051844453</v>
      </c>
      <c r="O9" s="12">
        <f t="shared" si="6"/>
        <v>0.19639720383434625</v>
      </c>
      <c r="P9" s="12">
        <f t="shared" si="7"/>
        <v>0.44105676428419849</v>
      </c>
    </row>
    <row r="10" spans="1:34">
      <c r="A10">
        <v>1906</v>
      </c>
      <c r="B10" s="4">
        <f>[3]US!B9</f>
        <v>108410.00006493504</v>
      </c>
      <c r="C10" s="4">
        <f>[3]US!C9</f>
        <v>97154.101230178203</v>
      </c>
      <c r="D10" s="4">
        <f>[3]US!D9</f>
        <v>101333.77655485352</v>
      </c>
      <c r="E10" s="4">
        <f>[3]US!E9</f>
        <v>197643.53792081497</v>
      </c>
      <c r="F10" s="4">
        <f>[3]US!F9</f>
        <v>388647.79220779217</v>
      </c>
      <c r="G10">
        <f>B10/[3]US!$G9</f>
        <v>1263.9617589475929</v>
      </c>
      <c r="H10">
        <f>C10/[3]US!$G9</f>
        <v>1132.7282409954321</v>
      </c>
      <c r="I10">
        <f>D10/[3]US!$G9</f>
        <v>1181.4594445010321</v>
      </c>
      <c r="J10">
        <f>E10/[3]US!$G9</f>
        <v>2304.3434524987174</v>
      </c>
      <c r="K10">
        <f>F10/[3]US!$G9</f>
        <v>4531.2789111320062</v>
      </c>
      <c r="L10">
        <f>[3]US!$G9</f>
        <v>85.77</v>
      </c>
      <c r="M10" s="12">
        <f t="shared" si="4"/>
        <v>0.27894150497829967</v>
      </c>
      <c r="N10" s="12">
        <f t="shared" si="5"/>
        <v>0.24997980994121888</v>
      </c>
      <c r="O10" s="12">
        <f t="shared" si="6"/>
        <v>0.26073421382173961</v>
      </c>
      <c r="P10" s="12">
        <f t="shared" si="7"/>
        <v>0.50854151723868291</v>
      </c>
    </row>
    <row r="11" spans="1:34">
      <c r="A11">
        <v>1907</v>
      </c>
      <c r="B11" s="4">
        <f>[3]US!B10</f>
        <v>70419.999999999985</v>
      </c>
      <c r="C11" s="4">
        <f>[3]US!C10</f>
        <v>58658.885848831836</v>
      </c>
      <c r="D11" s="4">
        <f>[3]US!D10</f>
        <v>62987.219182165172</v>
      </c>
      <c r="E11" s="4">
        <f>[3]US!E10</f>
        <v>163147.03791522226</v>
      </c>
      <c r="F11" s="4">
        <f>[3]US!F10</f>
        <v>398743.33333333326</v>
      </c>
      <c r="G11">
        <f>B11/[3]US!$G10</f>
        <v>806.28356175362649</v>
      </c>
      <c r="H11">
        <f>C11/[3]US!$G10</f>
        <v>671.6230532617941</v>
      </c>
      <c r="I11">
        <f>D11/[3]US!$G10</f>
        <v>721.180906378195</v>
      </c>
      <c r="J11">
        <f>E11/[3]US!$G10</f>
        <v>1867.9746495291022</v>
      </c>
      <c r="K11">
        <f>F11/[3]US!$G10</f>
        <v>4565.4671261788353</v>
      </c>
      <c r="L11">
        <f>[3]US!$G10</f>
        <v>87.338999999999999</v>
      </c>
      <c r="M11" s="12">
        <f t="shared" si="4"/>
        <v>0.1766048335186377</v>
      </c>
      <c r="N11" s="12">
        <f t="shared" si="5"/>
        <v>0.14710938326784609</v>
      </c>
      <c r="O11" s="12">
        <f t="shared" si="6"/>
        <v>0.15796431919153969</v>
      </c>
      <c r="P11" s="12">
        <f t="shared" si="7"/>
        <v>0.40915301718370783</v>
      </c>
    </row>
    <row r="12" spans="1:34">
      <c r="A12">
        <v>1908</v>
      </c>
      <c r="B12" s="4">
        <f>[3]US!B11</f>
        <v>13946.172202797201</v>
      </c>
      <c r="C12" s="4">
        <f>[3]US!C11</f>
        <v>4026.669934269536</v>
      </c>
      <c r="D12" s="4">
        <f>[3]US!D11</f>
        <v>8713.182172031773</v>
      </c>
      <c r="E12" s="4">
        <f>[3]US!E11</f>
        <v>99294.12556507453</v>
      </c>
      <c r="F12" s="4">
        <f>[3]US!F11</f>
        <v>355555.51573426573</v>
      </c>
      <c r="G12">
        <f>B12/[3]US!$G11</f>
        <v>156.60178769072147</v>
      </c>
      <c r="H12">
        <f>C12/[3]US!$G11</f>
        <v>45.215540219746629</v>
      </c>
      <c r="I12">
        <f>D12/[3]US!$G11</f>
        <v>97.840460075591182</v>
      </c>
      <c r="J12">
        <f>E12/[3]US!$G11</f>
        <v>1114.9753025105219</v>
      </c>
      <c r="K12">
        <f>F12/[3]US!$G11</f>
        <v>3992.5384956966559</v>
      </c>
      <c r="L12">
        <f>[3]US!$G11</f>
        <v>89.055000000000007</v>
      </c>
      <c r="M12" s="12">
        <f t="shared" si="4"/>
        <v>3.9223613713309007E-2</v>
      </c>
      <c r="N12" s="12">
        <f t="shared" si="5"/>
        <v>1.1325010458504545E-2</v>
      </c>
      <c r="O12" s="12">
        <f t="shared" si="6"/>
        <v>2.4505827603427791E-2</v>
      </c>
      <c r="P12" s="12">
        <f t="shared" si="7"/>
        <v>0.27926475942869289</v>
      </c>
    </row>
    <row r="13" spans="1:34">
      <c r="A13">
        <v>1909</v>
      </c>
      <c r="B13" s="4">
        <f>[3]US!B12</f>
        <v>84359.234719298242</v>
      </c>
      <c r="C13" s="4">
        <f>[3]US!C12</f>
        <v>73227.627487059915</v>
      </c>
      <c r="D13" s="4">
        <f>[3]US!D12</f>
        <v>78223.785381796755</v>
      </c>
      <c r="E13" s="4">
        <f>[3]US!E12</f>
        <v>176883.88721658653</v>
      </c>
      <c r="F13" s="4">
        <f>[3]US!F12</f>
        <v>381631.40350877185</v>
      </c>
      <c r="G13">
        <f>B13/[3]US!$G12</f>
        <v>928.60624931804989</v>
      </c>
      <c r="H13">
        <f>C13/[3]US!$G12</f>
        <v>806.07218324684811</v>
      </c>
      <c r="I13">
        <f>D13/[3]US!$G12</f>
        <v>861.06869262806708</v>
      </c>
      <c r="J13">
        <f>E13/[3]US!$G12</f>
        <v>1947.0954616829383</v>
      </c>
      <c r="K13">
        <f>F13/[3]US!$G12</f>
        <v>4200.9070780865413</v>
      </c>
      <c r="L13">
        <f>[3]US!$G12</f>
        <v>90.844999999999999</v>
      </c>
      <c r="M13" s="12">
        <f t="shared" si="4"/>
        <v>0.22104898586355259</v>
      </c>
      <c r="N13" s="12">
        <f t="shared" si="5"/>
        <v>0.1918805077721461</v>
      </c>
      <c r="O13" s="12">
        <f t="shared" si="6"/>
        <v>0.2049720873664915</v>
      </c>
      <c r="P13" s="12">
        <f t="shared" si="7"/>
        <v>0.46349405628124846</v>
      </c>
    </row>
    <row r="14" spans="1:34">
      <c r="A14">
        <v>1910</v>
      </c>
      <c r="B14" s="4">
        <f>[3]US!B13</f>
        <v>44555.239316239313</v>
      </c>
      <c r="C14" s="4">
        <f>[3]US!C13</f>
        <v>31800.269414781633</v>
      </c>
      <c r="D14" s="4">
        <f>[3]US!D13</f>
        <v>36908.29505580727</v>
      </c>
      <c r="E14" s="4">
        <f>[3]US!E13</f>
        <v>138048.41784018028</v>
      </c>
      <c r="F14" s="4">
        <f>[3]US!F13</f>
        <v>385627.3675213675</v>
      </c>
      <c r="G14">
        <f>B14/[3]US!$G13</f>
        <v>480.29190677977419</v>
      </c>
      <c r="H14">
        <f>C14/[3]US!$G13</f>
        <v>342.79721684199808</v>
      </c>
      <c r="I14">
        <f>D14/[3]US!$G13</f>
        <v>397.86017717299546</v>
      </c>
      <c r="J14">
        <f>E14/[3]US!$G13</f>
        <v>1488.1198900490506</v>
      </c>
      <c r="K14">
        <f>F14/[3]US!$G13</f>
        <v>4156.945546599195</v>
      </c>
      <c r="L14">
        <f>[3]US!$G13</f>
        <v>92.766999999999996</v>
      </c>
      <c r="M14" s="12">
        <f t="shared" si="4"/>
        <v>0.11553961951046049</v>
      </c>
      <c r="N14" s="12">
        <f t="shared" si="5"/>
        <v>8.2463725588717687E-2</v>
      </c>
      <c r="O14" s="12">
        <f t="shared" si="6"/>
        <v>9.5709739931158264E-2</v>
      </c>
      <c r="P14" s="12">
        <f t="shared" si="7"/>
        <v>0.35798397486021538</v>
      </c>
    </row>
    <row r="15" spans="1:34">
      <c r="A15">
        <v>1911</v>
      </c>
      <c r="B15" s="4">
        <f>[3]US!B14</f>
        <v>37514.106529209617</v>
      </c>
      <c r="C15" s="4">
        <f>[3]US!C14</f>
        <v>24704.074564003848</v>
      </c>
      <c r="D15" s="4">
        <f>[3]US!D14</f>
        <v>30251.935388746115</v>
      </c>
      <c r="E15" s="4">
        <f>[3]US!E14</f>
        <v>136216.88312711753</v>
      </c>
      <c r="F15" s="4">
        <f>[3]US!F14</f>
        <v>398285.86769759445</v>
      </c>
      <c r="G15">
        <f>B15/[3]US!$G14</f>
        <v>398.09523663656029</v>
      </c>
      <c r="H15">
        <f>C15/[3]US!$G14</f>
        <v>262.15670102090382</v>
      </c>
      <c r="I15">
        <f>D15/[3]US!$G14</f>
        <v>321.02994024180356</v>
      </c>
      <c r="J15">
        <f>E15/[3]US!$G14</f>
        <v>1445.5173623863736</v>
      </c>
      <c r="K15">
        <f>F15/[3]US!$G14</f>
        <v>4226.5622566970997</v>
      </c>
      <c r="L15">
        <f>[3]US!$G14</f>
        <v>94.233999999999995</v>
      </c>
      <c r="M15" s="12">
        <f t="shared" si="4"/>
        <v>9.4188896899783714E-2</v>
      </c>
      <c r="N15" s="12">
        <f t="shared" si="5"/>
        <v>6.2025988285280692E-2</v>
      </c>
      <c r="O15" s="12">
        <f t="shared" si="6"/>
        <v>7.5955332192995176E-2</v>
      </c>
      <c r="P15" s="12">
        <f t="shared" si="7"/>
        <v>0.34200782446677869</v>
      </c>
    </row>
    <row r="16" spans="1:34">
      <c r="A16">
        <v>1912</v>
      </c>
      <c r="B16" s="4">
        <f>[3]US!B15</f>
        <v>50523.59735973597</v>
      </c>
      <c r="C16" s="4">
        <f>[3]US!C15</f>
        <v>36212.974664694229</v>
      </c>
      <c r="D16" s="4">
        <f>[3]US!D15</f>
        <v>41971.341001327892</v>
      </c>
      <c r="E16" s="4">
        <f>[3]US!E15</f>
        <v>154334.06779575848</v>
      </c>
      <c r="F16" s="4">
        <f>[3]US!F15</f>
        <v>416378.42409240926</v>
      </c>
      <c r="G16">
        <f>B16/[3]US!$G15</f>
        <v>527.92072724717059</v>
      </c>
      <c r="H16">
        <f>C16/[3]US!$G15</f>
        <v>378.38912745362455</v>
      </c>
      <c r="I16">
        <f>D16/[3]US!$G15</f>
        <v>438.55825837568193</v>
      </c>
      <c r="J16">
        <f>E16/[3]US!$G15</f>
        <v>1612.6356310226272</v>
      </c>
      <c r="K16">
        <f>F16/[3]US!$G15</f>
        <v>4350.7353384158205</v>
      </c>
      <c r="L16">
        <f>[3]US!$G15</f>
        <v>95.703000000000003</v>
      </c>
      <c r="M16" s="12">
        <f t="shared" si="4"/>
        <v>0.12134057491058416</v>
      </c>
      <c r="N16" s="12">
        <f t="shared" si="5"/>
        <v>8.6971304393662047E-2</v>
      </c>
      <c r="O16" s="12">
        <f t="shared" si="6"/>
        <v>0.10080095070443167</v>
      </c>
      <c r="P16" s="12">
        <f t="shared" si="7"/>
        <v>0.37065817743117796</v>
      </c>
    </row>
    <row r="17" spans="1:16">
      <c r="A17">
        <v>1913</v>
      </c>
      <c r="B17" s="4">
        <f>[3]US!B16</f>
        <v>58159.5</v>
      </c>
      <c r="C17" s="4">
        <f>[3]US!C16</f>
        <v>42643.749407936681</v>
      </c>
      <c r="D17" s="4">
        <f>[3]US!D16</f>
        <v>48726.003506297333</v>
      </c>
      <c r="E17" s="4">
        <f>[3]US!E16</f>
        <v>167259.58781281425</v>
      </c>
      <c r="F17" s="4">
        <f>[3]US!F16</f>
        <v>433067.45081967214</v>
      </c>
      <c r="G17">
        <f>B17/[3]US!$G16</f>
        <v>595.85988566276671</v>
      </c>
      <c r="H17">
        <f>C17/[3]US!$G16</f>
        <v>436.89680355650967</v>
      </c>
      <c r="I17">
        <f>D17/[3]US!$G16</f>
        <v>499.21114999382553</v>
      </c>
      <c r="J17">
        <f>E17/[3]US!$G16</f>
        <v>1713.6199394792766</v>
      </c>
      <c r="K17">
        <f>F17/[3]US!$G16</f>
        <v>4436.8937444385811</v>
      </c>
      <c r="L17">
        <f>[3]US!$G16</f>
        <v>97.605999999999995</v>
      </c>
      <c r="M17" s="12">
        <f t="shared" si="4"/>
        <v>0.13429663182933929</v>
      </c>
      <c r="N17" s="12">
        <f t="shared" si="5"/>
        <v>9.8469070642977968E-2</v>
      </c>
      <c r="O17" s="12">
        <f t="shared" si="6"/>
        <v>0.11251365904796821</v>
      </c>
      <c r="P17" s="12">
        <f t="shared" si="7"/>
        <v>0.38622063952448971</v>
      </c>
    </row>
    <row r="18" spans="1:16">
      <c r="A18">
        <v>1914</v>
      </c>
      <c r="B18" s="4">
        <f>[3]US!B17</f>
        <v>13391.704545454544</v>
      </c>
      <c r="C18" s="4">
        <f>[3]US!C17</f>
        <v>-882.4680869222492</v>
      </c>
      <c r="D18" s="4">
        <f>[3]US!D17</f>
        <v>5683.1569130777498</v>
      </c>
      <c r="E18" s="4">
        <f>[3]US!E17</f>
        <v>116664.67033648783</v>
      </c>
      <c r="F18" s="4">
        <f>[3]US!F17</f>
        <v>399700.05681818177</v>
      </c>
      <c r="G18">
        <f>B18/[3]US!$G17</f>
        <v>134.58323245519867</v>
      </c>
      <c r="H18">
        <f>C18/[3]US!$G17</f>
        <v>-8.8685803419149707</v>
      </c>
      <c r="I18">
        <f>D18/[3]US!$G17</f>
        <v>57.11428484073916</v>
      </c>
      <c r="J18">
        <f>E18/[3]US!$G17</f>
        <v>1172.4503325108069</v>
      </c>
      <c r="K18">
        <f>F18/[3]US!$G17</f>
        <v>4016.8841446980732</v>
      </c>
      <c r="L18">
        <f>[3]US!$G17</f>
        <v>99.504999999999995</v>
      </c>
      <c r="M18" s="12">
        <f t="shared" si="4"/>
        <v>3.3504384893160655E-2</v>
      </c>
      <c r="N18" s="12">
        <f t="shared" si="5"/>
        <v>-2.2078257730237753E-3</v>
      </c>
      <c r="O18" s="12">
        <f t="shared" si="6"/>
        <v>1.4218554178647371E-2</v>
      </c>
      <c r="P18" s="12">
        <f t="shared" si="7"/>
        <v>0.29188054478950709</v>
      </c>
    </row>
    <row r="19" spans="1:16">
      <c r="A19">
        <v>1915</v>
      </c>
      <c r="B19" s="4">
        <f>[3]US!B18</f>
        <v>48795.236220472434</v>
      </c>
      <c r="C19" s="4">
        <f>[3]US!C18</f>
        <v>33024.031499831537</v>
      </c>
      <c r="D19" s="4">
        <f>[3]US!D18</f>
        <v>39772.196854162248</v>
      </c>
      <c r="E19" s="4">
        <f>[3]US!E18</f>
        <v>155604.79569463985</v>
      </c>
      <c r="F19" s="4">
        <f>[3]US!F18</f>
        <v>411080.12598425196</v>
      </c>
      <c r="G19">
        <f>B19/[3]US!$G18</f>
        <v>483.40353494093017</v>
      </c>
      <c r="H19">
        <f>C19/[3]US!$G18</f>
        <v>327.16172318316183</v>
      </c>
      <c r="I19">
        <f>D19/[3]US!$G18</f>
        <v>394.01429403475544</v>
      </c>
      <c r="J19">
        <f>E19/[3]US!$G18</f>
        <v>1541.5420462908021</v>
      </c>
      <c r="K19">
        <f>F19/[3]US!$G18</f>
        <v>4072.4792302855326</v>
      </c>
      <c r="L19">
        <f>[3]US!$G18</f>
        <v>100.941</v>
      </c>
      <c r="M19" s="12">
        <f t="shared" si="4"/>
        <v>0.11870006146281498</v>
      </c>
      <c r="N19" s="12">
        <f t="shared" si="5"/>
        <v>8.0334780040173123E-2</v>
      </c>
      <c r="O19" s="12">
        <f t="shared" si="6"/>
        <v>9.6750473545602345E-2</v>
      </c>
      <c r="P19" s="12">
        <f t="shared" si="7"/>
        <v>0.37852668095319431</v>
      </c>
    </row>
    <row r="20" spans="1:16">
      <c r="A20">
        <v>1916</v>
      </c>
      <c r="B20" s="4">
        <f>[3]US!B19</f>
        <v>105102.01815642457</v>
      </c>
      <c r="C20" s="4">
        <f>[3]US!C19</f>
        <v>84372.196825449326</v>
      </c>
      <c r="D20" s="4">
        <f>[3]US!D19</f>
        <v>90356.952412041501</v>
      </c>
      <c r="E20" s="4">
        <f>[3]US!E19</f>
        <v>224113.49475181132</v>
      </c>
      <c r="F20" s="4">
        <f>[3]US!F19</f>
        <v>467921.99022346362</v>
      </c>
      <c r="G20">
        <f>B20/[3]US!$G19</f>
        <v>1026.7478621041046</v>
      </c>
      <c r="H20">
        <f>C20/[3]US!$G19</f>
        <v>824.23700544575559</v>
      </c>
      <c r="I20">
        <f>D20/[3]US!$G19</f>
        <v>882.70243847486904</v>
      </c>
      <c r="J20">
        <f>E20/[3]US!$G19</f>
        <v>2189.3780504065035</v>
      </c>
      <c r="K20">
        <f>F20/[3]US!$G19</f>
        <v>4571.1577334166659</v>
      </c>
      <c r="L20">
        <f>[3]US!$G19</f>
        <v>102.364</v>
      </c>
      <c r="M20" s="12">
        <f t="shared" si="4"/>
        <v>0.22461440229862123</v>
      </c>
      <c r="N20" s="12">
        <f t="shared" si="5"/>
        <v>0.18031252770393638</v>
      </c>
      <c r="O20" s="12">
        <f t="shared" si="6"/>
        <v>0.1931025989372504</v>
      </c>
      <c r="P20" s="12">
        <f t="shared" si="7"/>
        <v>0.47895482459540395</v>
      </c>
    </row>
    <row r="21" spans="1:16">
      <c r="A21">
        <v>1917</v>
      </c>
      <c r="B21" s="4">
        <f>[3]US!B20</f>
        <v>80810.520951302373</v>
      </c>
      <c r="C21" s="4">
        <f>[3]US!C20</f>
        <v>58023.302809189503</v>
      </c>
      <c r="D21" s="4">
        <f>[3]US!D20</f>
        <v>63807.379819382033</v>
      </c>
      <c r="E21" s="4">
        <f>[3]US!E20</f>
        <v>196080.01763509822</v>
      </c>
      <c r="F21" s="4">
        <f>[3]US!F20</f>
        <v>456351.56285390706</v>
      </c>
      <c r="G21">
        <f>B21/[3]US!$G20</f>
        <v>778.39391382242195</v>
      </c>
      <c r="H21">
        <f>C21/[3]US!$G20</f>
        <v>558.89982189034072</v>
      </c>
      <c r="I21">
        <f>D21/[3]US!$G20</f>
        <v>614.61398248246473</v>
      </c>
      <c r="J21">
        <f>E21/[3]US!$G20</f>
        <v>1888.7081849321232</v>
      </c>
      <c r="K21">
        <f>F21/[3]US!$G20</f>
        <v>4395.7305918482243</v>
      </c>
      <c r="L21">
        <f>[3]US!$G20</f>
        <v>103.81699999999999</v>
      </c>
      <c r="M21" s="12">
        <f t="shared" si="4"/>
        <v>0.17707953150403133</v>
      </c>
      <c r="N21" s="12">
        <f t="shared" si="5"/>
        <v>0.12714605916177094</v>
      </c>
      <c r="O21" s="12">
        <f t="shared" si="6"/>
        <v>0.13982066681298699</v>
      </c>
      <c r="P21" s="12">
        <f t="shared" si="7"/>
        <v>0.42966877643381662</v>
      </c>
    </row>
    <row r="22" spans="1:16">
      <c r="A22">
        <v>1918</v>
      </c>
      <c r="B22" s="4">
        <f>[3]US!B21</f>
        <v>58722.755102040814</v>
      </c>
      <c r="C22" s="4">
        <f>[3]US!C21</f>
        <v>38539.364768284795</v>
      </c>
      <c r="D22" s="4">
        <f>[3]US!D21</f>
        <v>43502.766128829011</v>
      </c>
      <c r="E22" s="4">
        <f>[3]US!E21</f>
        <v>189684.84329393096</v>
      </c>
      <c r="F22" s="4">
        <f>[3]US!F21</f>
        <v>497425.06802721083</v>
      </c>
      <c r="G22">
        <f>B22/[3]US!$G21</f>
        <v>559.48812955697338</v>
      </c>
      <c r="H22">
        <f>C22/[3]US!$G21</f>
        <v>367.18844459959979</v>
      </c>
      <c r="I22">
        <f>D22/[3]US!$G21</f>
        <v>414.47784950960397</v>
      </c>
      <c r="J22">
        <f>E22/[3]US!$G21</f>
        <v>1807.2452151711252</v>
      </c>
      <c r="K22">
        <f>F22/[3]US!$G21</f>
        <v>4739.2773111836241</v>
      </c>
      <c r="L22">
        <f>[3]US!$G21</f>
        <v>104.958</v>
      </c>
      <c r="M22" s="12">
        <f t="shared" si="4"/>
        <v>0.11805346951036348</v>
      </c>
      <c r="N22" s="12">
        <f t="shared" si="5"/>
        <v>7.7477729301283549E-2</v>
      </c>
      <c r="O22" s="12">
        <f t="shared" si="6"/>
        <v>8.7455918338336075E-2</v>
      </c>
      <c r="P22" s="12">
        <f t="shared" si="7"/>
        <v>0.38133350224230067</v>
      </c>
    </row>
    <row r="23" spans="1:16">
      <c r="A23">
        <v>1919</v>
      </c>
      <c r="B23" s="4">
        <f>[3]US!B22</f>
        <v>116296.16698292219</v>
      </c>
      <c r="C23" s="4">
        <f>[3]US!C22</f>
        <v>100475.02157781109</v>
      </c>
      <c r="D23" s="4">
        <f>[3]US!D22</f>
        <v>107045.85649242208</v>
      </c>
      <c r="E23" s="4">
        <f>[3]US!E22</f>
        <v>256432.65618407328</v>
      </c>
      <c r="F23" s="4">
        <f>[3]US!F22</f>
        <v>501628.70018975332</v>
      </c>
      <c r="G23">
        <f>B23/[3]US!$G22</f>
        <v>1102.6155222940677</v>
      </c>
      <c r="H23">
        <f>C23/[3]US!$G22</f>
        <v>952.61366963878038</v>
      </c>
      <c r="I23">
        <f>D23/[3]US!$G22</f>
        <v>1014.9124087910848</v>
      </c>
      <c r="J23">
        <f>E23/[3]US!$G22</f>
        <v>2431.2635099416275</v>
      </c>
      <c r="K23">
        <f>F23/[3]US!$G22</f>
        <v>4755.9915825827775</v>
      </c>
      <c r="L23">
        <f>[3]US!$G22</f>
        <v>105.473</v>
      </c>
      <c r="M23" s="12">
        <f t="shared" si="4"/>
        <v>0.23183714755342016</v>
      </c>
      <c r="N23" s="12">
        <f t="shared" si="5"/>
        <v>0.20029759369789638</v>
      </c>
      <c r="O23" s="12">
        <f t="shared" si="6"/>
        <v>0.2133965948358405</v>
      </c>
      <c r="P23" s="12">
        <f t="shared" si="7"/>
        <v>0.5112001288743474</v>
      </c>
    </row>
    <row r="24" spans="1:16">
      <c r="A24">
        <v>1920</v>
      </c>
      <c r="B24" s="4">
        <f>[3]US!B23</f>
        <v>123296.78184845962</v>
      </c>
      <c r="C24" s="4">
        <f>[3]US!C23</f>
        <v>99768.934013919701</v>
      </c>
      <c r="D24" s="4">
        <f>[3]US!D23</f>
        <v>105535.51186570988</v>
      </c>
      <c r="E24" s="4">
        <f>[3]US!E23</f>
        <v>255417.87990540129</v>
      </c>
      <c r="F24" s="4">
        <f>[3]US!F23</f>
        <v>496760.62447960034</v>
      </c>
      <c r="G24">
        <f>B24/[3]US!$G23</f>
        <v>1153.5893362567681</v>
      </c>
      <c r="H24">
        <f>C24/[3]US!$G23</f>
        <v>933.45808903284683</v>
      </c>
      <c r="I24">
        <f>D24/[3]US!$G23</f>
        <v>987.4113440715364</v>
      </c>
      <c r="J24">
        <f>E24/[3]US!$G23</f>
        <v>2389.7407388160786</v>
      </c>
      <c r="K24">
        <f>F24/[3]US!$G23</f>
        <v>4647.7916980529781</v>
      </c>
      <c r="L24">
        <f>[3]US!$G23</f>
        <v>106.881</v>
      </c>
      <c r="M24" s="12">
        <f t="shared" si="4"/>
        <v>0.24820160007171191</v>
      </c>
      <c r="N24" s="12">
        <f t="shared" si="5"/>
        <v>0.20083905425965731</v>
      </c>
      <c r="O24" s="12">
        <f t="shared" si="6"/>
        <v>0.21244741765969766</v>
      </c>
      <c r="P24" s="12">
        <f t="shared" si="7"/>
        <v>0.51416691927419489</v>
      </c>
    </row>
    <row r="25" spans="1:16">
      <c r="A25">
        <v>1921</v>
      </c>
      <c r="B25" s="4">
        <f>[3]US!B24</f>
        <v>30213.06640625</v>
      </c>
      <c r="C25" s="4">
        <f>[3]US!C24</f>
        <v>15596.883852179799</v>
      </c>
      <c r="D25" s="4">
        <f>[3]US!D24</f>
        <v>25918.158266242299</v>
      </c>
      <c r="E25" s="4">
        <f>[3]US!E24</f>
        <v>174233.13386733516</v>
      </c>
      <c r="F25" s="4">
        <f>[3]US!F24</f>
        <v>485145.595703125</v>
      </c>
      <c r="G25">
        <f>B25/[3]US!$G24</f>
        <v>277.27567275659851</v>
      </c>
      <c r="H25">
        <f>C25/[3]US!$G24</f>
        <v>143.13795246301348</v>
      </c>
      <c r="I25">
        <f>D25/[3]US!$G24</f>
        <v>237.85982770678663</v>
      </c>
      <c r="J25">
        <f>E25/[3]US!$G24</f>
        <v>1598.9972272249106</v>
      </c>
      <c r="K25">
        <f>F25/[3]US!$G24</f>
        <v>4452.3475248992791</v>
      </c>
      <c r="L25">
        <f>[3]US!$G24</f>
        <v>108.964</v>
      </c>
      <c r="M25" s="12">
        <f t="shared" si="4"/>
        <v>6.2276287106063456E-2</v>
      </c>
      <c r="N25" s="12">
        <f t="shared" si="5"/>
        <v>3.2148872401026589E-2</v>
      </c>
      <c r="O25" s="12">
        <f t="shared" si="6"/>
        <v>5.3423463998841264E-2</v>
      </c>
      <c r="P25" s="12">
        <f t="shared" si="7"/>
        <v>0.35913576338834491</v>
      </c>
    </row>
    <row r="26" spans="1:16">
      <c r="A26">
        <v>1922</v>
      </c>
      <c r="B26" s="4">
        <f>[3]US!B25</f>
        <v>40206.783867631842</v>
      </c>
      <c r="C26" s="4">
        <f>[3]US!C25</f>
        <v>21891.738976938213</v>
      </c>
      <c r="D26" s="4">
        <f>[3]US!D25</f>
        <v>32821.402885935102</v>
      </c>
      <c r="E26" s="4">
        <f>[3]US!E25</f>
        <v>191532.30552944203</v>
      </c>
      <c r="F26" s="4">
        <f>[3]US!F25</f>
        <v>512539.71044467419</v>
      </c>
      <c r="G26">
        <f>B26/[3]US!$G25</f>
        <v>363.91499101799212</v>
      </c>
      <c r="H26">
        <f>C26/[3]US!$G25</f>
        <v>198.1439753895425</v>
      </c>
      <c r="I26">
        <f>D26/[3]US!$G25</f>
        <v>297.06928501805783</v>
      </c>
      <c r="J26">
        <f>E26/[3]US!$G25</f>
        <v>1733.5750473321209</v>
      </c>
      <c r="K26">
        <f>F26/[3]US!$G25</f>
        <v>4639.0401365326579</v>
      </c>
      <c r="L26">
        <f>[3]US!$G25</f>
        <v>110.48399999999999</v>
      </c>
      <c r="M26" s="12">
        <f t="shared" si="4"/>
        <v>7.8446182897221467E-2</v>
      </c>
      <c r="N26" s="12">
        <f t="shared" si="5"/>
        <v>4.2712278738256525E-2</v>
      </c>
      <c r="O26" s="12">
        <f t="shared" si="6"/>
        <v>6.4036799914409734E-2</v>
      </c>
      <c r="P26" s="12">
        <f t="shared" si="7"/>
        <v>0.37369261664285602</v>
      </c>
    </row>
    <row r="27" spans="1:16">
      <c r="A27">
        <v>1923</v>
      </c>
      <c r="B27" s="4">
        <f>[3]US!B26</f>
        <v>87288.345070422525</v>
      </c>
      <c r="C27" s="4">
        <f>[3]US!C26</f>
        <v>64124.7691774786</v>
      </c>
      <c r="D27" s="4">
        <f>[3]US!D26</f>
        <v>76371.635374661695</v>
      </c>
      <c r="E27" s="4">
        <f>[3]US!E26</f>
        <v>258227.13653490751</v>
      </c>
      <c r="F27" s="4">
        <f>[3]US!F26</f>
        <v>579980.91549295769</v>
      </c>
      <c r="G27">
        <f>B27/[3]US!$G26</f>
        <v>776.67652905071338</v>
      </c>
      <c r="H27">
        <f>C27/[3]US!$G26</f>
        <v>570.57105517078128</v>
      </c>
      <c r="I27">
        <f>D27/[3]US!$G26</f>
        <v>679.54154283557432</v>
      </c>
      <c r="J27">
        <f>E27/[3]US!$G26</f>
        <v>2297.6601967746046</v>
      </c>
      <c r="K27">
        <f>F27/[3]US!$G26</f>
        <v>5160.569420777827</v>
      </c>
      <c r="L27">
        <f>[3]US!$G26</f>
        <v>112.387</v>
      </c>
      <c r="M27" s="12">
        <f t="shared" si="4"/>
        <v>0.15050209884273755</v>
      </c>
      <c r="N27" s="12">
        <f t="shared" si="5"/>
        <v>0.11056358487757383</v>
      </c>
      <c r="O27" s="12">
        <f t="shared" si="6"/>
        <v>0.13167956623150132</v>
      </c>
      <c r="P27" s="12">
        <f t="shared" si="7"/>
        <v>0.44523385104047097</v>
      </c>
    </row>
    <row r="28" spans="1:16">
      <c r="A28">
        <v>1924</v>
      </c>
      <c r="B28" s="4">
        <f>[3]US!B27</f>
        <v>45719.409368635439</v>
      </c>
      <c r="C28" s="4">
        <f>[3]US!C27</f>
        <v>23563.787642692547</v>
      </c>
      <c r="D28" s="4">
        <f>[3]US!D27</f>
        <v>35960.310045951206</v>
      </c>
      <c r="E28" s="4">
        <f>[3]US!E27</f>
        <v>225534.00573370291</v>
      </c>
      <c r="F28" s="4">
        <f>[3]US!F27</f>
        <v>597606.32382892049</v>
      </c>
      <c r="G28">
        <f>B28/[3]US!$G27</f>
        <v>399.09399054309114</v>
      </c>
      <c r="H28">
        <f>C28/[3]US!$G27</f>
        <v>205.69307811495091</v>
      </c>
      <c r="I28">
        <f>D28/[3]US!$G27</f>
        <v>313.90483463355861</v>
      </c>
      <c r="J28">
        <f>E28/[3]US!$G27</f>
        <v>1968.7320460701383</v>
      </c>
      <c r="K28">
        <f>F28/[3]US!$G27</f>
        <v>5216.6267203418392</v>
      </c>
      <c r="L28">
        <f>[3]US!$G27</f>
        <v>114.55800000000001</v>
      </c>
      <c r="M28" s="12">
        <f t="shared" si="4"/>
        <v>7.650422618640787E-2</v>
      </c>
      <c r="N28" s="12">
        <f t="shared" si="5"/>
        <v>3.9430284960368427E-2</v>
      </c>
      <c r="O28" s="12">
        <f t="shared" si="6"/>
        <v>6.0173911506742582E-2</v>
      </c>
      <c r="P28" s="12">
        <f t="shared" si="7"/>
        <v>0.37739561437148977</v>
      </c>
    </row>
    <row r="29" spans="1:16">
      <c r="A29">
        <v>1925</v>
      </c>
      <c r="B29" s="4">
        <f>[3]US!B28</f>
        <v>85293.914999999994</v>
      </c>
      <c r="C29" s="4">
        <f>[3]US!C28</f>
        <v>63586.048843410514</v>
      </c>
      <c r="D29" s="4">
        <f>[3]US!D28</f>
        <v>77129.858843410504</v>
      </c>
      <c r="E29" s="4">
        <f>[3]US!E28</f>
        <v>273164.75463419931</v>
      </c>
      <c r="F29" s="4">
        <f>[3]US!F28</f>
        <v>611336.56499999994</v>
      </c>
      <c r="G29">
        <f>B29/[3]US!$G28</f>
        <v>733.49656874548509</v>
      </c>
      <c r="H29">
        <f>C29/[3]US!$G28</f>
        <v>546.81683501952557</v>
      </c>
      <c r="I29">
        <f>D29/[3]US!$G28</f>
        <v>663.2886626140355</v>
      </c>
      <c r="J29">
        <f>E29/[3]US!$G28</f>
        <v>2349.1172872811335</v>
      </c>
      <c r="K29">
        <f>F29/[3]US!$G28</f>
        <v>5257.2715506862505</v>
      </c>
      <c r="L29">
        <f>[3]US!$G28</f>
        <v>116.28400000000001</v>
      </c>
      <c r="M29" s="12">
        <f t="shared" si="4"/>
        <v>0.1395203884132139</v>
      </c>
      <c r="N29" s="12">
        <f t="shared" si="5"/>
        <v>0.10401152570255717</v>
      </c>
      <c r="O29" s="12">
        <f t="shared" si="6"/>
        <v>0.12616595057325011</v>
      </c>
      <c r="P29" s="12">
        <f t="shared" si="7"/>
        <v>0.44683202391828036</v>
      </c>
    </row>
    <row r="30" spans="1:16">
      <c r="A30">
        <v>1926</v>
      </c>
      <c r="B30" s="4">
        <f>[3]US!B29</f>
        <v>83362.749003984063</v>
      </c>
      <c r="C30" s="4">
        <f>[3]US!C29</f>
        <v>60787.564481572495</v>
      </c>
      <c r="D30" s="4">
        <f>[3]US!D29</f>
        <v>74277.415079182058</v>
      </c>
      <c r="E30" s="4">
        <f>[3]US!E29</f>
        <v>285321.21903397556</v>
      </c>
      <c r="F30" s="4">
        <f>[3]US!F29</f>
        <v>651754.20816733071</v>
      </c>
      <c r="G30">
        <f>B30/[3]US!$G29</f>
        <v>707.32115193823074</v>
      </c>
      <c r="H30">
        <f>C30/[3]US!$G29</f>
        <v>515.77389956958427</v>
      </c>
      <c r="I30">
        <f>D30/[3]US!$G29</f>
        <v>630.23337671230433</v>
      </c>
      <c r="J30">
        <f>E30/[3]US!$G29</f>
        <v>2420.9102474522138</v>
      </c>
      <c r="K30">
        <f>F30/[3]US!$G29</f>
        <v>5530.0424087439078</v>
      </c>
      <c r="L30">
        <f>[3]US!$G29</f>
        <v>117.857</v>
      </c>
      <c r="M30" s="12">
        <f t="shared" si="4"/>
        <v>0.1279051948715329</v>
      </c>
      <c r="N30" s="12">
        <f t="shared" si="5"/>
        <v>9.3267621013911353E-2</v>
      </c>
      <c r="O30" s="12">
        <f t="shared" si="6"/>
        <v>0.11396537858657314</v>
      </c>
      <c r="P30" s="12">
        <f t="shared" si="7"/>
        <v>0.43777426437532485</v>
      </c>
    </row>
    <row r="31" spans="1:16">
      <c r="A31">
        <v>1927</v>
      </c>
      <c r="B31" s="4">
        <f>[3]US!B30</f>
        <v>70833.714285714275</v>
      </c>
      <c r="C31" s="4">
        <f>[3]US!C30</f>
        <v>50104.296779399338</v>
      </c>
      <c r="D31" s="4">
        <f>[3]US!D30</f>
        <v>65002.296779399338</v>
      </c>
      <c r="E31" s="4">
        <f>[3]US!E30</f>
        <v>279894.46366080997</v>
      </c>
      <c r="F31" s="4">
        <f>[3]US!F30</f>
        <v>658035.92857142852</v>
      </c>
      <c r="G31">
        <f>B31/[3]US!$G30</f>
        <v>592.74082681222308</v>
      </c>
      <c r="H31">
        <f>C31/[3]US!$G30</f>
        <v>419.27580106943265</v>
      </c>
      <c r="I31">
        <f>D31/[3]US!$G30</f>
        <v>543.94317065320536</v>
      </c>
      <c r="J31">
        <f>E31/[3]US!$G30</f>
        <v>2342.173885464762</v>
      </c>
      <c r="K31">
        <f>F31/[3]US!$G30</f>
        <v>5506.4846493902069</v>
      </c>
      <c r="L31">
        <f>[3]US!$G30</f>
        <v>119.502</v>
      </c>
      <c r="M31" s="12">
        <f t="shared" si="4"/>
        <v>0.10764414405075363</v>
      </c>
      <c r="N31" s="12">
        <f t="shared" si="5"/>
        <v>7.6142190120490685E-2</v>
      </c>
      <c r="O31" s="12">
        <f t="shared" si="6"/>
        <v>9.8782291296034413E-2</v>
      </c>
      <c r="P31" s="12">
        <f t="shared" si="7"/>
        <v>0.42534830015809388</v>
      </c>
    </row>
    <row r="32" spans="1:16">
      <c r="A32">
        <v>1928</v>
      </c>
      <c r="B32" s="4">
        <f>[3]US!B31</f>
        <v>61741.523279352215</v>
      </c>
      <c r="C32" s="4">
        <f>[3]US!C31</f>
        <v>42337.440154717042</v>
      </c>
      <c r="D32" s="4">
        <f>[3]US!D31</f>
        <v>57114.808575769675</v>
      </c>
      <c r="E32" s="4">
        <f>[3]US!E31</f>
        <v>276018.94164314657</v>
      </c>
      <c r="F32" s="4">
        <f>[3]US!F31</f>
        <v>665150.73380566784</v>
      </c>
      <c r="G32">
        <f>B32/[3]US!$G31</f>
        <v>510.38284613132248</v>
      </c>
      <c r="H32">
        <f>C32/[3]US!$G31</f>
        <v>349.98007914886244</v>
      </c>
      <c r="I32">
        <f>D32/[3]US!$G31</f>
        <v>472.13636802018397</v>
      </c>
      <c r="J32">
        <f>E32/[3]US!$G31</f>
        <v>2281.695130594494</v>
      </c>
      <c r="K32">
        <f>F32/[3]US!$G31</f>
        <v>5498.4313083769484</v>
      </c>
      <c r="L32">
        <f>[3]US!$G31</f>
        <v>120.971</v>
      </c>
      <c r="M32" s="12">
        <f t="shared" si="4"/>
        <v>9.2823355882203348E-2</v>
      </c>
      <c r="N32" s="12">
        <f t="shared" si="5"/>
        <v>6.3650895959300638E-2</v>
      </c>
      <c r="O32" s="12">
        <f t="shared" si="6"/>
        <v>8.5867466835654854E-2</v>
      </c>
      <c r="P32" s="12">
        <f t="shared" si="7"/>
        <v>0.41497201704025927</v>
      </c>
    </row>
    <row r="33" spans="1:16">
      <c r="A33">
        <v>1929</v>
      </c>
      <c r="B33" s="4">
        <f>[3]US!B32</f>
        <v>52776.913895048026</v>
      </c>
      <c r="C33" s="4">
        <f>[3]US!C32</f>
        <v>31327.692707166549</v>
      </c>
      <c r="D33" s="4">
        <f>[3]US!D32</f>
        <v>50397.782878883714</v>
      </c>
      <c r="E33" s="4">
        <f>[3]US!E32</f>
        <v>284498.21303090709</v>
      </c>
      <c r="F33" s="4">
        <f>[3]US!F32</f>
        <v>706314.14141414128</v>
      </c>
      <c r="G33">
        <f>B33/[3]US!$G32</f>
        <v>431.73065479199988</v>
      </c>
      <c r="H33">
        <f>C33/[3]US!$G32</f>
        <v>256.26972642780112</v>
      </c>
      <c r="I33">
        <f>D33/[3]US!$G32</f>
        <v>412.26866439432052</v>
      </c>
      <c r="J33">
        <f>E33/[3]US!$G32</f>
        <v>2327.2789319064755</v>
      </c>
      <c r="K33">
        <f>F33/[3]US!$G32</f>
        <v>5777.8571018376315</v>
      </c>
      <c r="L33">
        <f>[3]US!$G32</f>
        <v>122.245</v>
      </c>
      <c r="M33" s="12">
        <f t="shared" si="4"/>
        <v>7.4721587464440603E-2</v>
      </c>
      <c r="N33" s="12">
        <f t="shared" si="5"/>
        <v>4.4353766787741299E-2</v>
      </c>
      <c r="O33" s="12">
        <f t="shared" si="6"/>
        <v>7.1353212294433449E-2</v>
      </c>
      <c r="P33" s="12">
        <f t="shared" si="7"/>
        <v>0.40279274666836096</v>
      </c>
    </row>
    <row r="34" spans="1:16">
      <c r="A34">
        <v>1930</v>
      </c>
      <c r="B34" s="4">
        <f>[3]US!B33</f>
        <v>15755.102223816357</v>
      </c>
      <c r="C34" s="4">
        <f>[3]US!C33</f>
        <v>-2108.9150801027949</v>
      </c>
      <c r="D34" s="4">
        <f>[3]US!D33</f>
        <v>18267.605553099333</v>
      </c>
      <c r="E34" s="4">
        <f>[3]US!E33</f>
        <v>234199.5090510626</v>
      </c>
      <c r="F34" s="4">
        <f>[3]US!F33</f>
        <v>647433.82352941169</v>
      </c>
      <c r="G34">
        <f>B34/[3]US!$G33</f>
        <v>127.39837487317945</v>
      </c>
      <c r="H34">
        <f>C34/[3]US!$G33</f>
        <v>-17.053037811744307</v>
      </c>
      <c r="I34">
        <f>D34/[3]US!$G33</f>
        <v>147.71489433886964</v>
      </c>
      <c r="J34">
        <f>E34/[3]US!$G33</f>
        <v>1893.7761510743489</v>
      </c>
      <c r="K34">
        <f>F34/[3]US!$G33</f>
        <v>5235.2574920707993</v>
      </c>
      <c r="L34">
        <f>[3]US!$G33</f>
        <v>123.66800000000001</v>
      </c>
      <c r="M34" s="12">
        <f t="shared" si="4"/>
        <v>2.4334691286175342E-2</v>
      </c>
      <c r="N34" s="12">
        <f t="shared" si="5"/>
        <v>-3.2573446172556833E-3</v>
      </c>
      <c r="O34" s="12">
        <f t="shared" si="6"/>
        <v>2.821540192867213E-2</v>
      </c>
      <c r="P34" s="12">
        <f t="shared" si="7"/>
        <v>0.36173505389995025</v>
      </c>
    </row>
    <row r="35" spans="1:16">
      <c r="A35">
        <v>1931</v>
      </c>
      <c r="B35" s="4">
        <f>[3]US!B34</f>
        <v>-21995.052447552443</v>
      </c>
      <c r="C35" s="4">
        <f>[3]US!C34</f>
        <v>-34237.156610760838</v>
      </c>
      <c r="D35" s="4">
        <f>[3]US!D34</f>
        <v>-13110.663306565037</v>
      </c>
      <c r="E35" s="4">
        <f>[3]US!E34</f>
        <v>189114.6937771223</v>
      </c>
      <c r="F35" s="4">
        <f>[3]US!F34</f>
        <v>603052.44755244744</v>
      </c>
      <c r="G35">
        <f>B35/[3]US!$G34</f>
        <v>-176.47856063444229</v>
      </c>
      <c r="H35">
        <f>C35/[3]US!$G34</f>
        <v>-274.70378319354296</v>
      </c>
      <c r="I35">
        <f>D35/[3]US!$G34</f>
        <v>-105.19415649599253</v>
      </c>
      <c r="J35">
        <f>E35/[3]US!$G34</f>
        <v>1517.3725560415164</v>
      </c>
      <c r="K35">
        <f>F35/[3]US!$G34</f>
        <v>4838.6257857264727</v>
      </c>
      <c r="L35">
        <f>[3]US!$G34</f>
        <v>124.633</v>
      </c>
      <c r="M35" s="12">
        <f t="shared" si="4"/>
        <v>-3.6472868217054262E-2</v>
      </c>
      <c r="N35" s="12">
        <f t="shared" si="5"/>
        <v>-5.6773099503560569E-2</v>
      </c>
      <c r="O35" s="12">
        <f t="shared" si="6"/>
        <v>-2.1740502604335757E-2</v>
      </c>
      <c r="P35" s="12">
        <f t="shared" si="7"/>
        <v>0.31359576525170313</v>
      </c>
    </row>
    <row r="36" spans="1:16">
      <c r="A36">
        <v>1932</v>
      </c>
      <c r="B36" s="4">
        <f>[3]US!B35</f>
        <v>-60677.960044929401</v>
      </c>
      <c r="C36" s="4">
        <f>[3]US!C35</f>
        <v>-72158.266691965546</v>
      </c>
      <c r="D36" s="4">
        <f>[3]US!D35</f>
        <v>-47934.86243442569</v>
      </c>
      <c r="E36" s="4">
        <f>[3]US!E35</f>
        <v>128291.28085035269</v>
      </c>
      <c r="F36" s="4">
        <f>[3]US!F35</f>
        <v>523365.13157894736</v>
      </c>
      <c r="G36">
        <f>B36/[3]US!$G35</f>
        <v>-483.73640776913646</v>
      </c>
      <c r="H36">
        <f>C36/[3]US!$G35</f>
        <v>-575.25962795342275</v>
      </c>
      <c r="I36">
        <f>D36/[3]US!$G35</f>
        <v>-382.14597431698786</v>
      </c>
      <c r="J36">
        <f>E36/[3]US!$G35</f>
        <v>1022.7628499820839</v>
      </c>
      <c r="K36">
        <f>F36/[3]US!$G35</f>
        <v>4172.3678336278845</v>
      </c>
      <c r="L36">
        <f>[3]US!$G35</f>
        <v>125.43600000000001</v>
      </c>
      <c r="M36" s="12">
        <f t="shared" si="4"/>
        <v>-0.11593810207009635</v>
      </c>
      <c r="N36" s="12">
        <f t="shared" si="5"/>
        <v>-0.13787366092630263</v>
      </c>
      <c r="O36" s="12">
        <f t="shared" si="6"/>
        <v>-9.1589713456474181E-2</v>
      </c>
      <c r="P36" s="12">
        <f t="shared" si="7"/>
        <v>0.2451276806754569</v>
      </c>
    </row>
    <row r="37" spans="1:16">
      <c r="A37">
        <v>1933</v>
      </c>
      <c r="B37" s="4">
        <f>[3]US!B36</f>
        <v>-54041.857284113386</v>
      </c>
      <c r="C37" s="4">
        <f>[3]US!C36</f>
        <v>-65735.475804327813</v>
      </c>
      <c r="D37" s="4">
        <f>[3]US!D36</f>
        <v>-45957.550986760252</v>
      </c>
      <c r="E37" s="4">
        <f>[3]US!E36</f>
        <v>128480.78268376687</v>
      </c>
      <c r="F37" s="4">
        <f>[3]US!F36</f>
        <v>516732.43243243237</v>
      </c>
      <c r="G37">
        <f>B37/[3]US!$G36</f>
        <v>-428.29178383351865</v>
      </c>
      <c r="H37">
        <f>C37/[3]US!$G36</f>
        <v>-520.96588844767643</v>
      </c>
      <c r="I37">
        <f>D37/[3]US!$G36</f>
        <v>-364.22215079061857</v>
      </c>
      <c r="J37">
        <f>E37/[3]US!$G36</f>
        <v>1018.2341312709373</v>
      </c>
      <c r="K37">
        <f>F37/[3]US!$G36</f>
        <v>4095.2007642449862</v>
      </c>
      <c r="L37">
        <f>[3]US!$G36</f>
        <v>126.18</v>
      </c>
      <c r="M37" s="12">
        <f t="shared" si="4"/>
        <v>-0.10458383080334302</v>
      </c>
      <c r="N37" s="12">
        <f t="shared" si="5"/>
        <v>-0.12721376031090006</v>
      </c>
      <c r="O37" s="12">
        <f t="shared" si="6"/>
        <v>-8.8938777793417551E-2</v>
      </c>
      <c r="P37" s="12">
        <f t="shared" si="7"/>
        <v>0.2486408334753924</v>
      </c>
    </row>
    <row r="38" spans="1:16">
      <c r="A38">
        <v>1934</v>
      </c>
      <c r="B38" s="4">
        <f>[3]US!B37</f>
        <v>-30964.770398541616</v>
      </c>
      <c r="C38" s="4">
        <f>[3]US!C37</f>
        <v>-45851.316871565279</v>
      </c>
      <c r="D38" s="4">
        <f>[3]US!D37</f>
        <v>-26116.432999186152</v>
      </c>
      <c r="E38" s="4">
        <f>[3]US!E37</f>
        <v>168273.18932400754</v>
      </c>
      <c r="F38" s="4">
        <f>[3]US!F37</f>
        <v>575461.34020618547</v>
      </c>
      <c r="G38">
        <f>B38/[3]US!$G37</f>
        <v>-243.85933310133737</v>
      </c>
      <c r="H38">
        <f>C38/[3]US!$G37</f>
        <v>-361.09654327178947</v>
      </c>
      <c r="I38">
        <f>D38/[3]US!$G37</f>
        <v>-205.67683377582065</v>
      </c>
      <c r="J38">
        <f>E38/[3]US!$G37</f>
        <v>1325.2153075651495</v>
      </c>
      <c r="K38">
        <f>F38/[3]US!$G37</f>
        <v>4531.9767220005469</v>
      </c>
      <c r="L38">
        <f>[3]US!$G37</f>
        <v>126.97799999999999</v>
      </c>
      <c r="M38" s="12">
        <f t="shared" si="4"/>
        <v>-5.3808602307579979E-2</v>
      </c>
      <c r="N38" s="12">
        <f t="shared" si="5"/>
        <v>-7.9677492940076464E-2</v>
      </c>
      <c r="O38" s="12">
        <f t="shared" si="6"/>
        <v>-4.5383470920616044E-2</v>
      </c>
      <c r="P38" s="12">
        <f t="shared" si="7"/>
        <v>0.29241441182428685</v>
      </c>
    </row>
    <row r="39" spans="1:16">
      <c r="A39">
        <v>1935</v>
      </c>
      <c r="B39" s="4">
        <f>[3]US!B38</f>
        <v>-10944.262896611266</v>
      </c>
      <c r="C39" s="4">
        <f>[3]US!C38</f>
        <v>-26273.126754462086</v>
      </c>
      <c r="D39" s="4">
        <f>[3]US!D38</f>
        <v>-5056.9904270284569</v>
      </c>
      <c r="E39" s="4">
        <f>[3]US!E38</f>
        <v>206716.16953195204</v>
      </c>
      <c r="F39" s="4">
        <f>[3]US!F38</f>
        <v>627933.62831858406</v>
      </c>
      <c r="G39">
        <f>B39/[3]US!$G38</f>
        <v>-85.596343602024632</v>
      </c>
      <c r="H39">
        <f>C39/[3]US!$G38</f>
        <v>-205.48515751305803</v>
      </c>
      <c r="I39">
        <f>D39/[3]US!$G38</f>
        <v>-39.551305946616644</v>
      </c>
      <c r="J39">
        <f>E39/[3]US!$G38</f>
        <v>1616.751026771303</v>
      </c>
      <c r="K39">
        <f>F39/[3]US!$G38</f>
        <v>4911.1414004378576</v>
      </c>
      <c r="L39">
        <f>[3]US!$G38</f>
        <v>127.85899999999999</v>
      </c>
      <c r="M39" s="12">
        <f t="shared" si="4"/>
        <v>-1.7429012244362014E-2</v>
      </c>
      <c r="N39" s="12">
        <f t="shared" si="5"/>
        <v>-4.1840611124480717E-2</v>
      </c>
      <c r="O39" s="12">
        <f t="shared" si="6"/>
        <v>-8.0533836682223012E-3</v>
      </c>
      <c r="P39" s="12">
        <f t="shared" si="7"/>
        <v>0.32920066741046389</v>
      </c>
    </row>
    <row r="40" spans="1:16">
      <c r="A40">
        <v>1936</v>
      </c>
      <c r="B40" s="4">
        <f>[3]US!B39</f>
        <v>3742.7939161413974</v>
      </c>
      <c r="C40" s="4">
        <f>[3]US!C39</f>
        <v>-17019.32473780297</v>
      </c>
      <c r="D40" s="4">
        <f>[3]US!D39</f>
        <v>4789.7074253461124</v>
      </c>
      <c r="E40" s="4">
        <f>[3]US!E39</f>
        <v>242951.7611755848</v>
      </c>
      <c r="F40" s="4">
        <f>[3]US!F39</f>
        <v>708559.92509363289</v>
      </c>
      <c r="G40">
        <f>B40/[3]US!$G39</f>
        <v>29.085831755592491</v>
      </c>
      <c r="H40">
        <f>C40/[3]US!$G39</f>
        <v>-132.25981098843627</v>
      </c>
      <c r="I40">
        <f>D40/[3]US!$G39</f>
        <v>37.221558935243834</v>
      </c>
      <c r="J40">
        <f>E40/[3]US!$G39</f>
        <v>1888.015800122666</v>
      </c>
      <c r="K40">
        <f>F40/[3]US!$G39</f>
        <v>5506.3290236603134</v>
      </c>
      <c r="L40">
        <f>[3]US!$G39</f>
        <v>128.68100000000001</v>
      </c>
      <c r="M40" s="12">
        <f t="shared" si="4"/>
        <v>5.2822545893303312E-3</v>
      </c>
      <c r="N40" s="12">
        <f t="shared" si="5"/>
        <v>-2.4019598251416696E-2</v>
      </c>
      <c r="O40" s="12">
        <f t="shared" si="6"/>
        <v>6.7597774806600515E-3</v>
      </c>
      <c r="P40" s="12">
        <f t="shared" si="7"/>
        <v>0.3428810359878593</v>
      </c>
    </row>
    <row r="41" spans="1:16">
      <c r="A41">
        <v>1937</v>
      </c>
      <c r="B41" s="4">
        <f>[3]US!B40</f>
        <v>30492.479282985594</v>
      </c>
      <c r="C41" s="4">
        <f>[3]US!C40</f>
        <v>6549.0683088312262</v>
      </c>
      <c r="D41" s="4">
        <f>[3]US!D40</f>
        <v>29482.524604011945</v>
      </c>
      <c r="E41" s="4">
        <f>[3]US!E40</f>
        <v>279982.58384023659</v>
      </c>
      <c r="F41" s="4">
        <f>[3]US!F40</f>
        <v>749042.16867469868</v>
      </c>
      <c r="G41">
        <f>B41/[3]US!$G40</f>
        <v>235.52863562832599</v>
      </c>
      <c r="H41">
        <f>C41/[3]US!$G40</f>
        <v>50.586018575289089</v>
      </c>
      <c r="I41">
        <f>D41/[3]US!$G40</f>
        <v>227.72758916773734</v>
      </c>
      <c r="J41">
        <f>E41/[3]US!$G40</f>
        <v>2162.6288685676063</v>
      </c>
      <c r="K41">
        <f>F41/[3]US!$G40</f>
        <v>5785.7177954852214</v>
      </c>
      <c r="L41">
        <f>[3]US!$G40</f>
        <v>129.464</v>
      </c>
      <c r="M41" s="12">
        <f t="shared" si="4"/>
        <v>4.0708628376606347E-2</v>
      </c>
      <c r="N41" s="12">
        <f t="shared" si="5"/>
        <v>8.7432571659065289E-3</v>
      </c>
      <c r="O41" s="12">
        <f t="shared" si="6"/>
        <v>3.9360300176659216E-2</v>
      </c>
      <c r="P41" s="12">
        <f t="shared" si="7"/>
        <v>0.37378747892874659</v>
      </c>
    </row>
    <row r="42" spans="1:16">
      <c r="A42">
        <v>1938</v>
      </c>
      <c r="B42" s="4">
        <f>[3]US!B41</f>
        <v>-1370.6100553643564</v>
      </c>
      <c r="C42" s="4">
        <f>[3]US!C41</f>
        <v>-22007.77880804523</v>
      </c>
      <c r="D42" s="4">
        <f>[3]US!D41</f>
        <v>2156.7905451936535</v>
      </c>
      <c r="E42" s="4">
        <f>[3]US!E41</f>
        <v>240376.87666723752</v>
      </c>
      <c r="F42" s="4">
        <f>[3]US!F41</f>
        <v>716894.47852760728</v>
      </c>
      <c r="G42">
        <f>B42/[3]US!$G41</f>
        <v>-10.504690942122355</v>
      </c>
      <c r="H42">
        <f>C42/[3]US!$G41</f>
        <v>-168.67300352589925</v>
      </c>
      <c r="I42">
        <f>D42/[3]US!$G41</f>
        <v>16.530170645893907</v>
      </c>
      <c r="J42">
        <f>E42/[3]US!$G41</f>
        <v>1842.3072187010448</v>
      </c>
      <c r="K42">
        <f>F42/[3]US!$G41</f>
        <v>5494.454754342617</v>
      </c>
      <c r="L42">
        <f>[3]US!$G41</f>
        <v>130.476</v>
      </c>
      <c r="M42" s="12">
        <f t="shared" si="4"/>
        <v>-1.9118714070435888E-3</v>
      </c>
      <c r="N42" s="12">
        <f t="shared" si="5"/>
        <v>-3.0698770135942289E-2</v>
      </c>
      <c r="O42" s="12">
        <f t="shared" si="6"/>
        <v>3.0085188403506393E-3</v>
      </c>
      <c r="P42" s="12">
        <f t="shared" si="7"/>
        <v>0.33530301022953229</v>
      </c>
    </row>
    <row r="43" spans="1:16">
      <c r="A43">
        <v>1939</v>
      </c>
      <c r="B43" s="4">
        <f>[3]US!B42</f>
        <v>14143.317073170736</v>
      </c>
      <c r="C43" s="4">
        <f>[3]US!C42</f>
        <v>-8469.7692157315741</v>
      </c>
      <c r="D43" s="4">
        <f>[3]US!D42</f>
        <v>16598.465914703207</v>
      </c>
      <c r="E43" s="4">
        <f>[3]US!E42</f>
        <v>272637.50433432916</v>
      </c>
      <c r="F43" s="4">
        <f>[3]US!F42</f>
        <v>776456.52173913037</v>
      </c>
      <c r="G43">
        <f>B43/[3]US!$G42</f>
        <v>107.52185339078704</v>
      </c>
      <c r="H43">
        <f>C43/[3]US!$G42</f>
        <v>-64.38979478125556</v>
      </c>
      <c r="I43">
        <f>D43/[3]US!$G42</f>
        <v>126.1866512190545</v>
      </c>
      <c r="J43">
        <f>E43/[3]US!$G42</f>
        <v>2072.6742968574276</v>
      </c>
      <c r="K43">
        <f>F43/[3]US!$G42</f>
        <v>5902.8616740216248</v>
      </c>
      <c r="L43">
        <f>[3]US!$G42</f>
        <v>131.53899999999999</v>
      </c>
      <c r="M43" s="12">
        <f t="shared" si="4"/>
        <v>1.821520803443329E-2</v>
      </c>
      <c r="N43" s="12">
        <f t="shared" si="5"/>
        <v>-1.0908233724099237E-2</v>
      </c>
      <c r="O43" s="12">
        <f t="shared" si="6"/>
        <v>2.1377199430980976E-2</v>
      </c>
      <c r="P43" s="12">
        <f t="shared" si="7"/>
        <v>0.35113041967072095</v>
      </c>
    </row>
    <row r="44" spans="1:16">
      <c r="A44">
        <v>1940</v>
      </c>
      <c r="B44" s="4">
        <f>[3]US!B43</f>
        <v>51848.106602186723</v>
      </c>
      <c r="C44" s="4">
        <f>[3]US!C43</f>
        <v>26954.247668773682</v>
      </c>
      <c r="D44" s="4">
        <f>[3]US!D43</f>
        <v>52693.631268896897</v>
      </c>
      <c r="E44" s="4">
        <f>[3]US!E43</f>
        <v>329627.34605433425</v>
      </c>
      <c r="F44" s="4">
        <f>[3]US!F43</f>
        <v>847150.86206896557</v>
      </c>
      <c r="G44">
        <f>B44/[3]US!$G43</f>
        <v>390.90228670873682</v>
      </c>
      <c r="H44">
        <f>C44/[3]US!$G43</f>
        <v>203.21816437927336</v>
      </c>
      <c r="I44">
        <f>D44/[3]US!$G43</f>
        <v>397.27701372088404</v>
      </c>
      <c r="J44">
        <f>E44/[3]US!$G43</f>
        <v>2485.1839686839589</v>
      </c>
      <c r="K44">
        <f>F44/[3]US!$G43</f>
        <v>6386.9875077766046</v>
      </c>
      <c r="L44">
        <f>[3]US!$G43</f>
        <v>132.637</v>
      </c>
      <c r="M44" s="12">
        <f t="shared" si="4"/>
        <v>6.1202920192467251E-2</v>
      </c>
      <c r="N44" s="12">
        <f t="shared" si="5"/>
        <v>3.1817529646306811E-2</v>
      </c>
      <c r="O44" s="12">
        <f t="shared" si="6"/>
        <v>6.2201000587079815E-2</v>
      </c>
      <c r="P44" s="12">
        <f t="shared" si="7"/>
        <v>0.38910111623955324</v>
      </c>
    </row>
    <row r="45" spans="1:16">
      <c r="A45">
        <v>1941</v>
      </c>
      <c r="B45" s="4">
        <f>[3]US!B44</f>
        <v>73141.122345519063</v>
      </c>
      <c r="C45" s="4">
        <f>[3]US!C44</f>
        <v>47331.976537720315</v>
      </c>
      <c r="D45" s="4">
        <f>[3]US!D44</f>
        <v>70962.36310238544</v>
      </c>
      <c r="E45" s="4">
        <f>[3]US!E44</f>
        <v>394300.43291086698</v>
      </c>
      <c r="F45" s="4">
        <f>[3]US!F44</f>
        <v>998890.30023094674</v>
      </c>
      <c r="G45">
        <f>B45/[3]US!$G44</f>
        <v>546.14717780139983</v>
      </c>
      <c r="H45">
        <f>C45/[3]US!$G44</f>
        <v>353.42943308582846</v>
      </c>
      <c r="I45">
        <f>D45/[3]US!$G44</f>
        <v>529.87831052691445</v>
      </c>
      <c r="J45">
        <f>E45/[3]US!$G44</f>
        <v>2944.2543638152579</v>
      </c>
      <c r="K45">
        <f>F45/[3]US!$G44</f>
        <v>7458.7468842381895</v>
      </c>
      <c r="L45">
        <f>[3]US!$G44</f>
        <v>133.922</v>
      </c>
      <c r="M45" s="12">
        <f t="shared" si="4"/>
        <v>7.3222377200588093E-2</v>
      </c>
      <c r="N45" s="12">
        <f t="shared" si="5"/>
        <v>4.7384559172090272E-2</v>
      </c>
      <c r="O45" s="12">
        <f t="shared" si="6"/>
        <v>7.1041197502847611E-2</v>
      </c>
      <c r="P45" s="12">
        <f t="shared" si="7"/>
        <v>0.39473847410441704</v>
      </c>
    </row>
    <row r="46" spans="1:16">
      <c r="A46">
        <v>1942</v>
      </c>
      <c r="B46" s="4">
        <f>[3]US!B45</f>
        <v>-4413.4538095114167</v>
      </c>
      <c r="C46" s="4">
        <f>[3]US!C45</f>
        <v>-29821.835303424181</v>
      </c>
      <c r="D46" s="4">
        <f>[3]US!D45</f>
        <v>-6798.1694771787779</v>
      </c>
      <c r="E46" s="4">
        <f>[3]US!E45</f>
        <v>372422.57729882997</v>
      </c>
      <c r="F46" s="4">
        <f>[3]US!F45</f>
        <v>1184322.3052294557</v>
      </c>
      <c r="G46">
        <f>B46/[3]US!$G45</f>
        <v>-32.599041330059364</v>
      </c>
      <c r="H46">
        <f>C46/[3]US!$G45</f>
        <v>-220.27266706619724</v>
      </c>
      <c r="I46">
        <f>D46/[3]US!$G45</f>
        <v>-50.213238275588154</v>
      </c>
      <c r="J46">
        <f>E46/[3]US!$G45</f>
        <v>2750.8204489299483</v>
      </c>
      <c r="K46">
        <f>F46/[3]US!$G45</f>
        <v>8747.7457434997395</v>
      </c>
      <c r="L46">
        <f>[3]US!$G45</f>
        <v>135.386</v>
      </c>
      <c r="M46" s="12">
        <f t="shared" si="4"/>
        <v>-3.7265647957684419E-3</v>
      </c>
      <c r="N46" s="12">
        <f t="shared" si="5"/>
        <v>-2.5180506329859562E-2</v>
      </c>
      <c r="O46" s="12">
        <f t="shared" si="6"/>
        <v>-5.7401346298731329E-3</v>
      </c>
      <c r="P46" s="12">
        <f t="shared" si="7"/>
        <v>0.31446049411918758</v>
      </c>
    </row>
    <row r="47" spans="1:16">
      <c r="A47">
        <v>1943</v>
      </c>
      <c r="B47" s="4">
        <f>[3]US!B46</f>
        <v>-51234.011350653236</v>
      </c>
      <c r="C47" s="4">
        <f>[3]US!C46</f>
        <v>-75536.240750049692</v>
      </c>
      <c r="D47" s="4">
        <f>[3]US!D46</f>
        <v>-52206.01281725947</v>
      </c>
      <c r="E47" s="4">
        <f>[3]US!E46</f>
        <v>385479.83340850368</v>
      </c>
      <c r="F47" s="4">
        <f>[3]US!F46</f>
        <v>1382610.4887983706</v>
      </c>
      <c r="G47">
        <f>B47/[3]US!$G46</f>
        <v>-373.22987463323358</v>
      </c>
      <c r="H47">
        <f>C47/[3]US!$G46</f>
        <v>-550.2669207853728</v>
      </c>
      <c r="I47">
        <f>D47/[3]US!$G46</f>
        <v>-380.31071753350625</v>
      </c>
      <c r="J47">
        <f>E47/[3]US!$G46</f>
        <v>2808.1461143459969</v>
      </c>
      <c r="K47">
        <f>F47/[3]US!$G46</f>
        <v>10072.050300122171</v>
      </c>
      <c r="L47">
        <f>[3]US!$G46</f>
        <v>137.27199999999999</v>
      </c>
      <c r="M47" s="12">
        <f t="shared" si="4"/>
        <v>-3.7055997886419056E-2</v>
      </c>
      <c r="N47" s="12">
        <f t="shared" si="5"/>
        <v>-5.4633059247003381E-2</v>
      </c>
      <c r="O47" s="12">
        <f t="shared" si="6"/>
        <v>-3.7759016903330313E-2</v>
      </c>
      <c r="P47" s="12">
        <f t="shared" si="7"/>
        <v>0.27880580722595627</v>
      </c>
    </row>
    <row r="48" spans="1:16">
      <c r="A48">
        <v>1944</v>
      </c>
      <c r="B48" s="4">
        <f>[3]US!B47</f>
        <v>-46187.420215993203</v>
      </c>
      <c r="C48" s="4">
        <f>[3]US!C47</f>
        <v>-69444.661038377599</v>
      </c>
      <c r="D48" s="4">
        <f>[3]US!D47</f>
        <v>-45997.172942126424</v>
      </c>
      <c r="E48" s="4">
        <f>[3]US!E47</f>
        <v>421557.59986337554</v>
      </c>
      <c r="F48" s="4">
        <f>[3]US!F47</f>
        <v>1493981.0945273631</v>
      </c>
      <c r="G48">
        <f>B48/[3]US!$G47</f>
        <v>-332.43427032391082</v>
      </c>
      <c r="H48">
        <f>C48/[3]US!$G47</f>
        <v>-499.82841891200752</v>
      </c>
      <c r="I48">
        <f>D48/[3]US!$G47</f>
        <v>-331.06496427968375</v>
      </c>
      <c r="J48">
        <f>E48/[3]US!$G47</f>
        <v>3034.163684715918</v>
      </c>
      <c r="K48">
        <f>F48/[3]US!$G47</f>
        <v>10752.93906250576</v>
      </c>
      <c r="L48">
        <f>[3]US!$G47</f>
        <v>138.93700000000001</v>
      </c>
      <c r="M48" s="12">
        <f t="shared" si="4"/>
        <v>-3.0915665790673938E-2</v>
      </c>
      <c r="N48" s="12">
        <f t="shared" si="5"/>
        <v>-4.6482958380639455E-2</v>
      </c>
      <c r="O48" s="12">
        <f t="shared" si="6"/>
        <v>-3.0788323299819349E-2</v>
      </c>
      <c r="P48" s="12">
        <f t="shared" si="7"/>
        <v>0.28217063884382004</v>
      </c>
    </row>
    <row r="49" spans="1:16">
      <c r="A49">
        <v>1945</v>
      </c>
      <c r="B49" s="4">
        <f>[3]US!B48</f>
        <v>-25090.218353007971</v>
      </c>
      <c r="C49" s="4">
        <f>[3]US!C48</f>
        <v>-47122.342955895801</v>
      </c>
      <c r="D49" s="4">
        <f>[3]US!D48</f>
        <v>-21216.042209048082</v>
      </c>
      <c r="E49" s="4">
        <f>[3]US!E48</f>
        <v>436771.77405602747</v>
      </c>
      <c r="F49" s="4">
        <f>[3]US!F48</f>
        <v>1479647.9146459745</v>
      </c>
      <c r="G49">
        <f>B49/[3]US!$G48</f>
        <v>-178.61111916089791</v>
      </c>
      <c r="H49">
        <f>C49/[3]US!$G48</f>
        <v>-335.45241792713102</v>
      </c>
      <c r="I49">
        <f>D49/[3]US!$G48</f>
        <v>-151.03180808582431</v>
      </c>
      <c r="J49">
        <f>E49/[3]US!$G48</f>
        <v>3109.2712819171343</v>
      </c>
      <c r="K49">
        <f>F49/[3]US!$G48</f>
        <v>10533.251097327438</v>
      </c>
      <c r="L49">
        <f>[3]US!$G48</f>
        <v>140.47399999999999</v>
      </c>
      <c r="M49" s="12">
        <f t="shared" si="4"/>
        <v>-1.6956884205126015E-2</v>
      </c>
      <c r="N49" s="12">
        <f t="shared" si="5"/>
        <v>-3.1846997173763769E-2</v>
      </c>
      <c r="O49" s="12">
        <f t="shared" si="6"/>
        <v>-1.4338574737304519E-2</v>
      </c>
      <c r="P49" s="12">
        <f t="shared" si="7"/>
        <v>0.29518628704351668</v>
      </c>
    </row>
    <row r="50" spans="1:16">
      <c r="A50">
        <v>1946</v>
      </c>
      <c r="B50" s="4">
        <f>[3]US!B49</f>
        <v>140301.36722035325</v>
      </c>
      <c r="C50" s="4">
        <f>[3]US!C49</f>
        <v>117258.48843804077</v>
      </c>
      <c r="D50" s="4">
        <f>[3]US!D49</f>
        <v>142562.32615480211</v>
      </c>
      <c r="E50" s="4">
        <f>[3]US!E49</f>
        <v>544887.36354518915</v>
      </c>
      <c r="F50" s="4">
        <f>[3]US!F49</f>
        <v>1312795.6896551722</v>
      </c>
      <c r="G50">
        <f>B50/[3]US!$G49</f>
        <v>988.45545456075274</v>
      </c>
      <c r="H50">
        <f>C50/[3]US!$G49</f>
        <v>826.11306494322093</v>
      </c>
      <c r="I50">
        <f>D50/[3]US!$G49</f>
        <v>1004.3844311314789</v>
      </c>
      <c r="J50">
        <f>E50/[3]US!$G49</f>
        <v>3838.8570067999799</v>
      </c>
      <c r="K50">
        <f>F50/[3]US!$G49</f>
        <v>9248.9480742227151</v>
      </c>
      <c r="L50">
        <f>[3]US!$G49</f>
        <v>141.94</v>
      </c>
      <c r="M50" s="12">
        <f t="shared" si="4"/>
        <v>0.10687220283089575</v>
      </c>
      <c r="N50" s="12">
        <f t="shared" si="5"/>
        <v>8.9319678120546461E-2</v>
      </c>
      <c r="O50" s="12">
        <f t="shared" si="6"/>
        <v>0.10859445020896473</v>
      </c>
      <c r="P50" s="12">
        <f t="shared" si="7"/>
        <v>0.41505876949391335</v>
      </c>
    </row>
    <row r="51" spans="1:16">
      <c r="A51">
        <v>1947</v>
      </c>
      <c r="B51" s="4">
        <f>[3]US!B50</f>
        <v>153608.63528077138</v>
      </c>
      <c r="C51" s="4">
        <f>[3]US!C50</f>
        <v>123543.75877974043</v>
      </c>
      <c r="D51" s="4">
        <f>[3]US!D50</f>
        <v>155643.51712470167</v>
      </c>
      <c r="E51" s="4">
        <f>[3]US!E50</f>
        <v>549028.7368789257</v>
      </c>
      <c r="F51" s="4">
        <f>[3]US!F50</f>
        <v>1295024.418604651</v>
      </c>
      <c r="G51">
        <f>B51/[3]US!$G50</f>
        <v>1061.6542856406295</v>
      </c>
      <c r="H51">
        <f>C51/[3]US!$G50</f>
        <v>853.86320067829013</v>
      </c>
      <c r="I51">
        <f>D51/[3]US!$G50</f>
        <v>1075.7182152265682</v>
      </c>
      <c r="J51">
        <f>E51/[3]US!$G50</f>
        <v>3794.5699496774146</v>
      </c>
      <c r="K51">
        <f>F51/[3]US!$G50</f>
        <v>8950.4618116543952</v>
      </c>
      <c r="L51">
        <f>[3]US!$G50</f>
        <v>144.68799999999999</v>
      </c>
      <c r="M51" s="12">
        <f t="shared" si="4"/>
        <v>0.11861447017831522</v>
      </c>
      <c r="N51" s="12">
        <f t="shared" si="5"/>
        <v>9.5398787084536238E-2</v>
      </c>
      <c r="O51" s="12">
        <f t="shared" si="6"/>
        <v>0.12018577788085477</v>
      </c>
      <c r="P51" s="12">
        <f t="shared" si="7"/>
        <v>0.42395242050376725</v>
      </c>
    </row>
    <row r="52" spans="1:16">
      <c r="A52">
        <v>1948</v>
      </c>
      <c r="B52" s="4">
        <f>[3]US!B51</f>
        <v>165070.08294114485</v>
      </c>
      <c r="C52" s="4">
        <f>[3]US!C51</f>
        <v>127648.762128886</v>
      </c>
      <c r="D52" s="4">
        <f>[3]US!D51</f>
        <v>159415.47821282822</v>
      </c>
      <c r="E52" s="4">
        <f>[3]US!E51</f>
        <v>565277.09529077937</v>
      </c>
      <c r="F52" s="4">
        <f>[3]US!F51</f>
        <v>1347790.1687454144</v>
      </c>
      <c r="G52">
        <f>B52/[3]US!$G51</f>
        <v>1121.3771658264088</v>
      </c>
      <c r="H52">
        <f>C52/[3]US!$G51</f>
        <v>867.16141742278342</v>
      </c>
      <c r="I52">
        <f>D52/[3]US!$G51</f>
        <v>1082.9635144176968</v>
      </c>
      <c r="J52">
        <f>E52/[3]US!$G51</f>
        <v>3840.1193949225176</v>
      </c>
      <c r="K52">
        <f>F52/[3]US!$G51</f>
        <v>9155.9966083939471</v>
      </c>
      <c r="L52">
        <f>[3]US!$G51</f>
        <v>147.203</v>
      </c>
      <c r="M52" s="12">
        <f t="shared" si="4"/>
        <v>0.12247461568502148</v>
      </c>
      <c r="N52" s="12">
        <f t="shared" si="5"/>
        <v>9.4709670013179717E-2</v>
      </c>
      <c r="O52" s="12">
        <f t="shared" si="6"/>
        <v>0.11827915198492624</v>
      </c>
      <c r="P52" s="12">
        <f t="shared" si="7"/>
        <v>0.41941031207919077</v>
      </c>
    </row>
    <row r="53" spans="1:16">
      <c r="A53">
        <v>1949</v>
      </c>
      <c r="B53" s="4">
        <f>[3]US!B52</f>
        <v>93030.342842305065</v>
      </c>
      <c r="C53" s="4">
        <f>[3]US!C52</f>
        <v>62313.134469297744</v>
      </c>
      <c r="D53" s="4">
        <f>[3]US!D52</f>
        <v>101989.54693992916</v>
      </c>
      <c r="E53" s="4">
        <f>[3]US!E52</f>
        <v>501588.45937815413</v>
      </c>
      <c r="F53" s="4">
        <f>[3]US!F52</f>
        <v>1338963.2892804698</v>
      </c>
      <c r="G53">
        <f>B53/[3]US!$G52</f>
        <v>621.1547228570812</v>
      </c>
      <c r="H53">
        <f>C53/[3]US!$G52</f>
        <v>416.05885337048636</v>
      </c>
      <c r="I53">
        <f>D53/[3]US!$G52</f>
        <v>680.97447379267646</v>
      </c>
      <c r="J53">
        <f>E53/[3]US!$G52</f>
        <v>3349.0582852250391</v>
      </c>
      <c r="K53">
        <f>F53/[3]US!$G52</f>
        <v>8940.1301280661664</v>
      </c>
      <c r="L53">
        <f>[3]US!$G52</f>
        <v>149.77000000000001</v>
      </c>
      <c r="M53" s="12">
        <f t="shared" si="4"/>
        <v>6.9479382733710029E-2</v>
      </c>
      <c r="N53" s="12">
        <f t="shared" si="5"/>
        <v>4.6538344231068118E-2</v>
      </c>
      <c r="O53" s="12">
        <f t="shared" si="6"/>
        <v>7.6170532647490394E-2</v>
      </c>
      <c r="P53" s="12">
        <f t="shared" si="7"/>
        <v>0.37460956800966294</v>
      </c>
    </row>
    <row r="54" spans="1:16">
      <c r="A54">
        <v>1950</v>
      </c>
      <c r="B54" s="4">
        <f>[3]US!B53</f>
        <v>153064.266075388</v>
      </c>
      <c r="C54" s="4">
        <f>[3]US!C53</f>
        <v>119318.710486439</v>
      </c>
      <c r="D54" s="4">
        <f>[3]US!D53</f>
        <v>160013.39122730802</v>
      </c>
      <c r="E54" s="4">
        <f>[3]US!E53</f>
        <v>591571.22461802885</v>
      </c>
      <c r="F54" s="4">
        <f>[3]US!F53</f>
        <v>1459517.8181818179</v>
      </c>
      <c r="G54">
        <f>B54/[3]US!$G53</f>
        <v>1005.2095676483901</v>
      </c>
      <c r="H54">
        <f>C54/[3]US!$G53</f>
        <v>783.59444993753903</v>
      </c>
      <c r="I54">
        <f>D54/[3]US!$G53</f>
        <v>1050.8461310906741</v>
      </c>
      <c r="J54">
        <f>E54/[3]US!$G53</f>
        <v>3884.9894242372407</v>
      </c>
      <c r="K54">
        <f>F54/[3]US!$G53</f>
        <v>9585.0018597225862</v>
      </c>
      <c r="L54">
        <f>[3]US!$G53</f>
        <v>152.27099999999999</v>
      </c>
      <c r="M54" s="12">
        <f t="shared" si="4"/>
        <v>0.10487317398157327</v>
      </c>
      <c r="N54" s="12">
        <f t="shared" si="5"/>
        <v>8.1752143755996959E-2</v>
      </c>
      <c r="O54" s="12">
        <f t="shared" si="6"/>
        <v>0.10963442119990244</v>
      </c>
      <c r="P54" s="12">
        <f t="shared" si="7"/>
        <v>0.40531963176371066</v>
      </c>
    </row>
    <row r="55" spans="1:16">
      <c r="A55">
        <v>1951</v>
      </c>
      <c r="B55" s="4">
        <f>[3]US!B54</f>
        <v>169184.65707449988</v>
      </c>
      <c r="C55" s="4">
        <f>[3]US!C54</f>
        <v>126963.76538941565</v>
      </c>
      <c r="D55" s="4">
        <f>[3]US!D54</f>
        <v>171659.49323682708</v>
      </c>
      <c r="E55" s="4">
        <f>[3]US!E54</f>
        <v>634801.49909883784</v>
      </c>
      <c r="F55" s="4">
        <f>[3]US!F54</f>
        <v>1581539.8501362395</v>
      </c>
      <c r="G55">
        <f>B55/[3]US!$G54</f>
        <v>1092.3737204412498</v>
      </c>
      <c r="H55">
        <f>C55/[3]US!$G54</f>
        <v>819.76630244073181</v>
      </c>
      <c r="I55">
        <f>D55/[3]US!$G54</f>
        <v>1108.3529825851774</v>
      </c>
      <c r="J55">
        <f>E55/[3]US!$G54</f>
        <v>4098.7196315734827</v>
      </c>
      <c r="K55">
        <f>F55/[3]US!$G54</f>
        <v>10211.520358838827</v>
      </c>
      <c r="L55">
        <f>[3]US!$G54</f>
        <v>154.87799999999999</v>
      </c>
      <c r="M55" s="12">
        <f t="shared" si="4"/>
        <v>0.10697464060733322</v>
      </c>
      <c r="N55" s="12">
        <f t="shared" si="5"/>
        <v>8.0278574946106185E-2</v>
      </c>
      <c r="O55" s="12">
        <f t="shared" si="6"/>
        <v>0.10853946754616377</v>
      </c>
      <c r="P55" s="12">
        <f t="shared" si="7"/>
        <v>0.40138191841587406</v>
      </c>
    </row>
    <row r="56" spans="1:16">
      <c r="A56">
        <v>1952</v>
      </c>
      <c r="B56" s="4">
        <f>[3]US!B55</f>
        <v>127044.78357723576</v>
      </c>
      <c r="C56" s="4">
        <f>[3]US!C55</f>
        <v>86357.738725923307</v>
      </c>
      <c r="D56" s="4">
        <f>[3]US!D55</f>
        <v>131929.13911350563</v>
      </c>
      <c r="E56" s="4">
        <f>[3]US!E55</f>
        <v>607193.77000034286</v>
      </c>
      <c r="F56" s="4">
        <f>[3]US!F55</f>
        <v>1638716.3333333333</v>
      </c>
      <c r="G56">
        <f>B56/[3]US!$G55</f>
        <v>806.36219924238685</v>
      </c>
      <c r="H56">
        <f>C56/[3]US!$G55</f>
        <v>548.11865674359296</v>
      </c>
      <c r="I56">
        <f>D56/[3]US!$G55</f>
        <v>837.36354822507747</v>
      </c>
      <c r="J56">
        <f>E56/[3]US!$G55</f>
        <v>3853.9016711858412</v>
      </c>
      <c r="K56">
        <f>F56/[3]US!$G55</f>
        <v>10401.048112910154</v>
      </c>
      <c r="L56">
        <f>[3]US!$G55</f>
        <v>157.553</v>
      </c>
      <c r="M56" s="12">
        <f t="shared" si="4"/>
        <v>7.7527013671006978E-2</v>
      </c>
      <c r="N56" s="12">
        <f t="shared" si="5"/>
        <v>5.2698406044603185E-2</v>
      </c>
      <c r="O56" s="12">
        <f t="shared" si="6"/>
        <v>8.0507612226667025E-2</v>
      </c>
      <c r="P56" s="12">
        <f t="shared" si="7"/>
        <v>0.37053012632469612</v>
      </c>
    </row>
    <row r="57" spans="1:16">
      <c r="A57">
        <v>1953</v>
      </c>
      <c r="B57" s="4">
        <f>[3]US!B56</f>
        <v>115209.0446217826</v>
      </c>
      <c r="C57" s="4">
        <f>[3]US!C56</f>
        <v>71565.064068235151</v>
      </c>
      <c r="D57" s="4">
        <f>[3]US!D56</f>
        <v>124265.50240924898</v>
      </c>
      <c r="E57" s="4">
        <f>[3]US!E56</f>
        <v>616952.30638213584</v>
      </c>
      <c r="F57" s="4">
        <f>[3]US!F56</f>
        <v>1715039.1705069123</v>
      </c>
      <c r="G57">
        <f>B57/[3]US!$G56</f>
        <v>719.22941505882363</v>
      </c>
      <c r="H57">
        <f>C57/[3]US!$G56</f>
        <v>446.76786737898385</v>
      </c>
      <c r="I57">
        <f>D57/[3]US!$G56</f>
        <v>775.76725771143799</v>
      </c>
      <c r="J57">
        <f>E57/[3]US!$G56</f>
        <v>3851.5226638249505</v>
      </c>
      <c r="K57">
        <f>F57/[3]US!$G56</f>
        <v>10706.682131217302</v>
      </c>
      <c r="L57">
        <f>[3]US!$G56</f>
        <v>160.184</v>
      </c>
      <c r="M57" s="12">
        <f t="shared" si="4"/>
        <v>6.7175751203239514E-2</v>
      </c>
      <c r="N57" s="12">
        <f t="shared" si="5"/>
        <v>4.1727947267281795E-2</v>
      </c>
      <c r="O57" s="12">
        <f t="shared" si="6"/>
        <v>7.245636399810039E-2</v>
      </c>
      <c r="P57" s="12">
        <f t="shared" si="7"/>
        <v>0.35973073792815119</v>
      </c>
    </row>
    <row r="58" spans="1:16">
      <c r="A58">
        <v>1954</v>
      </c>
      <c r="B58" s="4">
        <f>[3]US!B57</f>
        <v>99252.519504250391</v>
      </c>
      <c r="C58" s="4">
        <f>[3]US!C57</f>
        <v>56535.87778586959</v>
      </c>
      <c r="D58" s="4">
        <f>[3]US!D57</f>
        <v>111214.73242713025</v>
      </c>
      <c r="E58" s="4">
        <f>[3]US!E57</f>
        <v>595962.67972443695</v>
      </c>
      <c r="F58" s="4">
        <f>[3]US!F57</f>
        <v>1703259.609120521</v>
      </c>
      <c r="G58">
        <f>B58/[3]US!$G57</f>
        <v>608.81405115901998</v>
      </c>
      <c r="H58">
        <f>C58/[3]US!$G57</f>
        <v>346.79055970133345</v>
      </c>
      <c r="I58">
        <f>D58/[3]US!$G57</f>
        <v>682.19015633782487</v>
      </c>
      <c r="J58">
        <f>E58/[3]US!$G57</f>
        <v>3655.6296524752916</v>
      </c>
      <c r="K58">
        <f>F58/[3]US!$G57</f>
        <v>10447.778937841331</v>
      </c>
      <c r="L58">
        <f>[3]US!$G57</f>
        <v>163.02600000000001</v>
      </c>
      <c r="M58" s="12">
        <f t="shared" si="4"/>
        <v>5.827210307388167E-2</v>
      </c>
      <c r="N58" s="12">
        <f t="shared" si="5"/>
        <v>3.3192754341812826E-2</v>
      </c>
      <c r="O58" s="12">
        <f t="shared" si="6"/>
        <v>6.5295232641931808E-2</v>
      </c>
      <c r="P58" s="12">
        <f t="shared" si="7"/>
        <v>0.34989538678261889</v>
      </c>
    </row>
    <row r="59" spans="1:16">
      <c r="A59">
        <v>1955</v>
      </c>
      <c r="B59" s="4">
        <f>[3]US!B58</f>
        <v>149109.52347384745</v>
      </c>
      <c r="C59" s="4">
        <f>[3]US!C58</f>
        <v>108796.3380021488</v>
      </c>
      <c r="D59" s="4">
        <f>[3]US!D58</f>
        <v>170856.76520510321</v>
      </c>
      <c r="E59" s="4">
        <f>[3]US!E58</f>
        <v>686893.92792057106</v>
      </c>
      <c r="F59" s="4">
        <f>[3]US!F58</f>
        <v>1829895.3114964673</v>
      </c>
      <c r="G59">
        <f>B59/[3]US!$G58</f>
        <v>898.62366570349991</v>
      </c>
      <c r="H59">
        <f>C59/[3]US!$G58</f>
        <v>655.67216494897752</v>
      </c>
      <c r="I59">
        <f>D59/[3]US!$G58</f>
        <v>1029.6856235730706</v>
      </c>
      <c r="J59">
        <f>E59/[3]US!$G58</f>
        <v>4139.6359204764094</v>
      </c>
      <c r="K59">
        <f>F59/[3]US!$G58</f>
        <v>11028.049680267504</v>
      </c>
      <c r="L59">
        <f>[3]US!$G58</f>
        <v>165.93100000000001</v>
      </c>
      <c r="M59" s="12">
        <f t="shared" si="4"/>
        <v>8.1485275434640791E-2</v>
      </c>
      <c r="N59" s="12">
        <f t="shared" si="5"/>
        <v>5.9454952050331446E-2</v>
      </c>
      <c r="O59" s="12">
        <f t="shared" si="6"/>
        <v>9.3369693955540276E-2</v>
      </c>
      <c r="P59" s="12">
        <f t="shared" si="7"/>
        <v>0.37537334710084436</v>
      </c>
    </row>
    <row r="60" spans="1:16">
      <c r="A60">
        <v>1956</v>
      </c>
      <c r="B60" s="4">
        <f>[3]US!B59</f>
        <v>154915.58324496285</v>
      </c>
      <c r="C60" s="4">
        <f>[3]US!C59</f>
        <v>118482.74464305372</v>
      </c>
      <c r="D60" s="4">
        <f>[3]US!D59</f>
        <v>182050.12404845297</v>
      </c>
      <c r="E60" s="4">
        <f>[3]US!E59</f>
        <v>704346.65908085555</v>
      </c>
      <c r="F60" s="4">
        <f>[3]US!F59</f>
        <v>1868893.4782608694</v>
      </c>
      <c r="G60">
        <f>B60/[3]US!$G59</f>
        <v>917.18668848370282</v>
      </c>
      <c r="H60">
        <f>C60/[3]US!$G59</f>
        <v>701.48395613490425</v>
      </c>
      <c r="I60">
        <f>D60/[3]US!$G59</f>
        <v>1077.8383098491618</v>
      </c>
      <c r="J60">
        <f>E60/[3]US!$G59</f>
        <v>4170.1252143588663</v>
      </c>
      <c r="K60">
        <f>F60/[3]US!$G59</f>
        <v>11064.892146740256</v>
      </c>
      <c r="L60">
        <f>[3]US!$G59</f>
        <v>168.90299999999999</v>
      </c>
      <c r="M60" s="12">
        <f t="shared" si="4"/>
        <v>8.2891606743216939E-2</v>
      </c>
      <c r="N60" s="12">
        <f t="shared" si="5"/>
        <v>6.3397270107288226E-2</v>
      </c>
      <c r="O60" s="12">
        <f t="shared" si="6"/>
        <v>9.7410647619072865E-2</v>
      </c>
      <c r="P60" s="12">
        <f t="shared" si="7"/>
        <v>0.37687897532624348</v>
      </c>
    </row>
    <row r="61" spans="1:16">
      <c r="A61">
        <v>1957</v>
      </c>
      <c r="B61" s="4">
        <f>[3]US!B60</f>
        <v>138748.24861651976</v>
      </c>
      <c r="C61" s="4">
        <f>[3]US!C60</f>
        <v>104456.62427284468</v>
      </c>
      <c r="D61" s="4">
        <f>[3]US!D60</f>
        <v>176999.17061738248</v>
      </c>
      <c r="E61" s="4">
        <f>[3]US!E60</f>
        <v>704885.79916171823</v>
      </c>
      <c r="F61" s="4">
        <f>[3]US!F60</f>
        <v>1905586.1344537814</v>
      </c>
      <c r="G61">
        <f>B61/[3]US!$G60</f>
        <v>806.75091064587264</v>
      </c>
      <c r="H61">
        <f>C61/[3]US!$G60</f>
        <v>607.36245390759996</v>
      </c>
      <c r="I61">
        <f>D61/[3]US!$G60</f>
        <v>1029.1606813272308</v>
      </c>
      <c r="J61">
        <f>E61/[3]US!$G60</f>
        <v>4098.5545118250429</v>
      </c>
      <c r="K61">
        <f>F61/[3]US!$G60</f>
        <v>11080.019853322294</v>
      </c>
      <c r="L61">
        <f>[3]US!$G60</f>
        <v>171.98400000000001</v>
      </c>
      <c r="M61" s="12">
        <f t="shared" si="4"/>
        <v>7.2811323564909686E-2</v>
      </c>
      <c r="N61" s="12">
        <f t="shared" si="5"/>
        <v>5.4816007728134629E-2</v>
      </c>
      <c r="O61" s="12">
        <f t="shared" si="6"/>
        <v>9.2884371594211687E-2</v>
      </c>
      <c r="P61" s="12">
        <f t="shared" si="7"/>
        <v>0.36990497905977215</v>
      </c>
    </row>
    <row r="62" spans="1:16">
      <c r="A62">
        <v>1958</v>
      </c>
      <c r="B62" s="4">
        <f>[3]US!B61</f>
        <v>91334.475931621462</v>
      </c>
      <c r="C62" s="4">
        <f>[3]US!C61</f>
        <v>55623.421483357248</v>
      </c>
      <c r="D62" s="4">
        <f>[3]US!D61</f>
        <v>130616.86976482322</v>
      </c>
      <c r="E62" s="4">
        <f>[3]US!E61</f>
        <v>649544.86995597219</v>
      </c>
      <c r="F62" s="4">
        <f>[3]US!F61</f>
        <v>1889835.7771260994</v>
      </c>
      <c r="G62">
        <f>B62/[3]US!$G61</f>
        <v>522.26344581844592</v>
      </c>
      <c r="H62">
        <f>C62/[3]US!$G61</f>
        <v>318.06258782125803</v>
      </c>
      <c r="I62">
        <f>D62/[3]US!$G61</f>
        <v>746.88572731798138</v>
      </c>
      <c r="J62">
        <f>E62/[3]US!$G61</f>
        <v>3714.1893960268762</v>
      </c>
      <c r="K62">
        <f>F62/[3]US!$G61</f>
        <v>10806.348149758691</v>
      </c>
      <c r="L62">
        <f>[3]US!$G61</f>
        <v>174.88200000000001</v>
      </c>
      <c r="M62" s="12">
        <f t="shared" si="4"/>
        <v>4.8329318894848691E-2</v>
      </c>
      <c r="N62" s="12">
        <f t="shared" si="5"/>
        <v>2.9432939177363119E-2</v>
      </c>
      <c r="O62" s="12">
        <f t="shared" si="6"/>
        <v>6.9115460372675436E-2</v>
      </c>
      <c r="P62" s="12">
        <f t="shared" si="7"/>
        <v>0.34370439898420402</v>
      </c>
    </row>
    <row r="63" spans="1:16">
      <c r="A63">
        <v>1959</v>
      </c>
      <c r="B63" s="4">
        <f>[3]US!B62</f>
        <v>126187.1122685185</v>
      </c>
      <c r="C63" s="4">
        <f>[3]US!C62</f>
        <v>88743.451944768487</v>
      </c>
      <c r="D63" s="4">
        <f>[3]US!D62</f>
        <v>170814.11372717586</v>
      </c>
      <c r="E63" s="4">
        <f>[3]US!E62</f>
        <v>720967.82744570659</v>
      </c>
      <c r="F63" s="4">
        <f>[3]US!F62</f>
        <v>2021361.4004629627</v>
      </c>
      <c r="G63">
        <f>B63/[3]US!$G62</f>
        <v>709.59406325433554</v>
      </c>
      <c r="H63">
        <f>C63/[3]US!$G62</f>
        <v>499.03532556243874</v>
      </c>
      <c r="I63">
        <f>D63/[3]US!$G62</f>
        <v>960.54722896685519</v>
      </c>
      <c r="J63">
        <f>E63/[3]US!$G62</f>
        <v>4054.2530925361666</v>
      </c>
      <c r="K63">
        <f>F63/[3]US!$G62</f>
        <v>11366.818874559762</v>
      </c>
      <c r="L63">
        <f>[3]US!$G62</f>
        <v>177.83</v>
      </c>
      <c r="M63" s="12">
        <f t="shared" si="4"/>
        <v>6.2426794258373206E-2</v>
      </c>
      <c r="N63" s="12">
        <f t="shared" si="5"/>
        <v>4.3902813185431919E-2</v>
      </c>
      <c r="O63" s="12">
        <f t="shared" si="6"/>
        <v>8.4504489740455838E-2</v>
      </c>
      <c r="P63" s="12">
        <f t="shared" si="7"/>
        <v>0.35667438157302284</v>
      </c>
    </row>
    <row r="64" spans="1:16">
      <c r="A64">
        <v>1960</v>
      </c>
      <c r="B64" s="4">
        <f>[3]US!B63</f>
        <v>135169.02111872146</v>
      </c>
      <c r="C64" s="4">
        <f>[3]US!C63</f>
        <v>82574.453440672427</v>
      </c>
      <c r="D64" s="4">
        <f>[3]US!D63</f>
        <v>168797.62409382238</v>
      </c>
      <c r="E64" s="4">
        <f>[3]US!E63</f>
        <v>727949.09776966251</v>
      </c>
      <c r="F64" s="4">
        <f>[3]US!F63</f>
        <v>2073036.8150684931</v>
      </c>
      <c r="G64">
        <f>B64/[3]US!$G63</f>
        <v>748.15006901340814</v>
      </c>
      <c r="H64">
        <f>C64/[3]US!$G63</f>
        <v>457.04320804485741</v>
      </c>
      <c r="I64">
        <f>D64/[3]US!$G63</f>
        <v>934.28178342856563</v>
      </c>
      <c r="J64">
        <f>E64/[3]US!$G63</f>
        <v>4029.1419086054902</v>
      </c>
      <c r="K64">
        <f>F64/[3]US!$G63</f>
        <v>11474.098306139298</v>
      </c>
      <c r="L64">
        <f>[3]US!$G63</f>
        <v>180.67099999999999</v>
      </c>
      <c r="M64" s="12">
        <f t="shared" si="4"/>
        <v>6.5203386710841152E-2</v>
      </c>
      <c r="N64" s="12">
        <f t="shared" si="5"/>
        <v>3.9832603473539459E-2</v>
      </c>
      <c r="O64" s="12">
        <f t="shared" si="6"/>
        <v>8.1425290118760055E-2</v>
      </c>
      <c r="P64" s="12">
        <f t="shared" si="7"/>
        <v>0.3511510709690947</v>
      </c>
    </row>
    <row r="65" spans="1:16">
      <c r="A65">
        <v>1961</v>
      </c>
      <c r="B65" s="4">
        <f>[3]US!B64</f>
        <v>129555.37549407114</v>
      </c>
      <c r="C65" s="4">
        <f>[3]US!C64</f>
        <v>76028.738452687554</v>
      </c>
      <c r="D65" s="4">
        <f>[3]US!D64</f>
        <v>172387.58165426858</v>
      </c>
      <c r="E65" s="4">
        <f>[3]US!E64</f>
        <v>740749.38730374933</v>
      </c>
      <c r="F65" s="4">
        <f>[3]US!F64</f>
        <v>2126290.5138339922</v>
      </c>
      <c r="G65">
        <f>B65/[3]US!$G64</f>
        <v>705.28972837031279</v>
      </c>
      <c r="H65">
        <f>C65/[3]US!$G64</f>
        <v>413.89473873345759</v>
      </c>
      <c r="I65">
        <f>D65/[3]US!$G64</f>
        <v>938.46503995442663</v>
      </c>
      <c r="J65">
        <f>E65/[3]US!$G64</f>
        <v>4032.5839986920932</v>
      </c>
      <c r="K65">
        <f>F65/[3]US!$G64</f>
        <v>11575.365770963152</v>
      </c>
      <c r="L65">
        <f>[3]US!$G64</f>
        <v>183.691</v>
      </c>
      <c r="M65" s="12">
        <f t="shared" si="4"/>
        <v>6.0930232558139522E-2</v>
      </c>
      <c r="N65" s="12">
        <f t="shared" si="5"/>
        <v>3.5756514906139215E-2</v>
      </c>
      <c r="O65" s="12">
        <f t="shared" si="6"/>
        <v>8.1074331344981751E-2</v>
      </c>
      <c r="P65" s="12">
        <f t="shared" si="7"/>
        <v>0.34837637777355124</v>
      </c>
    </row>
    <row r="66" spans="1:16">
      <c r="A66">
        <v>1962</v>
      </c>
      <c r="B66" s="4">
        <f>[3]US!B65</f>
        <v>157289.5119910764</v>
      </c>
      <c r="C66" s="4">
        <f>[3]US!C65</f>
        <v>102367.95498253594</v>
      </c>
      <c r="D66" s="4">
        <f>[3]US!D65</f>
        <v>204291.2860252457</v>
      </c>
      <c r="E66" s="4">
        <f>[3]US!E65</f>
        <v>801941.36617413175</v>
      </c>
      <c r="F66" s="4">
        <f>[3]US!F65</f>
        <v>2256047.6854433906</v>
      </c>
      <c r="G66">
        <f>B66/[3]US!$G65</f>
        <v>843.20359385796132</v>
      </c>
      <c r="H66">
        <f>C66/[3]US!$G65</f>
        <v>548.77802368705534</v>
      </c>
      <c r="I66">
        <f>D66/[3]US!$G65</f>
        <v>1095.1724904590255</v>
      </c>
      <c r="J66">
        <f>E66/[3]US!$G65</f>
        <v>4299.0777545279334</v>
      </c>
      <c r="K66">
        <f>F66/[3]US!$G65</f>
        <v>12094.306175917993</v>
      </c>
      <c r="L66">
        <f>[3]US!$G65</f>
        <v>186.53800000000001</v>
      </c>
      <c r="M66" s="12">
        <f t="shared" si="4"/>
        <v>6.9719054701702199E-2</v>
      </c>
      <c r="N66" s="12">
        <f t="shared" si="5"/>
        <v>4.5374907473383977E-2</v>
      </c>
      <c r="O66" s="12">
        <f t="shared" si="6"/>
        <v>9.0552734032789503E-2</v>
      </c>
      <c r="P66" s="12">
        <f t="shared" si="7"/>
        <v>0.35546295025077129</v>
      </c>
    </row>
    <row r="67" spans="1:16">
      <c r="A67">
        <v>1963</v>
      </c>
      <c r="B67" s="4">
        <f>[3]US!B66</f>
        <v>128368.22393822395</v>
      </c>
      <c r="C67" s="4">
        <f>[3]US!C66</f>
        <v>71628.253331007247</v>
      </c>
      <c r="D67" s="4">
        <f>[3]US!D66</f>
        <v>184099.51408390302</v>
      </c>
      <c r="E67" s="4">
        <f>[3]US!E66</f>
        <v>802323.0011550379</v>
      </c>
      <c r="F67" s="4">
        <f>[3]US!F66</f>
        <v>2354683.3976833979</v>
      </c>
      <c r="G67">
        <f>B67/[3]US!$G66</f>
        <v>678.12057019663996</v>
      </c>
      <c r="H67">
        <f>C67/[3]US!$G66</f>
        <v>378.38485647653062</v>
      </c>
      <c r="I67">
        <f>D67/[3]US!$G66</f>
        <v>972.52780815585322</v>
      </c>
      <c r="J67">
        <f>E67/[3]US!$G66</f>
        <v>4238.3676764661268</v>
      </c>
      <c r="K67">
        <f>F67/[3]US!$G66</f>
        <v>12438.898033192803</v>
      </c>
      <c r="L67">
        <f>[3]US!$G66</f>
        <v>189.3</v>
      </c>
      <c r="M67" s="12">
        <f t="shared" si="4"/>
        <v>5.4516129032258068E-2</v>
      </c>
      <c r="N67" s="12">
        <f t="shared" si="5"/>
        <v>3.0419483740989166E-2</v>
      </c>
      <c r="O67" s="12">
        <f t="shared" si="6"/>
        <v>7.8184402312865151E-2</v>
      </c>
      <c r="P67" s="12">
        <f t="shared" si="7"/>
        <v>0.34073498031386523</v>
      </c>
    </row>
    <row r="68" spans="1:16">
      <c r="A68">
        <v>1964</v>
      </c>
      <c r="B68" s="4">
        <f>[3]US!B67</f>
        <v>154045.49429657793</v>
      </c>
      <c r="C68" s="4">
        <f>[3]US!C67</f>
        <v>95632.823479821382</v>
      </c>
      <c r="D68" s="4">
        <f>[3]US!D67</f>
        <v>215798.44851905154</v>
      </c>
      <c r="E68" s="4">
        <f>[3]US!E67</f>
        <v>863979.25154066505</v>
      </c>
      <c r="F68" s="4">
        <f>[3]US!F67</f>
        <v>2490262.3574144486</v>
      </c>
      <c r="G68">
        <f>B68/[3]US!$G67</f>
        <v>802.62544767842951</v>
      </c>
      <c r="H68">
        <f>C68/[3]US!$G67</f>
        <v>498.27707138558611</v>
      </c>
      <c r="I68">
        <f>D68/[3]US!$G67</f>
        <v>1124.3777504939458</v>
      </c>
      <c r="J68">
        <f>E68/[3]US!$G67</f>
        <v>4501.6034822649499</v>
      </c>
      <c r="K68">
        <f>F68/[3]US!$G67</f>
        <v>12975.04966687568</v>
      </c>
      <c r="L68">
        <f>[3]US!$G67</f>
        <v>191.92699999999999</v>
      </c>
      <c r="M68" s="12">
        <f t="shared" si="4"/>
        <v>6.1859142607174102E-2</v>
      </c>
      <c r="N68" s="12">
        <f t="shared" si="5"/>
        <v>3.8402710138185428E-2</v>
      </c>
      <c r="O68" s="12">
        <f t="shared" si="6"/>
        <v>8.6656913026267407E-2</v>
      </c>
      <c r="P68" s="12">
        <f t="shared" si="7"/>
        <v>0.34694306363675836</v>
      </c>
    </row>
    <row r="69" spans="1:16">
      <c r="A69">
        <v>1965</v>
      </c>
      <c r="B69" s="4">
        <f>[3]US!B68</f>
        <v>188817.36125933833</v>
      </c>
      <c r="C69" s="4">
        <f>[3]US!C68</f>
        <v>128175.6530144561</v>
      </c>
      <c r="D69" s="4">
        <f>[3]US!D68</f>
        <v>266432.75758489367</v>
      </c>
      <c r="E69" s="4">
        <f>[3]US!E68</f>
        <v>951213.92742473888</v>
      </c>
      <c r="F69" s="4">
        <f>[3]US!F68</f>
        <v>2652953.3084311634</v>
      </c>
      <c r="G69">
        <f>B69/[3]US!$G68</f>
        <v>971.54759918773289</v>
      </c>
      <c r="H69">
        <f>C69/[3]US!$G68</f>
        <v>659.51958617553191</v>
      </c>
      <c r="I69">
        <f>D69/[3]US!$G68</f>
        <v>1370.9126335106466</v>
      </c>
      <c r="J69">
        <f>E69/[3]US!$G68</f>
        <v>4894.4101397229633</v>
      </c>
      <c r="K69">
        <f>F69/[3]US!$G68</f>
        <v>13650.600773004797</v>
      </c>
      <c r="L69">
        <f>[3]US!$G68</f>
        <v>194.34700000000001</v>
      </c>
      <c r="M69" s="12">
        <f t="shared" ref="M69:M104" si="8">G69/$K69</f>
        <v>7.1172515799381469E-2</v>
      </c>
      <c r="N69" s="12">
        <f t="shared" ref="N69:N104" si="9">H69/$K69</f>
        <v>4.8314326756942957E-2</v>
      </c>
      <c r="O69" s="12">
        <f t="shared" ref="O69:O104" si="10">I69/$K69</f>
        <v>0.10042873982672916</v>
      </c>
      <c r="P69" s="12">
        <f t="shared" ref="P69:P104" si="11">J69/$K69</f>
        <v>0.35854906469772879</v>
      </c>
    </row>
    <row r="70" spans="1:16">
      <c r="A70">
        <v>1966</v>
      </c>
      <c r="B70" s="4">
        <f>[3]US!B69</f>
        <v>200622.85158277114</v>
      </c>
      <c r="C70" s="4">
        <f>[3]US!C69</f>
        <v>138109.51736779552</v>
      </c>
      <c r="D70" s="4">
        <f>[3]US!D69</f>
        <v>283441.6087285562</v>
      </c>
      <c r="E70" s="4">
        <f>[3]US!E69</f>
        <v>1007401.4080588474</v>
      </c>
      <c r="F70" s="4">
        <f>[3]US!F69</f>
        <v>2827335.2361183185</v>
      </c>
      <c r="G70">
        <f>B70/[3]US!$G69</f>
        <v>1020.4673044256133</v>
      </c>
      <c r="H70">
        <f>C70/[3]US!$G69</f>
        <v>702.49348861283897</v>
      </c>
      <c r="I70">
        <f>D70/[3]US!$G69</f>
        <v>1441.7245699548635</v>
      </c>
      <c r="J70">
        <f>E70/[3]US!$G69</f>
        <v>5124.143093600921</v>
      </c>
      <c r="K70">
        <f>F70/[3]US!$G69</f>
        <v>14381.228979386053</v>
      </c>
      <c r="L70">
        <f>[3]US!$G69</f>
        <v>196.59899999999999</v>
      </c>
      <c r="M70" s="12">
        <f t="shared" si="8"/>
        <v>7.0958282208588963E-2</v>
      </c>
      <c r="N70" s="12">
        <f t="shared" si="9"/>
        <v>4.8847945444703507E-2</v>
      </c>
      <c r="O70" s="12">
        <f t="shared" si="10"/>
        <v>0.1002504425749302</v>
      </c>
      <c r="P70" s="12">
        <f t="shared" si="11"/>
        <v>0.35630773287497403</v>
      </c>
    </row>
    <row r="71" spans="1:16">
      <c r="A71">
        <v>1967</v>
      </c>
      <c r="B71" s="4">
        <f>[3]US!B70</f>
        <v>162769.46797781141</v>
      </c>
      <c r="C71" s="4">
        <f>[3]US!C70</f>
        <v>99998.346787266069</v>
      </c>
      <c r="D71" s="4">
        <f>[3]US!D70</f>
        <v>266728.20024667104</v>
      </c>
      <c r="E71" s="4">
        <f>[3]US!E70</f>
        <v>1004919.0257086004</v>
      </c>
      <c r="F71" s="4">
        <f>[3]US!F70</f>
        <v>2904924.1048915787</v>
      </c>
      <c r="G71">
        <f>B71/[3]US!$G70</f>
        <v>818.95763553479412</v>
      </c>
      <c r="H71">
        <f>C71/[3]US!$G70</f>
        <v>503.13127308035172</v>
      </c>
      <c r="I71">
        <f>D71/[3]US!$G70</f>
        <v>1342.0151759311657</v>
      </c>
      <c r="J71">
        <f>E71/[3]US!$G70</f>
        <v>5056.1454763152087</v>
      </c>
      <c r="K71">
        <f>F71/[3]US!$G70</f>
        <v>14615.823261610341</v>
      </c>
      <c r="L71">
        <f>[3]US!$G70</f>
        <v>198.75200000000001</v>
      </c>
      <c r="M71" s="12">
        <f t="shared" si="8"/>
        <v>5.6032261808053846E-2</v>
      </c>
      <c r="N71" s="12">
        <f t="shared" si="9"/>
        <v>3.4423738168883534E-2</v>
      </c>
      <c r="O71" s="12">
        <f t="shared" si="10"/>
        <v>9.1819335244431879E-2</v>
      </c>
      <c r="P71" s="12">
        <f t="shared" si="11"/>
        <v>0.34593641328405972</v>
      </c>
    </row>
    <row r="72" spans="1:16">
      <c r="A72">
        <v>1968</v>
      </c>
      <c r="B72" s="4">
        <f>[3]US!B71</f>
        <v>166271.18287373002</v>
      </c>
      <c r="C72" s="4">
        <f>[3]US!C71</f>
        <v>101885.73552075631</v>
      </c>
      <c r="D72" s="4">
        <f>[3]US!D71</f>
        <v>274647.67749312124</v>
      </c>
      <c r="E72" s="4">
        <f>[3]US!E71</f>
        <v>1043765.7743826055</v>
      </c>
      <c r="F72" s="4">
        <f>[3]US!F71</f>
        <v>3048191.8238993706</v>
      </c>
      <c r="G72">
        <f>B72/[3]US!$G71</f>
        <v>828.27060635995929</v>
      </c>
      <c r="H72">
        <f>C72/[3]US!$G71</f>
        <v>507.53809818803114</v>
      </c>
      <c r="I72">
        <f>D72/[3]US!$G71</f>
        <v>1368.1420582984445</v>
      </c>
      <c r="J72">
        <f>E72/[3]US!$G71</f>
        <v>5199.4608801345257</v>
      </c>
      <c r="K72">
        <f>F72/[3]US!$G71</f>
        <v>15184.397239778677</v>
      </c>
      <c r="L72">
        <f>[3]US!$G71</f>
        <v>200.745</v>
      </c>
      <c r="M72" s="12">
        <f t="shared" si="8"/>
        <v>5.4547480106100804E-2</v>
      </c>
      <c r="N72" s="12">
        <f t="shared" si="9"/>
        <v>3.3424975003843407E-2</v>
      </c>
      <c r="O72" s="12">
        <f t="shared" si="10"/>
        <v>9.0101835238761585E-2</v>
      </c>
      <c r="P72" s="12">
        <f t="shared" si="11"/>
        <v>0.34242128930303933</v>
      </c>
    </row>
    <row r="73" spans="1:16">
      <c r="A73">
        <v>1969</v>
      </c>
      <c r="B73" s="4">
        <f>[3]US!B72</f>
        <v>177832.09543568461</v>
      </c>
      <c r="C73" s="4">
        <f>[3]US!C72</f>
        <v>114103.05526268568</v>
      </c>
      <c r="D73" s="4">
        <f>[3]US!D72</f>
        <v>304346.96736503695</v>
      </c>
      <c r="E73" s="4">
        <f>[3]US!E72</f>
        <v>1092252.2306673226</v>
      </c>
      <c r="F73" s="4">
        <f>[3]US!F72</f>
        <v>3143398.5707699396</v>
      </c>
      <c r="G73">
        <f>B73/[3]US!$G72</f>
        <v>877.16091584960054</v>
      </c>
      <c r="H73">
        <f>C73/[3]US!$G72</f>
        <v>562.81595406186216</v>
      </c>
      <c r="I73">
        <f>D73/[3]US!$G72</f>
        <v>1501.198442136754</v>
      </c>
      <c r="J73">
        <f>E73/[3]US!$G72</f>
        <v>5387.5593415442872</v>
      </c>
      <c r="K73">
        <f>F73/[3]US!$G72</f>
        <v>15504.886013189269</v>
      </c>
      <c r="L73">
        <f>[3]US!$G72</f>
        <v>202.73599999999999</v>
      </c>
      <c r="M73" s="12">
        <f t="shared" si="8"/>
        <v>5.6573193450338267E-2</v>
      </c>
      <c r="N73" s="12">
        <f t="shared" si="9"/>
        <v>3.6299264217944036E-2</v>
      </c>
      <c r="O73" s="12">
        <f t="shared" si="10"/>
        <v>9.6820991838298967E-2</v>
      </c>
      <c r="P73" s="12">
        <f t="shared" si="11"/>
        <v>0.34747494028407216</v>
      </c>
    </row>
    <row r="74" spans="1:16">
      <c r="A74">
        <v>1970</v>
      </c>
      <c r="B74" s="4">
        <f>[3]US!B73</f>
        <v>135898.08887915936</v>
      </c>
      <c r="C74" s="4">
        <f>[3]US!C73</f>
        <v>83295.126355345259</v>
      </c>
      <c r="D74" s="4">
        <f>[3]US!D73</f>
        <v>284884.74629623839</v>
      </c>
      <c r="E74" s="4">
        <f>[3]US!E73</f>
        <v>1069429.7931516282</v>
      </c>
      <c r="F74" s="4">
        <f>[3]US!F73</f>
        <v>3149033.0560420314</v>
      </c>
      <c r="G74">
        <f>B74/[3]US!$G73</f>
        <v>662.62982841185715</v>
      </c>
      <c r="H74">
        <f>C74/[3]US!$G73</f>
        <v>406.14136475064612</v>
      </c>
      <c r="I74">
        <f>D74/[3]US!$G73</f>
        <v>1389.0786258465271</v>
      </c>
      <c r="J74">
        <f>E74/[3]US!$G73</f>
        <v>5214.4668565921538</v>
      </c>
      <c r="K74">
        <f>F74/[3]US!$G73</f>
        <v>15354.470771431093</v>
      </c>
      <c r="L74">
        <f>[3]US!$G73</f>
        <v>205.089</v>
      </c>
      <c r="M74" s="12">
        <f t="shared" si="8"/>
        <v>4.3155497722836694E-2</v>
      </c>
      <c r="N74" s="12">
        <f t="shared" si="9"/>
        <v>2.6451016827380516E-2</v>
      </c>
      <c r="O74" s="12">
        <f t="shared" si="10"/>
        <v>9.0467372436637869E-2</v>
      </c>
      <c r="P74" s="12">
        <f t="shared" si="11"/>
        <v>0.33960576917403884</v>
      </c>
    </row>
    <row r="75" spans="1:16">
      <c r="A75">
        <v>1971</v>
      </c>
      <c r="B75" s="4">
        <f>[3]US!B74</f>
        <v>164247.66458333333</v>
      </c>
      <c r="C75" s="4">
        <f>[3]US!C74</f>
        <v>109805.90993776947</v>
      </c>
      <c r="D75" s="4">
        <f>[3]US!D74</f>
        <v>314839.20518776943</v>
      </c>
      <c r="E75" s="4">
        <f>[3]US!E74</f>
        <v>1120733.86915164</v>
      </c>
      <c r="F75" s="4">
        <f>[3]US!F74</f>
        <v>3252809.5833333335</v>
      </c>
      <c r="G75">
        <f>B75/[3]US!$G74</f>
        <v>790.8232603245832</v>
      </c>
      <c r="H75">
        <f>C75/[3]US!$G74</f>
        <v>528.69590517578661</v>
      </c>
      <c r="I75">
        <f>D75/[3]US!$G74</f>
        <v>1515.894715192542</v>
      </c>
      <c r="J75">
        <f>E75/[3]US!$G74</f>
        <v>5396.1340309286825</v>
      </c>
      <c r="K75">
        <f>F75/[3]US!$G74</f>
        <v>15661.698974121937</v>
      </c>
      <c r="L75">
        <f>[3]US!$G74</f>
        <v>207.69200000000001</v>
      </c>
      <c r="M75" s="12">
        <f t="shared" si="8"/>
        <v>5.04940914540161E-2</v>
      </c>
      <c r="N75" s="12">
        <f t="shared" si="9"/>
        <v>3.3757251116201308E-2</v>
      </c>
      <c r="O75" s="12">
        <f t="shared" si="10"/>
        <v>9.67899279444253E-2</v>
      </c>
      <c r="P75" s="12">
        <f t="shared" si="11"/>
        <v>0.34454333721040076</v>
      </c>
    </row>
    <row r="76" spans="1:16">
      <c r="A76">
        <v>1972</v>
      </c>
      <c r="B76" s="4">
        <f>[3]US!B75</f>
        <v>199175.08985623001</v>
      </c>
      <c r="C76" s="4">
        <f>[3]US!C75</f>
        <v>157188.44589379986</v>
      </c>
      <c r="D76" s="4">
        <f>[3]US!D75</f>
        <v>370253.12897686689</v>
      </c>
      <c r="E76" s="4">
        <f>[3]US!E75</f>
        <v>1214118.0041565278</v>
      </c>
      <c r="F76" s="4">
        <f>[3]US!F75</f>
        <v>3423659.7444089456</v>
      </c>
      <c r="G76">
        <f>B76/[3]US!$G75</f>
        <v>948.79618269578521</v>
      </c>
      <c r="H76">
        <f>C76/[3]US!$G75</f>
        <v>748.78739874335406</v>
      </c>
      <c r="I76">
        <f>D76/[3]US!$G75</f>
        <v>1763.7484469468325</v>
      </c>
      <c r="J76">
        <f>E76/[3]US!$G75</f>
        <v>5783.6074205737686</v>
      </c>
      <c r="K76">
        <f>F76/[3]US!$G75</f>
        <v>16309.043960714094</v>
      </c>
      <c r="L76">
        <f>[3]US!$G75</f>
        <v>209.92400000000001</v>
      </c>
      <c r="M76" s="12">
        <f t="shared" si="8"/>
        <v>5.8176076107298809E-2</v>
      </c>
      <c r="N76" s="12">
        <f t="shared" si="9"/>
        <v>4.5912402992294606E-2</v>
      </c>
      <c r="O76" s="12">
        <f t="shared" si="10"/>
        <v>0.10814542233103444</v>
      </c>
      <c r="P76" s="12">
        <f t="shared" si="11"/>
        <v>0.35462577907727538</v>
      </c>
    </row>
    <row r="77" spans="1:16">
      <c r="A77">
        <v>1973</v>
      </c>
      <c r="B77" s="4">
        <f>[3]US!B76</f>
        <v>280668.7121212121</v>
      </c>
      <c r="C77" s="4">
        <f>[3]US!C76</f>
        <v>240821.26639548573</v>
      </c>
      <c r="D77" s="4">
        <f>[3]US!D76</f>
        <v>462853.36449586449</v>
      </c>
      <c r="E77" s="4">
        <f>[3]US!E76</f>
        <v>1350361.9631537632</v>
      </c>
      <c r="F77" s="4">
        <f>[3]US!F76</f>
        <v>3617243.3712121211</v>
      </c>
      <c r="G77">
        <f>B77/[3]US!$G76</f>
        <v>1324.2900651659775</v>
      </c>
      <c r="H77">
        <f>C77/[3]US!$G76</f>
        <v>1136.2763172209254</v>
      </c>
      <c r="I77">
        <f>D77/[3]US!$G76</f>
        <v>2183.8989732699715</v>
      </c>
      <c r="J77">
        <f>E77/[3]US!$G76</f>
        <v>6371.4652006179294</v>
      </c>
      <c r="K77">
        <f>F77/[3]US!$G76</f>
        <v>17067.379629101397</v>
      </c>
      <c r="L77">
        <f>[3]US!$G76</f>
        <v>211.93899999999999</v>
      </c>
      <c r="M77" s="12">
        <f t="shared" si="8"/>
        <v>7.7591879593979701E-2</v>
      </c>
      <c r="N77" s="12">
        <f t="shared" si="9"/>
        <v>6.6575909244057208E-2</v>
      </c>
      <c r="O77" s="12">
        <f t="shared" si="10"/>
        <v>0.12795748502284615</v>
      </c>
      <c r="P77" s="12">
        <f t="shared" si="11"/>
        <v>0.37331244391810536</v>
      </c>
    </row>
    <row r="78" spans="1:16">
      <c r="A78">
        <v>1974</v>
      </c>
      <c r="B78" s="4">
        <f>[3]US!B77</f>
        <v>203762.33310152989</v>
      </c>
      <c r="C78" s="4">
        <f>[3]US!C77</f>
        <v>136922.33358834585</v>
      </c>
      <c r="D78" s="4">
        <f>[3]US!D77</f>
        <v>369139.06469230971</v>
      </c>
      <c r="E78" s="4">
        <f>[3]US!E77</f>
        <v>1248912.4200707425</v>
      </c>
      <c r="F78" s="4">
        <f>[3]US!F77</f>
        <v>3600044.5062586921</v>
      </c>
      <c r="G78">
        <f>B78/[3]US!$G77</f>
        <v>952.61448494857314</v>
      </c>
      <c r="H78">
        <f>C78/[3]US!$G77</f>
        <v>640.12909699177112</v>
      </c>
      <c r="I78">
        <f>D78/[3]US!$G77</f>
        <v>1725.771464400367</v>
      </c>
      <c r="J78">
        <f>E78/[3]US!$G77</f>
        <v>5838.8223362104482</v>
      </c>
      <c r="K78">
        <f>F78/[3]US!$G77</f>
        <v>16830.659969979581</v>
      </c>
      <c r="L78">
        <f>[3]US!$G77</f>
        <v>213.898</v>
      </c>
      <c r="M78" s="12">
        <f t="shared" si="8"/>
        <v>5.6599948347107444E-2</v>
      </c>
      <c r="N78" s="12">
        <f t="shared" si="9"/>
        <v>3.8033511349736322E-2</v>
      </c>
      <c r="O78" s="12">
        <f t="shared" si="10"/>
        <v>0.10253736142721566</v>
      </c>
      <c r="P78" s="12">
        <f t="shared" si="11"/>
        <v>0.34691582781810143</v>
      </c>
    </row>
    <row r="79" spans="1:16">
      <c r="A79">
        <v>1975</v>
      </c>
      <c r="B79" s="4">
        <f>[3]US!B78</f>
        <v>123145.18447837148</v>
      </c>
      <c r="C79" s="4">
        <f>[3]US!C78</f>
        <v>17919.956374537629</v>
      </c>
      <c r="D79" s="4">
        <f>[3]US!D78</f>
        <v>250755.65079088617</v>
      </c>
      <c r="E79" s="4">
        <f>[3]US!E78</f>
        <v>1125466.0644833827</v>
      </c>
      <c r="F79" s="4">
        <f>[3]US!F78</f>
        <v>3591061.2277353685</v>
      </c>
      <c r="G79">
        <f>B79/[3]US!$G78</f>
        <v>570.16674836384436</v>
      </c>
      <c r="H79">
        <f>C79/[3]US!$G78</f>
        <v>82.970059285481724</v>
      </c>
      <c r="I79">
        <f>D79/[3]US!$G78</f>
        <v>1161.0079163948967</v>
      </c>
      <c r="J79">
        <f>E79/[3]US!$G78</f>
        <v>5210.9494098248588</v>
      </c>
      <c r="K79">
        <f>F79/[3]US!$G78</f>
        <v>16626.745999580373</v>
      </c>
      <c r="L79">
        <f>[3]US!$G78</f>
        <v>215.98099999999999</v>
      </c>
      <c r="M79" s="12">
        <f t="shared" si="8"/>
        <v>3.4292142814849901E-2</v>
      </c>
      <c r="N79" s="12">
        <f t="shared" si="9"/>
        <v>4.9901561789405897E-3</v>
      </c>
      <c r="O79" s="12">
        <f t="shared" si="10"/>
        <v>6.9827729155434157E-2</v>
      </c>
      <c r="P79" s="12">
        <f t="shared" si="11"/>
        <v>0.31340765113969826</v>
      </c>
    </row>
    <row r="80" spans="1:16">
      <c r="A80">
        <v>1976</v>
      </c>
      <c r="B80" s="4">
        <f>[3]US!B79</f>
        <v>177396.43395657418</v>
      </c>
      <c r="C80" s="4">
        <f>[3]US!C79</f>
        <v>69012.035690554403</v>
      </c>
      <c r="D80" s="4">
        <f>[3]US!D79</f>
        <v>306119.50250599469</v>
      </c>
      <c r="E80" s="4">
        <f>[3]US!E79</f>
        <v>1225542.1494271278</v>
      </c>
      <c r="F80" s="4">
        <f>[3]US!F79</f>
        <v>3785209.8914354644</v>
      </c>
      <c r="G80">
        <f>B80/[3]US!$G79</f>
        <v>813.42421776993558</v>
      </c>
      <c r="H80">
        <f>C80/[3]US!$G79</f>
        <v>316.44413529779263</v>
      </c>
      <c r="I80">
        <f>D80/[3]US!$G79</f>
        <v>1403.6641623304324</v>
      </c>
      <c r="J80">
        <f>E80/[3]US!$G79</f>
        <v>5619.5360978106237</v>
      </c>
      <c r="K80">
        <f>F80/[3]US!$G79</f>
        <v>17356.501065797274</v>
      </c>
      <c r="L80">
        <f>[3]US!$G79</f>
        <v>218.08600000000001</v>
      </c>
      <c r="M80" s="12">
        <f t="shared" si="8"/>
        <v>4.6865679590967192E-2</v>
      </c>
      <c r="N80" s="12">
        <f t="shared" si="9"/>
        <v>1.823202349933176E-2</v>
      </c>
      <c r="O80" s="12">
        <f t="shared" si="10"/>
        <v>8.0872530529583139E-2</v>
      </c>
      <c r="P80" s="12">
        <f t="shared" si="11"/>
        <v>0.32377125300239706</v>
      </c>
    </row>
    <row r="81" spans="1:16">
      <c r="A81">
        <v>1977</v>
      </c>
      <c r="B81" s="4">
        <f>[3]US!B80</f>
        <v>218653.23061630217</v>
      </c>
      <c r="C81" s="4">
        <f>[3]US!C80</f>
        <v>109314.17044302951</v>
      </c>
      <c r="D81" s="4">
        <f>[3]US!D80</f>
        <v>350085.78962792014</v>
      </c>
      <c r="E81" s="4">
        <f>[3]US!E80</f>
        <v>1309860.2338407515</v>
      </c>
      <c r="F81" s="4">
        <f>[3]US!F80</f>
        <v>3960497.0178926443</v>
      </c>
      <c r="G81">
        <f>B81/[3]US!$G80</f>
        <v>992.57443910636562</v>
      </c>
      <c r="H81">
        <f>C81/[3]US!$G80</f>
        <v>496.23072619617642</v>
      </c>
      <c r="I81">
        <f>D81/[3]US!$G80</f>
        <v>1589.2113978815109</v>
      </c>
      <c r="J81">
        <f>E81/[3]US!$G80</f>
        <v>5946.0991417671858</v>
      </c>
      <c r="K81">
        <f>F81/[3]US!$G80</f>
        <v>17978.64177463534</v>
      </c>
      <c r="L81">
        <f>[3]US!$G80</f>
        <v>220.28899999999999</v>
      </c>
      <c r="M81" s="12">
        <f t="shared" si="8"/>
        <v>5.520853307766059E-2</v>
      </c>
      <c r="N81" s="12">
        <f t="shared" si="9"/>
        <v>2.7601124290505055E-2</v>
      </c>
      <c r="O81" s="12">
        <f t="shared" si="10"/>
        <v>8.8394408087245219E-2</v>
      </c>
      <c r="P81" s="12">
        <f t="shared" si="11"/>
        <v>0.33073127638351812</v>
      </c>
    </row>
    <row r="82" spans="1:16">
      <c r="A82">
        <v>1978</v>
      </c>
      <c r="B82" s="4">
        <f>[3]US!B81</f>
        <v>282825.6951446007</v>
      </c>
      <c r="C82" s="4">
        <f>[3]US!C81</f>
        <v>166239.96368704771</v>
      </c>
      <c r="D82" s="4">
        <f>[3]US!D81</f>
        <v>410002.10166529129</v>
      </c>
      <c r="E82" s="4">
        <f>[3]US!E81</f>
        <v>1421164.6550506707</v>
      </c>
      <c r="F82" s="4">
        <f>[3]US!F81</f>
        <v>4179854.3380206954</v>
      </c>
      <c r="G82">
        <f>B82/[3]US!$G81</f>
        <v>1270.3901789281751</v>
      </c>
      <c r="H82">
        <f>C82/[3]US!$G81</f>
        <v>746.71297848459869</v>
      </c>
      <c r="I82">
        <f>D82/[3]US!$G81</f>
        <v>1841.6383385151589</v>
      </c>
      <c r="J82">
        <f>E82/[3]US!$G81</f>
        <v>6383.555848746887</v>
      </c>
      <c r="K82">
        <f>F82/[3]US!$G81</f>
        <v>18774.976925830397</v>
      </c>
      <c r="L82">
        <f>[3]US!$G81</f>
        <v>222.62899999999999</v>
      </c>
      <c r="M82" s="12">
        <f t="shared" si="8"/>
        <v>6.7664007468386661E-2</v>
      </c>
      <c r="N82" s="12">
        <f t="shared" si="9"/>
        <v>3.9771712180230678E-2</v>
      </c>
      <c r="O82" s="12">
        <f t="shared" si="10"/>
        <v>9.8090045372117296E-2</v>
      </c>
      <c r="P82" s="12">
        <f t="shared" si="11"/>
        <v>0.34000339249229461</v>
      </c>
    </row>
    <row r="83" spans="1:16">
      <c r="A83">
        <v>1979</v>
      </c>
      <c r="B83" s="4">
        <f>[3]US!B82</f>
        <v>313793.57230392157</v>
      </c>
      <c r="C83" s="4">
        <f>[3]US!C82</f>
        <v>106127.95401848263</v>
      </c>
      <c r="D83" s="4">
        <f>[3]US!D82</f>
        <v>356611.60739593365</v>
      </c>
      <c r="E83" s="4">
        <f>[3]US!E82</f>
        <v>1398658.7429039227</v>
      </c>
      <c r="F83" s="4">
        <f>[3]US!F82</f>
        <v>4312644.2401960781</v>
      </c>
      <c r="G83">
        <f>B83/[3]US!$G82</f>
        <v>1393.9813790122057</v>
      </c>
      <c r="H83">
        <f>C83/[3]US!$G82</f>
        <v>471.45768668308546</v>
      </c>
      <c r="I83">
        <f>D83/[3]US!$G82</f>
        <v>1584.1941458509932</v>
      </c>
      <c r="J83">
        <f>E83/[3]US!$G82</f>
        <v>6213.3339089314486</v>
      </c>
      <c r="K83">
        <f>F83/[3]US!$G82</f>
        <v>19158.282054659041</v>
      </c>
      <c r="L83">
        <f>[3]US!$G82</f>
        <v>225.10599999999999</v>
      </c>
      <c r="M83" s="12">
        <f t="shared" si="8"/>
        <v>7.2761293263933755E-2</v>
      </c>
      <c r="N83" s="12">
        <f t="shared" si="9"/>
        <v>2.4608557559493347E-2</v>
      </c>
      <c r="O83" s="12">
        <f t="shared" si="10"/>
        <v>8.2689780917268529E-2</v>
      </c>
      <c r="P83" s="12">
        <f t="shared" si="11"/>
        <v>0.32431581762940209</v>
      </c>
    </row>
    <row r="84" spans="1:16">
      <c r="A84">
        <v>1980</v>
      </c>
      <c r="B84" s="4">
        <f>[3]US!B83</f>
        <v>204527.34209934814</v>
      </c>
      <c r="C84" s="4">
        <f>[3]US!C83</f>
        <v>-44948.482643738884</v>
      </c>
      <c r="D84" s="4">
        <f>[3]US!D83</f>
        <v>207753.13918813341</v>
      </c>
      <c r="E84" s="4">
        <f>[3]US!E83</f>
        <v>1246350.2705108519</v>
      </c>
      <c r="F84" s="4">
        <f>[3]US!F83</f>
        <v>4301149.1346369963</v>
      </c>
      <c r="G84">
        <f>B84/[3]US!$G83</f>
        <v>898.12907660674728</v>
      </c>
      <c r="H84">
        <f>C84/[3]US!$G83</f>
        <v>-197.37966961936223</v>
      </c>
      <c r="I84">
        <f>D84/[3]US!$G83</f>
        <v>912.29433261082795</v>
      </c>
      <c r="J84">
        <f>E84/[3]US!$G83</f>
        <v>5473.0257876169253</v>
      </c>
      <c r="K84">
        <f>F84/[3]US!$G83</f>
        <v>18887.387187396242</v>
      </c>
      <c r="L84">
        <f>[3]US!$G83</f>
        <v>227.726</v>
      </c>
      <c r="M84" s="12">
        <f t="shared" si="8"/>
        <v>4.7551790393013098E-2</v>
      </c>
      <c r="N84" s="12">
        <f t="shared" si="9"/>
        <v>-1.0450342742540685E-2</v>
      </c>
      <c r="O84" s="12">
        <f t="shared" si="10"/>
        <v>4.8301775336061933E-2</v>
      </c>
      <c r="P84" s="12">
        <f t="shared" si="11"/>
        <v>0.28977146141575022</v>
      </c>
    </row>
    <row r="85" spans="1:16">
      <c r="A85">
        <v>1981</v>
      </c>
      <c r="B85" s="4">
        <f>[3]US!B84</f>
        <v>250763.06000822029</v>
      </c>
      <c r="C85" s="4">
        <f>[3]US!C84</f>
        <v>28744.583104973884</v>
      </c>
      <c r="D85" s="4">
        <f>[3]US!D84</f>
        <v>278127.57116087194</v>
      </c>
      <c r="E85" s="4">
        <f>[3]US!E84</f>
        <v>1343044.7679206359</v>
      </c>
      <c r="F85" s="4">
        <f>[3]US!F84</f>
        <v>4411193.2799013564</v>
      </c>
      <c r="G85">
        <f>B85/[3]US!$G84</f>
        <v>1090.2362526878208</v>
      </c>
      <c r="H85">
        <f>C85/[3]US!$G84</f>
        <v>124.97210142679334</v>
      </c>
      <c r="I85">
        <f>D85/[3]US!$G84</f>
        <v>1209.2082499777048</v>
      </c>
      <c r="J85">
        <f>E85/[3]US!$G84</f>
        <v>5839.1219780209203</v>
      </c>
      <c r="K85">
        <f>F85/[3]US!$G84</f>
        <v>19178.434140992296</v>
      </c>
      <c r="L85">
        <f>[3]US!$G84</f>
        <v>230.00800000000001</v>
      </c>
      <c r="M85" s="12">
        <f t="shared" si="8"/>
        <v>5.6846989940515118E-2</v>
      </c>
      <c r="N85" s="12">
        <f t="shared" si="9"/>
        <v>6.5162828470795723E-3</v>
      </c>
      <c r="O85" s="12">
        <f t="shared" si="10"/>
        <v>6.3050415956176706E-2</v>
      </c>
      <c r="P85" s="12">
        <f t="shared" si="11"/>
        <v>0.30446291574661388</v>
      </c>
    </row>
    <row r="86" spans="1:16">
      <c r="A86">
        <v>1982</v>
      </c>
      <c r="B86" s="4">
        <f>[3]US!B85</f>
        <v>99781.685066821607</v>
      </c>
      <c r="C86" s="4">
        <f>[3]US!C85</f>
        <v>-97407.000295785474</v>
      </c>
      <c r="D86" s="4">
        <f>[3]US!D85</f>
        <v>154249.32491533208</v>
      </c>
      <c r="E86" s="4">
        <f>[3]US!E85</f>
        <v>1199764.9419337062</v>
      </c>
      <c r="F86" s="4">
        <f>[3]US!F85</f>
        <v>4331072.0511330618</v>
      </c>
      <c r="G86">
        <f>B86/[3]US!$G85</f>
        <v>429.68970995711618</v>
      </c>
      <c r="H86">
        <f>C86/[3]US!$G85</f>
        <v>-419.46360874602948</v>
      </c>
      <c r="I86">
        <f>D86/[3]US!$G85</f>
        <v>664.24361985432688</v>
      </c>
      <c r="J86">
        <f>E86/[3]US!$G85</f>
        <v>5166.545840260902</v>
      </c>
      <c r="K86">
        <f>F86/[3]US!$G85</f>
        <v>18650.888609552498</v>
      </c>
      <c r="L86">
        <f>[3]US!$G85</f>
        <v>232.21799999999999</v>
      </c>
      <c r="M86" s="12">
        <f t="shared" si="8"/>
        <v>2.3038565022421523E-2</v>
      </c>
      <c r="N86" s="12">
        <f t="shared" si="9"/>
        <v>-2.249027472777845E-2</v>
      </c>
      <c r="O86" s="12">
        <f t="shared" si="10"/>
        <v>3.561458297027835E-2</v>
      </c>
      <c r="P86" s="12">
        <f t="shared" si="11"/>
        <v>0.27701338785620822</v>
      </c>
    </row>
    <row r="87" spans="1:16">
      <c r="A87">
        <v>1983</v>
      </c>
      <c r="B87" s="4">
        <f>[3]US!B86</f>
        <v>92699.248043235173</v>
      </c>
      <c r="C87" s="4">
        <f>[3]US!C86</f>
        <v>-86294.155517125764</v>
      </c>
      <c r="D87" s="4">
        <f>[3]US!D86</f>
        <v>174694.12469159579</v>
      </c>
      <c r="E87" s="4">
        <f>[3]US!E86</f>
        <v>1268982.3706745179</v>
      </c>
      <c r="F87" s="4">
        <f>[3]US!F86</f>
        <v>4532370.2012672378</v>
      </c>
      <c r="G87">
        <f>B87/[3]US!$G86</f>
        <v>395.58768096356539</v>
      </c>
      <c r="H87">
        <f>C87/[3]US!$G86</f>
        <v>-368.25438805941019</v>
      </c>
      <c r="I87">
        <f>D87/[3]US!$G86</f>
        <v>745.49519142244492</v>
      </c>
      <c r="J87">
        <f>E87/[3]US!$G86</f>
        <v>5415.2952024448878</v>
      </c>
      <c r="K87">
        <f>F87/[3]US!$G86</f>
        <v>19341.57886967366</v>
      </c>
      <c r="L87">
        <f>[3]US!$G86</f>
        <v>234.333</v>
      </c>
      <c r="M87" s="12">
        <f t="shared" si="8"/>
        <v>2.045270883153294E-2</v>
      </c>
      <c r="N87" s="12">
        <f t="shared" si="9"/>
        <v>-1.9039520534531396E-2</v>
      </c>
      <c r="O87" s="12">
        <f t="shared" si="10"/>
        <v>3.8543657497958086E-2</v>
      </c>
      <c r="P87" s="12">
        <f t="shared" si="11"/>
        <v>0.27998206552494631</v>
      </c>
    </row>
    <row r="88" spans="1:16">
      <c r="A88">
        <v>1984</v>
      </c>
      <c r="B88" s="4">
        <f>[3]US!B87</f>
        <v>200725.63613460498</v>
      </c>
      <c r="C88" s="4">
        <f>[3]US!C87</f>
        <v>17248.708621828231</v>
      </c>
      <c r="D88" s="4">
        <f>[3]US!D87</f>
        <v>290268.17832760472</v>
      </c>
      <c r="E88" s="4">
        <f>[3]US!E87</f>
        <v>1464012.4950688502</v>
      </c>
      <c r="F88" s="4">
        <f>[3]US!F87</f>
        <v>4860910.4732769476</v>
      </c>
      <c r="G88">
        <f>B88/[3]US!$G87</f>
        <v>849.11476659561993</v>
      </c>
      <c r="H88">
        <f>C88/[3]US!$G87</f>
        <v>72.965932391804486</v>
      </c>
      <c r="I88">
        <f>D88/[3]US!$G87</f>
        <v>1227.8999396245451</v>
      </c>
      <c r="J88">
        <f>E88/[3]US!$G87</f>
        <v>6193.10344200297</v>
      </c>
      <c r="K88">
        <f>F88/[3]US!$G87</f>
        <v>20562.748941499984</v>
      </c>
      <c r="L88">
        <f>[3]US!$G87</f>
        <v>236.39400000000001</v>
      </c>
      <c r="M88" s="12">
        <f t="shared" si="8"/>
        <v>4.1293835226569653E-2</v>
      </c>
      <c r="N88" s="12">
        <f t="shared" si="9"/>
        <v>3.5484522326946167E-3</v>
      </c>
      <c r="O88" s="12">
        <f t="shared" si="10"/>
        <v>5.9714775642004891E-2</v>
      </c>
      <c r="P88" s="12">
        <f t="shared" si="11"/>
        <v>0.30118071565343946</v>
      </c>
    </row>
    <row r="89" spans="1:16">
      <c r="A89">
        <v>1985</v>
      </c>
      <c r="B89" s="4">
        <f>[3]US!B88</f>
        <v>131421.15518744552</v>
      </c>
      <c r="C89" s="4">
        <f>[3]US!C88</f>
        <v>-35284.510235899244</v>
      </c>
      <c r="D89" s="4">
        <f>[3]US!D88</f>
        <v>251623.49940141547</v>
      </c>
      <c r="E89" s="4">
        <f>[3]US!E88</f>
        <v>1475217.5923327026</v>
      </c>
      <c r="F89" s="4">
        <f>[3]US!F88</f>
        <v>5066728.7707061898</v>
      </c>
      <c r="G89">
        <f>B89/[3]US!$G88</f>
        <v>551.01823512802832</v>
      </c>
      <c r="H89">
        <f>C89/[3]US!$G88</f>
        <v>-147.93971739033503</v>
      </c>
      <c r="I89">
        <f>D89/[3]US!$G88</f>
        <v>1054.9986138772838</v>
      </c>
      <c r="J89">
        <f>E89/[3]US!$G88</f>
        <v>6185.2431063902068</v>
      </c>
      <c r="K89">
        <f>F89/[3]US!$G88</f>
        <v>21243.611358650054</v>
      </c>
      <c r="L89">
        <f>[3]US!$G88</f>
        <v>238.506</v>
      </c>
      <c r="M89" s="12">
        <f t="shared" si="8"/>
        <v>2.5938067959601539E-2</v>
      </c>
      <c r="N89" s="12">
        <f t="shared" si="9"/>
        <v>-6.9639627129638847E-3</v>
      </c>
      <c r="O89" s="12">
        <f t="shared" si="10"/>
        <v>4.9661924051708162E-2</v>
      </c>
      <c r="P89" s="12">
        <f t="shared" si="11"/>
        <v>0.29115779807709935</v>
      </c>
    </row>
    <row r="90" spans="1:16">
      <c r="A90">
        <v>1986</v>
      </c>
      <c r="B90" s="4">
        <f>[3]US!B89</f>
        <v>69492.694411211749</v>
      </c>
      <c r="C90" s="4">
        <f>[3]US!C89</f>
        <v>-38849.052622988791</v>
      </c>
      <c r="D90" s="4">
        <f>[3]US!D89</f>
        <v>265824.65760517737</v>
      </c>
      <c r="E90" s="4">
        <f>[3]US!E89</f>
        <v>1532603.2857929496</v>
      </c>
      <c r="F90" s="4">
        <f>[3]US!F89</f>
        <v>5244371.6458724998</v>
      </c>
      <c r="G90">
        <f>B90/[3]US!$G89</f>
        <v>288.73121247122458</v>
      </c>
      <c r="H90">
        <f>C90/[3]US!$G89</f>
        <v>-161.41170179442997</v>
      </c>
      <c r="I90">
        <f>D90/[3]US!$G89</f>
        <v>1104.4596319855468</v>
      </c>
      <c r="J90">
        <f>E90/[3]US!$G89</f>
        <v>6367.7255385421886</v>
      </c>
      <c r="K90">
        <f>F90/[3]US!$G89</f>
        <v>21789.539127701166</v>
      </c>
      <c r="L90">
        <f>[3]US!$G89</f>
        <v>240.68299999999999</v>
      </c>
      <c r="M90" s="12">
        <f t="shared" si="8"/>
        <v>1.3250909566240386E-2</v>
      </c>
      <c r="N90" s="12">
        <f t="shared" si="9"/>
        <v>-7.4077611668815126E-3</v>
      </c>
      <c r="O90" s="12">
        <f t="shared" si="10"/>
        <v>5.0687608650769531E-2</v>
      </c>
      <c r="P90" s="12">
        <f t="shared" si="11"/>
        <v>0.29223773395220015</v>
      </c>
    </row>
    <row r="91" spans="1:16">
      <c r="A91">
        <v>1987</v>
      </c>
      <c r="B91" s="4">
        <f>[3]US!B90</f>
        <v>59271.659159159157</v>
      </c>
      <c r="C91" s="4">
        <f>[3]US!C90</f>
        <v>-52279.714453270361</v>
      </c>
      <c r="D91" s="4">
        <f>[3]US!D90</f>
        <v>266898.89616735023</v>
      </c>
      <c r="E91" s="4">
        <f>[3]US!E90</f>
        <v>1579235.0659013432</v>
      </c>
      <c r="F91" s="4">
        <f>[3]US!F90</f>
        <v>5431646.1461461456</v>
      </c>
      <c r="G91">
        <f>B91/[3]US!$G90</f>
        <v>244.07398672870605</v>
      </c>
      <c r="H91">
        <f>C91/[3]US!$G90</f>
        <v>-215.28194946228783</v>
      </c>
      <c r="I91">
        <f>D91/[3]US!$G90</f>
        <v>1099.0594588575757</v>
      </c>
      <c r="J91">
        <f>E91/[3]US!$G90</f>
        <v>6503.1113349009165</v>
      </c>
      <c r="K91">
        <f>F91/[3]US!$G90</f>
        <v>22366.9043215005</v>
      </c>
      <c r="L91">
        <f>[3]US!$G90</f>
        <v>242.84299999999999</v>
      </c>
      <c r="M91" s="12">
        <f t="shared" si="8"/>
        <v>1.0912282863126772E-2</v>
      </c>
      <c r="N91" s="12">
        <f t="shared" si="9"/>
        <v>-9.6250221473583638E-3</v>
      </c>
      <c r="O91" s="12">
        <f t="shared" si="10"/>
        <v>4.9137754740654446E-2</v>
      </c>
      <c r="P91" s="12">
        <f t="shared" si="11"/>
        <v>0.29074704489390202</v>
      </c>
    </row>
    <row r="92" spans="1:16">
      <c r="A92">
        <v>1988</v>
      </c>
      <c r="B92" s="4">
        <f>[3]US!B91</f>
        <v>96381.881850419071</v>
      </c>
      <c r="C92" s="4">
        <f>[3]US!C91</f>
        <v>-7402.5431526374487</v>
      </c>
      <c r="D92" s="4">
        <f>[3]US!D91</f>
        <v>334006.76858817489</v>
      </c>
      <c r="E92" s="4">
        <f>[3]US!E91</f>
        <v>1701782.11369219</v>
      </c>
      <c r="F92" s="4">
        <f>[3]US!F91</f>
        <v>5659837.362991618</v>
      </c>
      <c r="G92">
        <f>B92/[3]US!$G91</f>
        <v>393.29751306988493</v>
      </c>
      <c r="H92">
        <f>C92/[3]US!$G91</f>
        <v>-30.206940935674989</v>
      </c>
      <c r="I92">
        <f>D92/[3]US!$G91</f>
        <v>1362.9535853855771</v>
      </c>
      <c r="J92">
        <f>E92/[3]US!$G91</f>
        <v>6944.320449570474</v>
      </c>
      <c r="K92">
        <f>F92/[3]US!$G91</f>
        <v>23095.626652105468</v>
      </c>
      <c r="L92">
        <f>[3]US!$G91</f>
        <v>245.06100000000001</v>
      </c>
      <c r="M92" s="12">
        <f t="shared" si="8"/>
        <v>1.7029090355252637E-2</v>
      </c>
      <c r="N92" s="12">
        <f t="shared" si="9"/>
        <v>-1.3079073969582563E-3</v>
      </c>
      <c r="O92" s="12">
        <f t="shared" si="10"/>
        <v>5.9013492290815414E-2</v>
      </c>
      <c r="P92" s="12">
        <f t="shared" si="11"/>
        <v>0.30067685775208913</v>
      </c>
    </row>
    <row r="93" spans="1:16">
      <c r="A93">
        <v>1989</v>
      </c>
      <c r="B93" s="4">
        <f>[3]US!B92</f>
        <v>128612.09897610922</v>
      </c>
      <c r="C93" s="4">
        <f>[3]US!C92</f>
        <v>19991.771186806262</v>
      </c>
      <c r="D93" s="4">
        <f>[3]US!D92</f>
        <v>380298.92944541626</v>
      </c>
      <c r="E93" s="4">
        <f>[3]US!E92</f>
        <v>1798527.2300425912</v>
      </c>
      <c r="F93" s="4">
        <f>[3]US!F92</f>
        <v>5867471.9981383802</v>
      </c>
      <c r="G93">
        <f>B93/[3]US!$G92</f>
        <v>519.88220470804538</v>
      </c>
      <c r="H93">
        <f>C93/[3]US!$G92</f>
        <v>80.811728938085921</v>
      </c>
      <c r="I93">
        <f>D93/[3]US!$G92</f>
        <v>1537.2631926714671</v>
      </c>
      <c r="J93">
        <f>E93/[3]US!$G92</f>
        <v>7270.0959631774958</v>
      </c>
      <c r="K93">
        <f>F93/[3]US!$G92</f>
        <v>23717.786294907899</v>
      </c>
      <c r="L93">
        <f>[3]US!$G92</f>
        <v>247.387</v>
      </c>
      <c r="M93" s="12">
        <f t="shared" si="8"/>
        <v>2.1919507927249591E-2</v>
      </c>
      <c r="N93" s="12">
        <f t="shared" si="9"/>
        <v>3.4072205531017804E-3</v>
      </c>
      <c r="O93" s="12">
        <f t="shared" si="10"/>
        <v>6.481478387388584E-2</v>
      </c>
      <c r="P93" s="12">
        <f t="shared" si="11"/>
        <v>0.30652506405027996</v>
      </c>
    </row>
    <row r="94" spans="1:16">
      <c r="A94">
        <v>1990</v>
      </c>
      <c r="B94" s="4">
        <f>[3]US!B93</f>
        <v>90732</v>
      </c>
      <c r="C94" s="4">
        <f>[3]US!C93</f>
        <v>-25205.150250876162</v>
      </c>
      <c r="D94" s="4">
        <f>[3]US!D93</f>
        <v>350312.68574912386</v>
      </c>
      <c r="E94" s="4">
        <f>[3]US!E93</f>
        <v>1795977.9076656869</v>
      </c>
      <c r="F94" s="4">
        <f>[3]US!F93</f>
        <v>5979600</v>
      </c>
      <c r="G94">
        <f>B94/[3]US!$G93</f>
        <v>362.66543022851454</v>
      </c>
      <c r="H94">
        <f>C94/[3]US!$G93</f>
        <v>-100.74765969788338</v>
      </c>
      <c r="I94">
        <f>D94/[3]US!$G93</f>
        <v>1400.2369714291806</v>
      </c>
      <c r="J94">
        <f>E94/[3]US!$G93</f>
        <v>7178.7142415518638</v>
      </c>
      <c r="K94">
        <f>F94/[3]US!$G93</f>
        <v>23901.095606780691</v>
      </c>
      <c r="L94">
        <f>[3]US!$G93</f>
        <v>250.18100000000001</v>
      </c>
      <c r="M94" s="12">
        <f t="shared" si="8"/>
        <v>1.5173590206702789E-2</v>
      </c>
      <c r="N94" s="12">
        <f t="shared" si="9"/>
        <v>-4.2151900212181685E-3</v>
      </c>
      <c r="O94" s="12">
        <f t="shared" si="10"/>
        <v>5.8584635385163529E-2</v>
      </c>
      <c r="P94" s="12">
        <f t="shared" si="11"/>
        <v>0.30035084414771673</v>
      </c>
    </row>
    <row r="95" spans="1:16">
      <c r="A95">
        <v>1991</v>
      </c>
      <c r="B95" s="4">
        <f>[3]US!B94</f>
        <v>78793.169707500711</v>
      </c>
      <c r="C95" s="4">
        <f>[3]US!C94</f>
        <v>-19879.787992269532</v>
      </c>
      <c r="D95" s="4">
        <f>[3]US!D94</f>
        <v>364652.09968294034</v>
      </c>
      <c r="E95" s="4">
        <f>[3]US!E94</f>
        <v>0</v>
      </c>
      <c r="F95" s="4">
        <f>[3]US!F94</f>
        <v>5976424.8479582956</v>
      </c>
      <c r="G95">
        <f>B95/[3]US!$G94</f>
        <v>310.78440305881242</v>
      </c>
      <c r="H95">
        <f>C95/[3]US!$G94</f>
        <v>-78.411974883720006</v>
      </c>
      <c r="I95">
        <f>D95/[3]US!$G94</f>
        <v>1438.2996082630866</v>
      </c>
      <c r="J95">
        <f>E95/[3]US!$G94</f>
        <v>0</v>
      </c>
      <c r="K95">
        <f>F95/[3]US!$G94</f>
        <v>23572.850739392954</v>
      </c>
      <c r="L95">
        <f>[3]US!$G94</f>
        <v>253.53</v>
      </c>
      <c r="M95" s="12">
        <f t="shared" si="8"/>
        <v>1.3183997408487205E-2</v>
      </c>
      <c r="N95" s="12">
        <f t="shared" si="9"/>
        <v>-3.3263679370219125E-3</v>
      </c>
      <c r="O95" s="12">
        <f t="shared" si="10"/>
        <v>6.1015089950895163E-2</v>
      </c>
      <c r="P95" s="12">
        <f t="shared" si="11"/>
        <v>0</v>
      </c>
    </row>
    <row r="96" spans="1:16">
      <c r="A96">
        <v>1992</v>
      </c>
      <c r="B96" s="4">
        <f>[3]US!B95</f>
        <v>65096.41775198187</v>
      </c>
      <c r="C96" s="4">
        <f>[3]US!C95</f>
        <v>-32482.467669788719</v>
      </c>
      <c r="D96" s="4">
        <f>[3]US!D95</f>
        <v>363257.45693383523</v>
      </c>
      <c r="E96" s="4">
        <f>[3]US!E95</f>
        <v>0</v>
      </c>
      <c r="F96" s="4">
        <f>[3]US!F95</f>
        <v>6188451.3731596824</v>
      </c>
      <c r="G96">
        <f>B96/[3]US!$G95</f>
        <v>253.37035268284484</v>
      </c>
      <c r="H96">
        <f>C96/[3]US!$G95</f>
        <v>-126.4292963225754</v>
      </c>
      <c r="I96">
        <f>D96/[3]US!$G95</f>
        <v>1413.8822558357601</v>
      </c>
      <c r="J96">
        <f>E96/[3]US!$G95</f>
        <v>0</v>
      </c>
      <c r="K96">
        <f>F96/[3]US!$G95</f>
        <v>24086.887744761763</v>
      </c>
      <c r="L96">
        <f>[3]US!$G95</f>
        <v>256.92200000000003</v>
      </c>
      <c r="M96" s="12">
        <f t="shared" si="8"/>
        <v>1.0519015796797822E-2</v>
      </c>
      <c r="N96" s="12">
        <f t="shared" si="9"/>
        <v>-5.2488846903880433E-3</v>
      </c>
      <c r="O96" s="12">
        <f t="shared" si="10"/>
        <v>5.869925043110813E-2</v>
      </c>
      <c r="P96" s="12">
        <f t="shared" si="11"/>
        <v>0</v>
      </c>
    </row>
    <row r="97" spans="1:16">
      <c r="A97">
        <v>1993</v>
      </c>
      <c r="B97" s="4">
        <f>[3]US!B96</f>
        <v>83649.390210176993</v>
      </c>
      <c r="C97" s="4">
        <f>[3]US!C96</f>
        <v>-9571.1811778038373</v>
      </c>
      <c r="D97" s="4">
        <f>[3]US!D96</f>
        <v>395908.1011293034</v>
      </c>
      <c r="E97" s="4">
        <f>[3]US!E96</f>
        <v>0</v>
      </c>
      <c r="F97" s="4">
        <f>[3]US!F96</f>
        <v>6358422.2206858406</v>
      </c>
      <c r="G97">
        <f>B97/[3]US!$G96</f>
        <v>321.37985035529539</v>
      </c>
      <c r="H97">
        <f>C97/[3]US!$G96</f>
        <v>-36.772351441143982</v>
      </c>
      <c r="I97">
        <f>D97/[3]US!$G96</f>
        <v>1521.0736859610092</v>
      </c>
      <c r="J97">
        <f>E97/[3]US!$G96</f>
        <v>0</v>
      </c>
      <c r="K97">
        <f>F97/[3]US!$G96</f>
        <v>24428.974038488413</v>
      </c>
      <c r="L97">
        <f>[3]US!$G96</f>
        <v>260.28199999999998</v>
      </c>
      <c r="M97" s="12">
        <f t="shared" si="8"/>
        <v>1.3155683486705335E-2</v>
      </c>
      <c r="N97" s="12">
        <f t="shared" si="9"/>
        <v>-1.5052761275691844E-3</v>
      </c>
      <c r="O97" s="12">
        <f t="shared" si="10"/>
        <v>6.2265148080493368E-2</v>
      </c>
      <c r="P97" s="12">
        <f t="shared" si="11"/>
        <v>0</v>
      </c>
    </row>
    <row r="98" spans="1:16">
      <c r="A98">
        <v>1994</v>
      </c>
      <c r="B98" s="4">
        <f>[3]US!B97</f>
        <v>141635.83536420253</v>
      </c>
      <c r="C98" s="4">
        <f>[3]US!C97</f>
        <v>52367.885727421257</v>
      </c>
      <c r="D98" s="4">
        <f>[3]US!D97</f>
        <v>470460.61086281255</v>
      </c>
      <c r="E98" s="4">
        <f>[3]US!E97</f>
        <v>0</v>
      </c>
      <c r="F98" s="4">
        <f>[3]US!F97</f>
        <v>6615036.487950176</v>
      </c>
      <c r="G98">
        <f>B98/[3]US!$G97</f>
        <v>537.60921358183577</v>
      </c>
      <c r="H98">
        <f>C98/[3]US!$G97</f>
        <v>198.77355042577008</v>
      </c>
      <c r="I98">
        <f>D98/[3]US!$G97</f>
        <v>1785.7342273360255</v>
      </c>
      <c r="J98">
        <f>E98/[3]US!$G97</f>
        <v>0</v>
      </c>
      <c r="K98">
        <f>F98/[3]US!$G97</f>
        <v>25108.79082936432</v>
      </c>
      <c r="L98">
        <f>[3]US!$G97</f>
        <v>263.45499999999998</v>
      </c>
      <c r="M98" s="12">
        <f t="shared" si="8"/>
        <v>2.1411194877337964E-2</v>
      </c>
      <c r="N98" s="12">
        <f t="shared" si="9"/>
        <v>7.9164923463103474E-3</v>
      </c>
      <c r="O98" s="12">
        <f t="shared" si="10"/>
        <v>7.1119881457917061E-2</v>
      </c>
      <c r="P98" s="12">
        <f t="shared" si="11"/>
        <v>0</v>
      </c>
    </row>
    <row r="99" spans="1:16">
      <c r="A99">
        <v>1995</v>
      </c>
      <c r="B99" s="4">
        <f>[3]US!B98</f>
        <v>142772.62665782491</v>
      </c>
      <c r="C99" s="4">
        <f>[3]US!C98</f>
        <v>55029.283601695031</v>
      </c>
      <c r="D99" s="4">
        <f>[3]US!D98</f>
        <v>443190.06578162016</v>
      </c>
      <c r="E99" s="4">
        <f>[3]US!E98</f>
        <v>0</v>
      </c>
      <c r="F99" s="4">
        <f>[3]US!F98</f>
        <v>6794938.9920424391</v>
      </c>
      <c r="G99">
        <f>B99/[3]US!$G98</f>
        <v>535.55533879178688</v>
      </c>
      <c r="H99">
        <f>C99/[3]US!$G98</f>
        <v>206.4207076151028</v>
      </c>
      <c r="I99">
        <f>D99/[3]US!$G98</f>
        <v>1662.4531703663336</v>
      </c>
      <c r="J99">
        <f>E99/[3]US!$G98</f>
        <v>0</v>
      </c>
      <c r="K99">
        <f>F99/[3]US!$G98</f>
        <v>25488.540339559313</v>
      </c>
      <c r="L99">
        <f>[3]US!$G98</f>
        <v>266.58800000000002</v>
      </c>
      <c r="M99" s="12">
        <f t="shared" si="8"/>
        <v>2.10116127348643E-2</v>
      </c>
      <c r="N99" s="12">
        <f t="shared" si="9"/>
        <v>8.0985691948286653E-3</v>
      </c>
      <c r="O99" s="12">
        <f t="shared" si="10"/>
        <v>6.5223553338836532E-2</v>
      </c>
      <c r="P99" s="12">
        <f t="shared" si="11"/>
        <v>0</v>
      </c>
    </row>
    <row r="100" spans="1:16">
      <c r="A100">
        <v>1996</v>
      </c>
      <c r="B100" s="4">
        <f>[3]US!B99</f>
        <v>176690.17452461575</v>
      </c>
      <c r="C100" s="4">
        <f>[3]US!C99</f>
        <v>71372.024769135678</v>
      </c>
      <c r="D100" s="4">
        <f>[3]US!D99</f>
        <v>473537.83749489143</v>
      </c>
      <c r="E100" s="4">
        <f>[3]US!E99</f>
        <v>0</v>
      </c>
      <c r="F100" s="4">
        <f>[3]US!F99</f>
        <v>7052596.639749934</v>
      </c>
      <c r="G100">
        <f>B100/[3]US!$G99</f>
        <v>655.10197662937685</v>
      </c>
      <c r="H100">
        <f>C100/[3]US!$G99</f>
        <v>264.62113486558235</v>
      </c>
      <c r="I100">
        <f>D100/[3]US!$G99</f>
        <v>1755.7035878556228</v>
      </c>
      <c r="J100">
        <f>E100/[3]US!$G99</f>
        <v>0</v>
      </c>
      <c r="K100">
        <f>F100/[3]US!$G99</f>
        <v>26148.42625799897</v>
      </c>
      <c r="L100">
        <f>[3]US!$G99</f>
        <v>269.714</v>
      </c>
      <c r="M100" s="12">
        <f t="shared" si="8"/>
        <v>2.5053208562751533E-2</v>
      </c>
      <c r="N100" s="12">
        <f t="shared" si="9"/>
        <v>1.0119964094765859E-2</v>
      </c>
      <c r="O100" s="12">
        <f t="shared" si="10"/>
        <v>6.7143757353983854E-2</v>
      </c>
      <c r="P100" s="12">
        <f t="shared" si="11"/>
        <v>0</v>
      </c>
    </row>
    <row r="101" spans="1:16">
      <c r="A101">
        <v>1997</v>
      </c>
      <c r="B101" s="4">
        <f>[3]US!B100</f>
        <v>243239.84507042254</v>
      </c>
      <c r="C101" s="4">
        <f>[3]US!C100</f>
        <v>139603.78586345093</v>
      </c>
      <c r="D101" s="4">
        <f>[3]US!D100</f>
        <v>552745.31969789718</v>
      </c>
      <c r="E101" s="4">
        <f>[3]US!E100</f>
        <v>0</v>
      </c>
      <c r="F101" s="4">
        <f>[3]US!F100</f>
        <v>7368479.1933418689</v>
      </c>
      <c r="G101">
        <f>B101/[3]US!$G100</f>
        <v>891.12553971828095</v>
      </c>
      <c r="H101">
        <f>C101/[3]US!$G100</f>
        <v>511.44786327365716</v>
      </c>
      <c r="I101">
        <f>D101/[3]US!$G100</f>
        <v>2025.0196722495664</v>
      </c>
      <c r="J101">
        <f>E101/[3]US!$G100</f>
        <v>0</v>
      </c>
      <c r="K101">
        <f>F101/[3]US!$G100</f>
        <v>26994.919340491462</v>
      </c>
      <c r="L101">
        <f>[3]US!$G100</f>
        <v>272.95800000000003</v>
      </c>
      <c r="M101" s="12">
        <f t="shared" si="8"/>
        <v>3.3010861357960157E-2</v>
      </c>
      <c r="N101" s="12">
        <f t="shared" si="9"/>
        <v>1.8946078586962203E-2</v>
      </c>
      <c r="O101" s="12">
        <f t="shared" si="10"/>
        <v>7.50148443382124E-2</v>
      </c>
      <c r="P101" s="12">
        <f t="shared" si="11"/>
        <v>0</v>
      </c>
    </row>
    <row r="102" spans="1:16">
      <c r="A102">
        <v>1998</v>
      </c>
      <c r="B102" s="4">
        <f>[3]US!B101</f>
        <v>233084.11831770962</v>
      </c>
      <c r="C102" s="4">
        <f>[3]US!C101</f>
        <v>150814.46499207016</v>
      </c>
      <c r="D102" s="4">
        <f>[3]US!D101</f>
        <v>573933.18983587692</v>
      </c>
      <c r="E102" s="4">
        <f>[3]US!E101</f>
        <v>0</v>
      </c>
      <c r="F102" s="4">
        <f>[3]US!F101</f>
        <v>7697065.3027615901</v>
      </c>
      <c r="G102">
        <f>B102/[3]US!$G101</f>
        <v>844.03672703531231</v>
      </c>
      <c r="H102">
        <f>C102/[3]US!$G101</f>
        <v>546.12449934482265</v>
      </c>
      <c r="I102">
        <f>D102/[3]US!$G101</f>
        <v>2078.30844324499</v>
      </c>
      <c r="J102">
        <f>E102/[3]US!$G101</f>
        <v>0</v>
      </c>
      <c r="K102">
        <f>F102/[3]US!$G101</f>
        <v>27872.365791412001</v>
      </c>
      <c r="L102">
        <f>[3]US!$G101</f>
        <v>276.154</v>
      </c>
      <c r="M102" s="12">
        <f t="shared" si="8"/>
        <v>3.0282206159025649E-2</v>
      </c>
      <c r="N102" s="12">
        <f t="shared" si="9"/>
        <v>1.9593761915721337E-2</v>
      </c>
      <c r="O102" s="12">
        <f t="shared" si="10"/>
        <v>7.4565196897830463E-2</v>
      </c>
      <c r="P102" s="12">
        <f t="shared" si="11"/>
        <v>0</v>
      </c>
    </row>
    <row r="103" spans="1:16">
      <c r="A103">
        <v>1999</v>
      </c>
      <c r="B103" s="4">
        <f>[3]US!B102</f>
        <v>204919.83764206321</v>
      </c>
      <c r="C103" s="4">
        <f>[3]US!C102</f>
        <v>112121.85066821988</v>
      </c>
      <c r="D103" s="4">
        <f>[3]US!D102</f>
        <v>557124.6829898766</v>
      </c>
      <c r="E103" s="4">
        <f>[3]US!E102</f>
        <v>0</v>
      </c>
      <c r="F103" s="4">
        <f>[3]US!F102</f>
        <v>8069839.4529786445</v>
      </c>
      <c r="G103">
        <f>B103/[3]US!$G102</f>
        <v>733.61724439391412</v>
      </c>
      <c r="H103">
        <f>C103/[3]US!$G102</f>
        <v>401.39853744780288</v>
      </c>
      <c r="I103">
        <f>D103/[3]US!$G102</f>
        <v>1994.5178535265948</v>
      </c>
      <c r="J103">
        <f>E103/[3]US!$G102</f>
        <v>0</v>
      </c>
      <c r="K103">
        <f>F103/[3]US!$G102</f>
        <v>28890.191649167449</v>
      </c>
      <c r="L103">
        <f>[3]US!$G102</f>
        <v>279.32799999999997</v>
      </c>
      <c r="M103" s="12">
        <f t="shared" si="8"/>
        <v>2.5393297950484704E-2</v>
      </c>
      <c r="N103" s="12">
        <f t="shared" si="9"/>
        <v>1.3893938203049971E-2</v>
      </c>
      <c r="O103" s="12">
        <f t="shared" si="10"/>
        <v>6.9037889320615581E-2</v>
      </c>
      <c r="P103" s="12">
        <f t="shared" si="11"/>
        <v>0</v>
      </c>
    </row>
    <row r="104" spans="1:16">
      <c r="A104">
        <v>2000</v>
      </c>
      <c r="B104" s="4">
        <f>[3]US!B103</f>
        <v>140052.75003052872</v>
      </c>
      <c r="C104" s="4">
        <f>[3]US!C103</f>
        <v>5043.932236201128</v>
      </c>
      <c r="D104" s="4">
        <f>[3]US!D103</f>
        <v>475457.21491299162</v>
      </c>
      <c r="E104" s="4">
        <f>[3]US!E103</f>
        <v>0</v>
      </c>
      <c r="F104" s="4">
        <f>[3]US!F103</f>
        <v>8399883.3190865777</v>
      </c>
      <c r="G104">
        <f>B104/[3]US!$G103</f>
        <v>495.94101243822092</v>
      </c>
      <c r="H104">
        <f>C104/[3]US!$G103</f>
        <v>17.861076339779771</v>
      </c>
      <c r="I104">
        <f>D104/[3]US!$G103</f>
        <v>1683.6422882350143</v>
      </c>
      <c r="J104">
        <f>E104/[3]US!$G103</f>
        <v>0</v>
      </c>
      <c r="K104">
        <f>F104/[3]US!$G103</f>
        <v>29744.839974385715</v>
      </c>
      <c r="L104">
        <f>[3]US!$G103</f>
        <v>282.39800000000002</v>
      </c>
      <c r="M104" s="12">
        <f t="shared" si="8"/>
        <v>1.6673178032401332E-2</v>
      </c>
      <c r="N104" s="12">
        <f t="shared" si="9"/>
        <v>6.0047646432660404E-4</v>
      </c>
      <c r="O104" s="12">
        <f t="shared" si="10"/>
        <v>5.6602835640899581E-2</v>
      </c>
      <c r="P104" s="12">
        <f t="shared" si="11"/>
        <v>0</v>
      </c>
    </row>
  </sheetData>
  <mergeCells count="7">
    <mergeCell ref="W1:Z1"/>
    <mergeCell ref="AA1:AD1"/>
    <mergeCell ref="AE1:AH1"/>
    <mergeCell ref="B2:F2"/>
    <mergeCell ref="G2:K2"/>
    <mergeCell ref="T2:U2"/>
    <mergeCell ref="M2:P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04"/>
  <sheetViews>
    <sheetView topLeftCell="A13" workbookViewId="0">
      <selection activeCell="I21" sqref="I21"/>
    </sheetView>
  </sheetViews>
  <sheetFormatPr baseColWidth="10" defaultColWidth="9.1640625" defaultRowHeight="15"/>
  <cols>
    <col min="13" max="16" width="12.1640625" customWidth="1"/>
  </cols>
  <sheetData>
    <row r="1" spans="1:29">
      <c r="R1" s="27" t="s">
        <v>30</v>
      </c>
      <c r="S1" s="27"/>
      <c r="T1" s="27"/>
      <c r="U1" s="27"/>
      <c r="V1" s="27" t="s">
        <v>31</v>
      </c>
      <c r="W1" s="27"/>
      <c r="X1" s="27"/>
      <c r="Y1" s="27"/>
      <c r="Z1" s="27" t="s">
        <v>32</v>
      </c>
      <c r="AA1" s="27"/>
      <c r="AB1" s="27"/>
      <c r="AC1" s="27"/>
    </row>
    <row r="2" spans="1:29" ht="48">
      <c r="B2" s="27" t="s">
        <v>6</v>
      </c>
      <c r="C2" s="27"/>
      <c r="D2" s="27"/>
      <c r="E2" s="27"/>
      <c r="F2" s="27"/>
      <c r="G2" s="27" t="s">
        <v>7</v>
      </c>
      <c r="H2" s="27"/>
      <c r="I2" s="27"/>
      <c r="J2" s="27"/>
      <c r="K2" s="27"/>
      <c r="L2" s="11" t="s">
        <v>21</v>
      </c>
      <c r="M2" s="30" t="s">
        <v>26</v>
      </c>
      <c r="N2" s="30"/>
      <c r="O2" s="30"/>
      <c r="P2" s="30"/>
      <c r="R2" s="15" t="s">
        <v>27</v>
      </c>
      <c r="S2" s="14" t="s">
        <v>28</v>
      </c>
      <c r="T2" s="14" t="s">
        <v>3</v>
      </c>
      <c r="U2" s="14" t="s">
        <v>4</v>
      </c>
      <c r="V2" s="15" t="s">
        <v>27</v>
      </c>
      <c r="W2" s="14" t="s">
        <v>28</v>
      </c>
      <c r="X2" s="14" t="s">
        <v>3</v>
      </c>
      <c r="Y2" s="14" t="s">
        <v>4</v>
      </c>
      <c r="Z2" s="15" t="s">
        <v>27</v>
      </c>
      <c r="AA2" s="14" t="s">
        <v>28</v>
      </c>
      <c r="AB2" s="14" t="s">
        <v>3</v>
      </c>
      <c r="AC2" s="14" t="s">
        <v>4</v>
      </c>
    </row>
    <row r="3" spans="1:29" ht="16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1</v>
      </c>
      <c r="H3" s="6" t="s">
        <v>2</v>
      </c>
      <c r="I3" s="6" t="s">
        <v>3</v>
      </c>
      <c r="J3" s="6" t="s">
        <v>4</v>
      </c>
      <c r="K3" s="6" t="s">
        <v>5</v>
      </c>
      <c r="L3" s="11" t="s">
        <v>22</v>
      </c>
      <c r="M3" s="6" t="s">
        <v>1</v>
      </c>
      <c r="N3" s="6" t="s">
        <v>2</v>
      </c>
      <c r="O3" s="6" t="s">
        <v>3</v>
      </c>
      <c r="P3" s="6" t="s">
        <v>4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</row>
    <row r="4" spans="1:29">
      <c r="A4">
        <v>1900</v>
      </c>
      <c r="B4">
        <f>[3]GB!B3</f>
        <v>9808.7232760678871</v>
      </c>
      <c r="C4">
        <f>[3]GB!C3</f>
        <v>3838.8576763974961</v>
      </c>
      <c r="D4">
        <f>[3]GB!D3</f>
        <v>5892.2918025232111</v>
      </c>
      <c r="E4">
        <f>[3]GB!E3</f>
        <v>28551.058750333152</v>
      </c>
      <c r="F4">
        <f>[3]GB!F3</f>
        <v>194884.4949766213</v>
      </c>
      <c r="G4">
        <f>B4/[3]GB!$G3</f>
        <v>267.36965807304932</v>
      </c>
      <c r="H4">
        <f>C4/[3]GB!$G3</f>
        <v>104.64094413120799</v>
      </c>
      <c r="I4">
        <f>D4/[3]GB!$G3</f>
        <v>160.6141798648861</v>
      </c>
      <c r="J4">
        <f>E4/[3]GB!$G3</f>
        <v>778.2548860691586</v>
      </c>
      <c r="K4">
        <f>F4/[3]GB!$G3</f>
        <v>5312.2306868184405</v>
      </c>
      <c r="L4" s="12">
        <f>[3]GB!$G3</f>
        <v>36.686</v>
      </c>
      <c r="M4" s="12">
        <f>G4/$K4</f>
        <v>5.0330957715464024E-2</v>
      </c>
      <c r="N4" s="12">
        <f t="shared" ref="N4:P19" si="0">H4/$K4</f>
        <v>1.969811747649813E-2</v>
      </c>
      <c r="O4" s="12">
        <f t="shared" si="0"/>
        <v>3.0234790116217616E-2</v>
      </c>
      <c r="P4" s="12">
        <f t="shared" si="0"/>
        <v>0.14650246420967553</v>
      </c>
      <c r="R4" s="12">
        <f>(SUM(M4:M104)/101)*100</f>
        <v>4.6315663006127643</v>
      </c>
      <c r="S4" s="12">
        <f t="shared" ref="S4:U4" si="1">(SUM(N4:N104)/101)*100</f>
        <v>2.8045849706982731</v>
      </c>
      <c r="T4" s="12">
        <f t="shared" si="1"/>
        <v>5.4943618652561321</v>
      </c>
      <c r="U4" s="12">
        <f t="shared" si="1"/>
        <v>28.576587565939832</v>
      </c>
      <c r="V4" s="12">
        <f>(SUM(M4:M49)/46)*100</f>
        <v>2.6447045105151292</v>
      </c>
      <c r="W4" s="12">
        <f t="shared" ref="W4:Y4" si="2">(SUM(N4:N49)/46)*100</f>
        <v>0.86233886570151563</v>
      </c>
      <c r="X4" s="12">
        <f t="shared" si="2"/>
        <v>2.4206764811194144</v>
      </c>
      <c r="Y4" s="12">
        <f t="shared" si="2"/>
        <v>20.796988136134768</v>
      </c>
      <c r="Z4" s="12">
        <f>(SUM(M50:M104)/55)*100</f>
        <v>6.2933052523307857</v>
      </c>
      <c r="AA4" s="12">
        <f t="shared" ref="AA4:AC4" si="3">(SUM(N50:N104)/55)*100</f>
        <v>4.4290089857864698</v>
      </c>
      <c r="AB4" s="12">
        <f t="shared" si="3"/>
        <v>8.0650805501704745</v>
      </c>
      <c r="AC4" s="12">
        <f t="shared" si="3"/>
        <v>35.083161634504066</v>
      </c>
    </row>
    <row r="5" spans="1:29">
      <c r="A5">
        <v>1901</v>
      </c>
      <c r="B5">
        <f>[3]GB!B4</f>
        <v>16242.921343835487</v>
      </c>
      <c r="C5">
        <f>[3]GB!C4</f>
        <v>11752.930467223925</v>
      </c>
      <c r="D5">
        <f>[3]GB!D4</f>
        <v>13891.78030208977</v>
      </c>
      <c r="E5">
        <f>[3]GB!E4</f>
        <v>37392.543092020453</v>
      </c>
      <c r="F5">
        <f>[3]GB!F4</f>
        <v>199781.94213695373</v>
      </c>
      <c r="G5">
        <f>B5/[3]GB!$G4</f>
        <v>437.92082564059979</v>
      </c>
      <c r="H5">
        <f>C5/[3]GB!$G4</f>
        <v>316.8674467451383</v>
      </c>
      <c r="I5">
        <f>D5/[3]GB!$G4</f>
        <v>374.53237448679653</v>
      </c>
      <c r="J5">
        <f>E5/[3]GB!$G4</f>
        <v>1008.129818339232</v>
      </c>
      <c r="K5">
        <f>F5/[3]GB!$G4</f>
        <v>5386.2646501025511</v>
      </c>
      <c r="L5" s="12">
        <f>[3]GB!$G4</f>
        <v>37.091000000000001</v>
      </c>
      <c r="M5" s="12">
        <f t="shared" ref="M5:P68" si="4">G5/$K5</f>
        <v>8.1303250784801676E-2</v>
      </c>
      <c r="N5" s="12">
        <f t="shared" si="0"/>
        <v>5.8828792740272307E-2</v>
      </c>
      <c r="O5" s="12">
        <f t="shared" si="0"/>
        <v>6.953471446666952E-2</v>
      </c>
      <c r="P5" s="12">
        <f t="shared" si="0"/>
        <v>0.18716678140203116</v>
      </c>
    </row>
    <row r="6" spans="1:29">
      <c r="A6">
        <v>1902</v>
      </c>
      <c r="B6">
        <f>[3]GB!B5</f>
        <v>12407.076321541897</v>
      </c>
      <c r="C6">
        <f>[3]GB!C5</f>
        <v>9602.7760834662749</v>
      </c>
      <c r="D6">
        <f>[3]GB!D5</f>
        <v>11849.59725394487</v>
      </c>
      <c r="E6">
        <f>[3]GB!E5</f>
        <v>36105.858579983404</v>
      </c>
      <c r="F6">
        <f>[3]GB!F5</f>
        <v>203359.57988534661</v>
      </c>
      <c r="G6">
        <f>B6/[3]GB!$G5</f>
        <v>331.2263420775775</v>
      </c>
      <c r="H6">
        <f>C6/[3]GB!$G5</f>
        <v>256.36115338422434</v>
      </c>
      <c r="I6">
        <f>D6/[3]GB!$G5</f>
        <v>316.34356489788217</v>
      </c>
      <c r="J6">
        <f>E6/[3]GB!$G5</f>
        <v>963.90246622839993</v>
      </c>
      <c r="K6">
        <f>F6/[3]GB!$G5</f>
        <v>5429.0026132026969</v>
      </c>
      <c r="L6" s="12">
        <f>[3]GB!$G5</f>
        <v>37.457999999999998</v>
      </c>
      <c r="M6" s="12">
        <f t="shared" si="4"/>
        <v>6.1010532813536307E-2</v>
      </c>
      <c r="N6" s="12">
        <f t="shared" si="0"/>
        <v>4.7220672312955625E-2</v>
      </c>
      <c r="O6" s="12">
        <f t="shared" si="0"/>
        <v>5.8269186337942029E-2</v>
      </c>
      <c r="P6" s="12">
        <f t="shared" si="0"/>
        <v>0.17754687829479071</v>
      </c>
    </row>
    <row r="7" spans="1:29">
      <c r="A7">
        <v>1903</v>
      </c>
      <c r="B7">
        <f>[3]GB!B6</f>
        <v>12361.35715571696</v>
      </c>
      <c r="C7">
        <f>[3]GB!C6</f>
        <v>10356.538141626623</v>
      </c>
      <c r="D7">
        <f>[3]GB!D6</f>
        <v>12672.51220389738</v>
      </c>
      <c r="E7">
        <f>[3]GB!E6</f>
        <v>37277.157221577079</v>
      </c>
      <c r="F7">
        <f>[3]GB!F6</f>
        <v>202932.36276726206</v>
      </c>
      <c r="G7">
        <f>B7/[3]GB!$G6</f>
        <v>326.77797281688061</v>
      </c>
      <c r="H7">
        <f>C7/[3]GB!$G6</f>
        <v>273.77969074829815</v>
      </c>
      <c r="I7">
        <f>D7/[3]GB!$G6</f>
        <v>335.00349486881095</v>
      </c>
      <c r="J7">
        <f>E7/[3]GB!$G6</f>
        <v>985.43822622335506</v>
      </c>
      <c r="K7">
        <f>F7/[3]GB!$G6</f>
        <v>5364.60724244639</v>
      </c>
      <c r="L7" s="12">
        <f>[3]GB!$G6</f>
        <v>37.828000000000003</v>
      </c>
      <c r="M7" s="12">
        <f t="shared" si="4"/>
        <v>6.0913680731613448E-2</v>
      </c>
      <c r="N7" s="12">
        <f t="shared" si="0"/>
        <v>5.1034433347155538E-2</v>
      </c>
      <c r="O7" s="12">
        <f t="shared" si="0"/>
        <v>6.2446975095988816E-2</v>
      </c>
      <c r="P7" s="12">
        <f t="shared" si="0"/>
        <v>0.18369252056819196</v>
      </c>
    </row>
    <row r="8" spans="1:29">
      <c r="A8">
        <v>1904</v>
      </c>
      <c r="B8">
        <f>[3]GB!B7</f>
        <v>14736.630478956278</v>
      </c>
      <c r="C8">
        <f>[3]GB!C7</f>
        <v>12496.205040944116</v>
      </c>
      <c r="D8">
        <f>[3]GB!D7</f>
        <v>14978.478521348412</v>
      </c>
      <c r="E8">
        <f>[3]GB!E7</f>
        <v>40305.590813344534</v>
      </c>
      <c r="F8">
        <f>[3]GB!F7</f>
        <v>205180.61220381214</v>
      </c>
      <c r="G8">
        <f>B8/[3]GB!$G7</f>
        <v>385.74537284915522</v>
      </c>
      <c r="H8">
        <f>C8/[3]GB!$G7</f>
        <v>327.10009792278396</v>
      </c>
      <c r="I8">
        <f>D8/[3]GB!$G7</f>
        <v>392.07597626752903</v>
      </c>
      <c r="J8">
        <f>E8/[3]GB!$G7</f>
        <v>1055.037322025614</v>
      </c>
      <c r="K8">
        <f>F8/[3]GB!$G7</f>
        <v>5370.7984243073088</v>
      </c>
      <c r="L8" s="12">
        <f>[3]GB!$G7</f>
        <v>38.203000000000003</v>
      </c>
      <c r="M8" s="12">
        <f t="shared" si="4"/>
        <v>7.1822723992644763E-2</v>
      </c>
      <c r="N8" s="12">
        <f t="shared" si="0"/>
        <v>6.0903439690155797E-2</v>
      </c>
      <c r="O8" s="12">
        <f t="shared" si="0"/>
        <v>7.3001432057673343E-2</v>
      </c>
      <c r="P8" s="12">
        <f t="shared" si="0"/>
        <v>0.19643956795151662</v>
      </c>
    </row>
    <row r="9" spans="1:29">
      <c r="A9">
        <v>1905</v>
      </c>
      <c r="B9">
        <f>[3]GB!B8</f>
        <v>19327.442057552704</v>
      </c>
      <c r="C9">
        <f>[3]GB!C8</f>
        <v>17092.018252106001</v>
      </c>
      <c r="D9">
        <f>[3]GB!D8</f>
        <v>19875.068185014308</v>
      </c>
      <c r="E9">
        <f>[3]GB!E8</f>
        <v>46382.666963634132</v>
      </c>
      <c r="F9">
        <f>[3]GB!F8</f>
        <v>210792.32348277967</v>
      </c>
      <c r="G9">
        <f>B9/[3]GB!$G8</f>
        <v>500.94453521208601</v>
      </c>
      <c r="H9">
        <f>C9/[3]GB!$G8</f>
        <v>443.00498294816236</v>
      </c>
      <c r="I9">
        <f>D9/[3]GB!$G8</f>
        <v>515.13835946851657</v>
      </c>
      <c r="J9">
        <f>E9/[3]GB!$G8</f>
        <v>1202.1841004518722</v>
      </c>
      <c r="K9">
        <f>F9/[3]GB!$G8</f>
        <v>5463.4887637442243</v>
      </c>
      <c r="L9" s="12">
        <f>[3]GB!$G8</f>
        <v>38.582000000000001</v>
      </c>
      <c r="M9" s="12">
        <f t="shared" si="4"/>
        <v>9.1689496743611848E-2</v>
      </c>
      <c r="N9" s="12">
        <f t="shared" si="0"/>
        <v>8.1084633300236408E-2</v>
      </c>
      <c r="O9" s="12">
        <f t="shared" si="0"/>
        <v>9.4287438255017703E-2</v>
      </c>
      <c r="P9" s="12">
        <f t="shared" si="0"/>
        <v>0.22003963995123044</v>
      </c>
    </row>
    <row r="10" spans="1:29">
      <c r="A10">
        <v>1906</v>
      </c>
      <c r="B10">
        <f>[3]GB!B9</f>
        <v>18706.791047942061</v>
      </c>
      <c r="C10">
        <f>[3]GB!C9</f>
        <v>16124.247003853412</v>
      </c>
      <c r="D10">
        <f>[3]GB!D9</f>
        <v>18961.785695863819</v>
      </c>
      <c r="E10">
        <f>[3]GB!E9</f>
        <v>46622.963258765922</v>
      </c>
      <c r="F10">
        <f>[3]GB!F9</f>
        <v>215910.18725324082</v>
      </c>
      <c r="G10">
        <f>B10/[3]GB!$G9</f>
        <v>480.11680435136054</v>
      </c>
      <c r="H10">
        <f>C10/[3]GB!$G9</f>
        <v>413.83484341178581</v>
      </c>
      <c r="I10">
        <f>D10/[3]GB!$G9</f>
        <v>486.66133757318016</v>
      </c>
      <c r="J10">
        <f>E10/[3]GB!$G9</f>
        <v>1196.5958283182999</v>
      </c>
      <c r="K10">
        <f>F10/[3]GB!$G9</f>
        <v>5541.4158882334732</v>
      </c>
      <c r="L10" s="12">
        <f>[3]GB!$G9</f>
        <v>38.963000000000001</v>
      </c>
      <c r="M10" s="12">
        <f t="shared" si="4"/>
        <v>8.6641539641670012E-2</v>
      </c>
      <c r="N10" s="12">
        <f t="shared" si="0"/>
        <v>7.4680343753031439E-2</v>
      </c>
      <c r="O10" s="12">
        <f t="shared" si="0"/>
        <v>8.782256148767803E-2</v>
      </c>
      <c r="P10" s="12">
        <f t="shared" si="0"/>
        <v>0.21593683860818433</v>
      </c>
    </row>
    <row r="11" spans="1:29">
      <c r="A11">
        <v>1907</v>
      </c>
      <c r="B11">
        <f>[3]GB!B10</f>
        <v>18468.731593448996</v>
      </c>
      <c r="C11">
        <f>[3]GB!C10</f>
        <v>14423.068800548992</v>
      </c>
      <c r="D11">
        <f>[3]GB!D10</f>
        <v>17344.902437465575</v>
      </c>
      <c r="E11">
        <f>[3]GB!E10</f>
        <v>46119.123181617208</v>
      </c>
      <c r="F11">
        <f>[3]GB!F10</f>
        <v>220481.61630995764</v>
      </c>
      <c r="G11">
        <f>B11/[3]GB!$G10</f>
        <v>469.35707625223</v>
      </c>
      <c r="H11">
        <f>C11/[3]GB!$G10</f>
        <v>366.54219422473233</v>
      </c>
      <c r="I11">
        <f>D11/[3]GB!$G10</f>
        <v>440.79652437077374</v>
      </c>
      <c r="J11">
        <f>E11/[3]GB!$G10</f>
        <v>1172.0532461210503</v>
      </c>
      <c r="K11">
        <f>F11/[3]GB!$G10</f>
        <v>5603.2330252346355</v>
      </c>
      <c r="L11" s="12">
        <f>[3]GB!$G10</f>
        <v>39.348999999999997</v>
      </c>
      <c r="M11" s="12">
        <f t="shared" si="4"/>
        <v>8.3765403676491865E-2</v>
      </c>
      <c r="N11" s="12">
        <f t="shared" si="0"/>
        <v>6.541619678745797E-2</v>
      </c>
      <c r="O11" s="12">
        <f t="shared" si="0"/>
        <v>7.8668247846485975E-2</v>
      </c>
      <c r="P11" s="12">
        <f t="shared" si="0"/>
        <v>0.20917446068057655</v>
      </c>
    </row>
    <row r="12" spans="1:29">
      <c r="A12">
        <v>1908</v>
      </c>
      <c r="B12">
        <f>[3]GB!B11</f>
        <v>16588.816521016295</v>
      </c>
      <c r="C12">
        <f>[3]GB!C11</f>
        <v>13040.157360513787</v>
      </c>
      <c r="D12">
        <f>[3]GB!D11</f>
        <v>16099.477722112953</v>
      </c>
      <c r="E12">
        <f>[3]GB!E11</f>
        <v>44299.775125603912</v>
      </c>
      <c r="F12">
        <f>[3]GB!F11</f>
        <v>212041.18327168812</v>
      </c>
      <c r="G12">
        <f>B12/[3]GB!$G11</f>
        <v>417.44423666967703</v>
      </c>
      <c r="H12">
        <f>C12/[3]GB!$G11</f>
        <v>328.14508066417847</v>
      </c>
      <c r="I12">
        <f>D12/[3]GB!$G11</f>
        <v>405.13041903704055</v>
      </c>
      <c r="J12">
        <f>E12/[3]GB!$G11</f>
        <v>1114.7682409120489</v>
      </c>
      <c r="K12">
        <f>F12/[3]GB!$G11</f>
        <v>5335.8459767907634</v>
      </c>
      <c r="L12" s="12">
        <f>[3]GB!$G11</f>
        <v>39.738999999999997</v>
      </c>
      <c r="M12" s="12">
        <f t="shared" si="4"/>
        <v>7.8233936752565E-2</v>
      </c>
      <c r="N12" s="12">
        <f t="shared" si="0"/>
        <v>6.1498229538765818E-2</v>
      </c>
      <c r="O12" s="12">
        <f t="shared" si="0"/>
        <v>7.5926183176806328E-2</v>
      </c>
      <c r="P12" s="12">
        <f t="shared" si="0"/>
        <v>0.20892061835385373</v>
      </c>
    </row>
    <row r="13" spans="1:29">
      <c r="A13">
        <v>1909</v>
      </c>
      <c r="B13">
        <f>[3]GB!B12</f>
        <v>18219.761683027165</v>
      </c>
      <c r="C13">
        <f>[3]GB!C12</f>
        <v>15477.984982942464</v>
      </c>
      <c r="D13">
        <f>[3]GB!D12</f>
        <v>18713.550471303643</v>
      </c>
      <c r="E13">
        <f>[3]GB!E12</f>
        <v>48340.146586517301</v>
      </c>
      <c r="F13">
        <f>[3]GB!F12</f>
        <v>218628.35256034872</v>
      </c>
      <c r="G13">
        <f>B13/[3]GB!$G12</f>
        <v>453.98454346864588</v>
      </c>
      <c r="H13">
        <f>C13/[3]GB!$G12</f>
        <v>385.66728086468646</v>
      </c>
      <c r="I13">
        <f>D13/[3]GB!$G12</f>
        <v>466.28835300883662</v>
      </c>
      <c r="J13">
        <f>E13/[3]GB!$G12</f>
        <v>1204.4987064639399</v>
      </c>
      <c r="K13">
        <f>F13/[3]GB!$G12</f>
        <v>5447.595558775788</v>
      </c>
      <c r="L13" s="12">
        <f>[3]GB!$G12</f>
        <v>40.133000000000003</v>
      </c>
      <c r="M13" s="12">
        <f t="shared" si="4"/>
        <v>8.333668286686606E-2</v>
      </c>
      <c r="N13" s="12">
        <f t="shared" si="0"/>
        <v>7.07958725466315E-2</v>
      </c>
      <c r="O13" s="12">
        <f t="shared" si="0"/>
        <v>8.5595259041885141E-2</v>
      </c>
      <c r="P13" s="12">
        <f t="shared" si="0"/>
        <v>0.22110648513977074</v>
      </c>
    </row>
    <row r="14" spans="1:29">
      <c r="A14">
        <v>1910</v>
      </c>
      <c r="B14">
        <f>[3]GB!B13</f>
        <v>18523.432835116673</v>
      </c>
      <c r="C14">
        <f>[3]GB!C13</f>
        <v>15800.88007793736</v>
      </c>
      <c r="D14">
        <f>[3]GB!D13</f>
        <v>19181.093372206389</v>
      </c>
      <c r="E14">
        <f>[3]GB!E13</f>
        <v>50084.076224179378</v>
      </c>
      <c r="F14">
        <f>[3]GB!F13</f>
        <v>223969.14749807818</v>
      </c>
      <c r="G14">
        <f>B14/[3]GB!$G13</f>
        <v>457.01889504617884</v>
      </c>
      <c r="H14">
        <f>C14/[3]GB!$G13</f>
        <v>389.84678586606202</v>
      </c>
      <c r="I14">
        <f>D14/[3]GB!$G13</f>
        <v>473.24500683936714</v>
      </c>
      <c r="J14">
        <f>E14/[3]GB!$G13</f>
        <v>1235.6980144624949</v>
      </c>
      <c r="K14">
        <f>F14/[3]GB!$G13</f>
        <v>5525.8727270010158</v>
      </c>
      <c r="L14" s="12">
        <f>[3]GB!$G13</f>
        <v>40.530999999999999</v>
      </c>
      <c r="M14" s="12">
        <f t="shared" si="4"/>
        <v>8.2705287947196476E-2</v>
      </c>
      <c r="N14" s="12">
        <f t="shared" si="0"/>
        <v>7.0549360277727291E-2</v>
      </c>
      <c r="O14" s="12">
        <f t="shared" si="0"/>
        <v>8.5641676929501989E-2</v>
      </c>
      <c r="P14" s="12">
        <f t="shared" si="0"/>
        <v>0.22362042622236236</v>
      </c>
    </row>
    <row r="15" spans="1:29">
      <c r="A15">
        <v>1911</v>
      </c>
      <c r="B15">
        <f>[3]GB!B14</f>
        <v>22920.255410012265</v>
      </c>
      <c r="C15">
        <f>[3]GB!C14</f>
        <v>20201.472216085149</v>
      </c>
      <c r="D15">
        <f>[3]GB!D14</f>
        <v>23852.260247183458</v>
      </c>
      <c r="E15">
        <f>[3]GB!E14</f>
        <v>56307.850897562181</v>
      </c>
      <c r="F15">
        <f>[3]GB!F14</f>
        <v>231133.21274743564</v>
      </c>
      <c r="G15">
        <f>B15/[3]GB!$G14</f>
        <v>560.57562085778522</v>
      </c>
      <c r="H15">
        <f>C15/[3]GB!$G14</f>
        <v>494.08056878922758</v>
      </c>
      <c r="I15">
        <f>D15/[3]GB!$G14</f>
        <v>583.37027043274043</v>
      </c>
      <c r="J15">
        <f>E15/[3]GB!$G14</f>
        <v>1377.1577982625818</v>
      </c>
      <c r="K15">
        <f>F15/[3]GB!$G14</f>
        <v>5652.9755850865959</v>
      </c>
      <c r="L15" s="12">
        <f>[3]GB!$G14</f>
        <v>40.887</v>
      </c>
      <c r="M15" s="12">
        <f t="shared" si="4"/>
        <v>9.9164698736125531E-2</v>
      </c>
      <c r="N15" s="12">
        <f t="shared" si="0"/>
        <v>8.7401857898110655E-2</v>
      </c>
      <c r="O15" s="12">
        <f t="shared" si="0"/>
        <v>0.10319702635400715</v>
      </c>
      <c r="P15" s="12">
        <f t="shared" si="0"/>
        <v>0.2436164419134822</v>
      </c>
    </row>
    <row r="16" spans="1:29">
      <c r="A16">
        <v>1912</v>
      </c>
      <c r="B16">
        <f>[3]GB!B15</f>
        <v>19812.584427100803</v>
      </c>
      <c r="C16">
        <f>[3]GB!C15</f>
        <v>18029.116063254944</v>
      </c>
      <c r="D16">
        <f>[3]GB!D15</f>
        <v>21361.729264987218</v>
      </c>
      <c r="E16">
        <f>[3]GB!E15</f>
        <v>54946.597595031715</v>
      </c>
      <c r="F16">
        <f>[3]GB!F15</f>
        <v>235152.07882700179</v>
      </c>
      <c r="G16">
        <f>B16/[3]GB!$G15</f>
        <v>482.433632684835</v>
      </c>
      <c r="H16">
        <f>C16/[3]GB!$G15</f>
        <v>439.00642990296444</v>
      </c>
      <c r="I16">
        <f>D16/[3]GB!$G15</f>
        <v>520.15509070291273</v>
      </c>
      <c r="J16">
        <f>E16/[3]GB!$G15</f>
        <v>1337.9418913760524</v>
      </c>
      <c r="K16">
        <f>F16/[3]GB!$G15</f>
        <v>5725.9199091020209</v>
      </c>
      <c r="L16" s="12">
        <f>[3]GB!$G15</f>
        <v>41.067999999999998</v>
      </c>
      <c r="M16" s="12">
        <f t="shared" si="4"/>
        <v>8.4254345213238171E-2</v>
      </c>
      <c r="N16" s="12">
        <f t="shared" si="0"/>
        <v>7.667002627911583E-2</v>
      </c>
      <c r="O16" s="12">
        <f t="shared" si="0"/>
        <v>9.0842187624047138E-2</v>
      </c>
      <c r="P16" s="12">
        <f t="shared" si="0"/>
        <v>0.2336640946111099</v>
      </c>
    </row>
    <row r="17" spans="1:16">
      <c r="A17">
        <v>1913</v>
      </c>
      <c r="B17">
        <f>[3]GB!B16</f>
        <v>27252.034639841855</v>
      </c>
      <c r="C17">
        <f>[3]GB!C16</f>
        <v>24289.685471879508</v>
      </c>
      <c r="D17">
        <f>[3]GB!D16</f>
        <v>27768.835939913919</v>
      </c>
      <c r="E17">
        <f>[3]GB!E16</f>
        <v>63332.749619730072</v>
      </c>
      <c r="F17">
        <f>[3]GB!F16</f>
        <v>244801.83661455463</v>
      </c>
      <c r="G17">
        <f>B17/[3]GB!$G16</f>
        <v>659.80763237154338</v>
      </c>
      <c r="H17">
        <f>C17/[3]GB!$G16</f>
        <v>588.08525946976033</v>
      </c>
      <c r="I17">
        <f>D17/[3]GB!$G16</f>
        <v>672.32007214763871</v>
      </c>
      <c r="J17">
        <f>E17/[3]GB!$G16</f>
        <v>1533.3692375791122</v>
      </c>
      <c r="K17">
        <f>F17/[3]GB!$G16</f>
        <v>5926.974714053571</v>
      </c>
      <c r="L17" s="12">
        <f>[3]GB!$G16</f>
        <v>41.302999999999997</v>
      </c>
      <c r="M17" s="12">
        <f t="shared" si="4"/>
        <v>0.11132283571365</v>
      </c>
      <c r="N17" s="12">
        <f t="shared" si="0"/>
        <v>9.9221826959264625E-2</v>
      </c>
      <c r="O17" s="12">
        <f t="shared" si="0"/>
        <v>0.11343393629695886</v>
      </c>
      <c r="P17" s="12">
        <f t="shared" si="0"/>
        <v>0.25871027152238546</v>
      </c>
    </row>
    <row r="18" spans="1:16">
      <c r="A18">
        <v>1914</v>
      </c>
      <c r="B18">
        <f>[3]GB!B17</f>
        <v>13476.444992371707</v>
      </c>
      <c r="C18">
        <f>[3]GB!C17</f>
        <v>6213.467200543384</v>
      </c>
      <c r="D18">
        <f>[3]GB!D17</f>
        <v>9950.7983982310743</v>
      </c>
      <c r="E18">
        <f>[3]GB!E17</f>
        <v>46976.853108107243</v>
      </c>
      <c r="F18">
        <f>[3]GB!F17</f>
        <v>250492.44161467915</v>
      </c>
      <c r="G18">
        <f>B18/[3]GB!$G17</f>
        <v>323.05993029777551</v>
      </c>
      <c r="H18">
        <f>C18/[3]GB!$G17</f>
        <v>148.95043031387712</v>
      </c>
      <c r="I18">
        <f>D18/[3]GB!$G17</f>
        <v>238.54245231286285</v>
      </c>
      <c r="J18">
        <f>E18/[3]GB!$G17</f>
        <v>1126.1381543355444</v>
      </c>
      <c r="K18">
        <f>F18/[3]GB!$G17</f>
        <v>6004.8529693079017</v>
      </c>
      <c r="L18" s="12">
        <f>[3]GB!$G17</f>
        <v>41.715000000000003</v>
      </c>
      <c r="M18" s="12">
        <f t="shared" si="4"/>
        <v>5.3799806914341532E-2</v>
      </c>
      <c r="N18" s="12">
        <f t="shared" si="0"/>
        <v>2.4805008727973005E-2</v>
      </c>
      <c r="O18" s="12">
        <f t="shared" si="0"/>
        <v>3.9724944729222306E-2</v>
      </c>
      <c r="P18" s="12">
        <f t="shared" si="0"/>
        <v>0.18753800635777085</v>
      </c>
    </row>
    <row r="19" spans="1:16">
      <c r="A19">
        <v>1915</v>
      </c>
      <c r="B19">
        <f>[3]GB!B18</f>
        <v>-2597.067969492281</v>
      </c>
      <c r="C19">
        <f>[3]GB!C18</f>
        <v>-11055.009954795993</v>
      </c>
      <c r="D19">
        <f>[3]GB!D18</f>
        <v>-7682.7171964102654</v>
      </c>
      <c r="E19">
        <f>[3]GB!E18</f>
        <v>32224.980800101232</v>
      </c>
      <c r="F19">
        <f>[3]GB!F18</f>
        <v>265207.67860607238</v>
      </c>
      <c r="G19">
        <f>B19/[3]GB!$G18</f>
        <v>-61.743806036143816</v>
      </c>
      <c r="H19">
        <f>C19/[3]GB!$G18</f>
        <v>-262.82654069697099</v>
      </c>
      <c r="I19">
        <f>D19/[3]GB!$G18</f>
        <v>-182.65220855903823</v>
      </c>
      <c r="J19">
        <f>E19/[3]GB!$G18</f>
        <v>766.13049308404811</v>
      </c>
      <c r="K19">
        <f>F19/[3]GB!$G18</f>
        <v>6305.1609197392518</v>
      </c>
      <c r="L19" s="12">
        <f>[3]GB!$G18</f>
        <v>42.061999999999998</v>
      </c>
      <c r="M19" s="12">
        <f t="shared" si="4"/>
        <v>-9.7925821120354879E-3</v>
      </c>
      <c r="N19" s="12">
        <f t="shared" si="0"/>
        <v>-4.1684350969402401E-2</v>
      </c>
      <c r="O19" s="12">
        <f t="shared" si="0"/>
        <v>-2.8968683096924314E-2</v>
      </c>
      <c r="P19" s="12">
        <f t="shared" si="0"/>
        <v>0.12150847580837497</v>
      </c>
    </row>
    <row r="20" spans="1:16">
      <c r="A20">
        <v>1916</v>
      </c>
      <c r="B20">
        <f>[3]GB!B19</f>
        <v>-6722.5312591659294</v>
      </c>
      <c r="C20">
        <f>[3]GB!C19</f>
        <v>-15200.059152231024</v>
      </c>
      <c r="D20">
        <f>[3]GB!D19</f>
        <v>-12307.723031559421</v>
      </c>
      <c r="E20">
        <f>[3]GB!E19</f>
        <v>28606.333236395643</v>
      </c>
      <c r="F20">
        <f>[3]GB!F19</f>
        <v>266903.79352003132</v>
      </c>
      <c r="G20">
        <f>B20/[3]GB!$G19</f>
        <v>-159.1470670477955</v>
      </c>
      <c r="H20">
        <f>C20/[3]GB!$G19</f>
        <v>-359.84136626100292</v>
      </c>
      <c r="I20">
        <f>D20/[3]GB!$G19</f>
        <v>-291.36912079636897</v>
      </c>
      <c r="J20">
        <f>E20/[3]GB!$G19</f>
        <v>677.21723530209147</v>
      </c>
      <c r="K20">
        <f>F20/[3]GB!$G19</f>
        <v>6318.5955237809549</v>
      </c>
      <c r="L20" s="12">
        <f>[3]GB!$G19</f>
        <v>42.241</v>
      </c>
      <c r="M20" s="12">
        <f t="shared" si="4"/>
        <v>-2.5187095209500646E-2</v>
      </c>
      <c r="N20" s="12">
        <f t="shared" si="4"/>
        <v>-5.6949580790016947E-2</v>
      </c>
      <c r="O20" s="12">
        <f t="shared" si="4"/>
        <v>-4.6112956542282035E-2</v>
      </c>
      <c r="P20" s="12">
        <f t="shared" si="4"/>
        <v>0.10717844380974945</v>
      </c>
    </row>
    <row r="21" spans="1:16">
      <c r="A21">
        <v>1917</v>
      </c>
      <c r="B21">
        <f>[3]GB!B20</f>
        <v>-2964.0896683783294</v>
      </c>
      <c r="C21">
        <f>[3]GB!C20</f>
        <v>-11035.124125729466</v>
      </c>
      <c r="D21">
        <f>[3]GB!D20</f>
        <v>-8712.4740476227144</v>
      </c>
      <c r="E21">
        <f>[3]GB!E20</f>
        <v>32927.444764761327</v>
      </c>
      <c r="F21">
        <f>[3]GB!F20</f>
        <v>266302.85111427522</v>
      </c>
      <c r="G21">
        <f>B21/[3]GB!$G20</f>
        <v>-70.005188077237889</v>
      </c>
      <c r="H21">
        <f>C21/[3]GB!$G20</f>
        <v>-260.62502363499834</v>
      </c>
      <c r="I21">
        <f>D21/[3]GB!$G20</f>
        <v>-205.76920827620307</v>
      </c>
      <c r="J21">
        <f>E21/[3]GB!$G20</f>
        <v>777.67281747623645</v>
      </c>
      <c r="K21">
        <f>F21/[3]GB!$G20</f>
        <v>6289.4794906656716</v>
      </c>
      <c r="L21" s="12">
        <f>[3]GB!$G20</f>
        <v>42.341000000000001</v>
      </c>
      <c r="M21" s="12">
        <f t="shared" si="4"/>
        <v>-1.113052171982337E-2</v>
      </c>
      <c r="N21" s="12">
        <f t="shared" si="4"/>
        <v>-4.1438250020815963E-2</v>
      </c>
      <c r="O21" s="12">
        <f t="shared" si="4"/>
        <v>-3.2716412953025575E-2</v>
      </c>
      <c r="P21" s="12">
        <f t="shared" si="4"/>
        <v>0.12364660996675393</v>
      </c>
    </row>
    <row r="22" spans="1:16">
      <c r="A22">
        <v>1918</v>
      </c>
      <c r="B22">
        <f>[3]GB!B21</f>
        <v>-5997.874467485527</v>
      </c>
      <c r="C22">
        <f>[3]GB!C21</f>
        <v>-12831.186941583064</v>
      </c>
      <c r="D22">
        <f>[3]GB!D21</f>
        <v>-10550.808700577931</v>
      </c>
      <c r="E22">
        <f>[3]GB!E21</f>
        <v>32807.439450768266</v>
      </c>
      <c r="F22">
        <f>[3]GB!F21</f>
        <v>271533.33195572026</v>
      </c>
      <c r="G22">
        <f>B22/[3]GB!$G21</f>
        <v>-141.8104851042801</v>
      </c>
      <c r="H22">
        <f>C22/[3]GB!$G21</f>
        <v>-303.37361252117421</v>
      </c>
      <c r="I22">
        <f>D22/[3]GB!$G21</f>
        <v>-249.45758838108358</v>
      </c>
      <c r="J22">
        <f>E22/[3]GB!$G21</f>
        <v>775.68127321830627</v>
      </c>
      <c r="K22">
        <f>F22/[3]GB!$G21</f>
        <v>6419.9865694696837</v>
      </c>
      <c r="L22" s="12">
        <f>[3]GB!$G21</f>
        <v>42.295000000000002</v>
      </c>
      <c r="M22" s="12">
        <f t="shared" si="4"/>
        <v>-2.2088906817758998E-2</v>
      </c>
      <c r="N22" s="12">
        <f t="shared" si="4"/>
        <v>-4.7254555634722153E-2</v>
      </c>
      <c r="O22" s="12">
        <f t="shared" si="4"/>
        <v>-3.8856403464671077E-2</v>
      </c>
      <c r="P22" s="12">
        <f t="shared" si="4"/>
        <v>0.12082288098655332</v>
      </c>
    </row>
    <row r="23" spans="1:16">
      <c r="A23">
        <v>1919</v>
      </c>
      <c r="B23">
        <f>[3]GB!B22</f>
        <v>-742.09175742814591</v>
      </c>
      <c r="C23">
        <f>[3]GB!C22</f>
        <v>-8032.3283835106013</v>
      </c>
      <c r="D23">
        <f>[3]GB!D22</f>
        <v>-5893.4324627902661</v>
      </c>
      <c r="E23">
        <f>[3]GB!E22</f>
        <v>34718.255910570449</v>
      </c>
      <c r="F23">
        <f>[3]GB!F22</f>
        <v>248756.53717640697</v>
      </c>
      <c r="G23">
        <f>B23/[3]GB!$G22</f>
        <v>-17.592616694991843</v>
      </c>
      <c r="H23">
        <f>C23/[3]GB!$G22</f>
        <v>-190.42075727823718</v>
      </c>
      <c r="I23">
        <f>D23/[3]GB!$G22</f>
        <v>-139.71439151273685</v>
      </c>
      <c r="J23">
        <f>E23/[3]GB!$G22</f>
        <v>823.0585536619991</v>
      </c>
      <c r="K23">
        <f>F23/[3]GB!$G22</f>
        <v>5897.2200743541553</v>
      </c>
      <c r="L23" s="12">
        <f>[3]GB!$G22</f>
        <v>42.182000000000002</v>
      </c>
      <c r="M23" s="12">
        <f t="shared" si="4"/>
        <v>-2.9832050480019657E-3</v>
      </c>
      <c r="N23" s="12">
        <f t="shared" si="4"/>
        <v>-3.2289918788403274E-2</v>
      </c>
      <c r="O23" s="12">
        <f t="shared" si="4"/>
        <v>-2.3691568188259945E-2</v>
      </c>
      <c r="P23" s="12">
        <f t="shared" si="4"/>
        <v>0.13956721019134391</v>
      </c>
    </row>
    <row r="24" spans="1:16">
      <c r="A24">
        <v>1920</v>
      </c>
      <c r="B24">
        <f>[3]GB!B23</f>
        <v>9477.5422267289341</v>
      </c>
      <c r="C24">
        <f>[3]GB!C23</f>
        <v>-365.51461670110757</v>
      </c>
      <c r="D24">
        <f>[3]GB!D23</f>
        <v>2114.1953538811422</v>
      </c>
      <c r="E24">
        <f>[3]GB!E23</f>
        <v>42370.572632295865</v>
      </c>
      <c r="F24">
        <f>[3]GB!F23</f>
        <v>240819.13976416449</v>
      </c>
      <c r="G24">
        <f>B24/[3]GB!$G23</f>
        <v>223.24570812117858</v>
      </c>
      <c r="H24">
        <f>C24/[3]GB!$G23</f>
        <v>-8.6097816798905562</v>
      </c>
      <c r="I24">
        <f>D24/[3]GB!$G23</f>
        <v>49.80036254046864</v>
      </c>
      <c r="J24">
        <f>E24/[3]GB!$G23</f>
        <v>998.04867807604626</v>
      </c>
      <c r="K24">
        <f>F24/[3]GB!$G23</f>
        <v>5672.5507625977907</v>
      </c>
      <c r="L24" s="12">
        <f>[3]GB!$G23</f>
        <v>42.453412907649223</v>
      </c>
      <c r="M24" s="12">
        <f t="shared" si="4"/>
        <v>3.9355435934246515E-2</v>
      </c>
      <c r="N24" s="12">
        <f t="shared" si="4"/>
        <v>-1.5177972027433451E-3</v>
      </c>
      <c r="O24" s="12">
        <f t="shared" si="4"/>
        <v>8.7791832324938344E-3</v>
      </c>
      <c r="P24" s="12">
        <f t="shared" si="4"/>
        <v>0.17594354283380301</v>
      </c>
    </row>
    <row r="25" spans="1:16">
      <c r="A25">
        <v>1921</v>
      </c>
      <c r="B25">
        <f>[3]GB!B24</f>
        <v>7172.7225131798368</v>
      </c>
      <c r="C25">
        <f>[3]GB!C24</f>
        <v>6420.5610304959682</v>
      </c>
      <c r="D25">
        <f>[3]GB!D24</f>
        <v>10095.040511442208</v>
      </c>
      <c r="E25">
        <f>[3]GB!E24</f>
        <v>47316.079603415033</v>
      </c>
      <c r="F25">
        <f>[3]GB!F24</f>
        <v>217445.58914717461</v>
      </c>
      <c r="G25">
        <f>B25/[3]GB!$G24</f>
        <v>167.56749501760331</v>
      </c>
      <c r="H25">
        <f>C25/[3]GB!$G24</f>
        <v>149.99567131043096</v>
      </c>
      <c r="I25">
        <f>D25/[3]GB!$G24</f>
        <v>235.83801652654054</v>
      </c>
      <c r="J25">
        <f>E25/[3]GB!$G24</f>
        <v>1105.3873781718091</v>
      </c>
      <c r="K25">
        <f>F25/[3]GB!$G24</f>
        <v>5079.9138833360084</v>
      </c>
      <c r="L25" s="12">
        <f>[3]GB!$G24</f>
        <v>42.804975466311816</v>
      </c>
      <c r="M25" s="12">
        <f t="shared" si="4"/>
        <v>3.2986286552472183E-2</v>
      </c>
      <c r="N25" s="12">
        <f t="shared" si="4"/>
        <v>2.9527207499023184E-2</v>
      </c>
      <c r="O25" s="12">
        <f t="shared" si="4"/>
        <v>4.6425593414127796E-2</v>
      </c>
      <c r="P25" s="12">
        <f t="shared" si="4"/>
        <v>0.21759962935550689</v>
      </c>
    </row>
    <row r="26" spans="1:16">
      <c r="A26">
        <v>1922</v>
      </c>
      <c r="B26">
        <f>[3]GB!B25</f>
        <v>7407.5360141009069</v>
      </c>
      <c r="C26">
        <f>[3]GB!C25</f>
        <v>4466.3673662569217</v>
      </c>
      <c r="D26">
        <f>[3]GB!D25</f>
        <v>8860.3950014142283</v>
      </c>
      <c r="E26">
        <f>[3]GB!E25</f>
        <v>48893.34876826586</v>
      </c>
      <c r="F26">
        <f>[3]GB!F25</f>
        <v>228687.61826019341</v>
      </c>
      <c r="G26">
        <f>B26/[3]GB!$G25</f>
        <v>171.85662283601852</v>
      </c>
      <c r="H26">
        <f>C26/[3]GB!$G25</f>
        <v>103.62080055348633</v>
      </c>
      <c r="I26">
        <f>D26/[3]GB!$G25</f>
        <v>205.56330189114976</v>
      </c>
      <c r="J26">
        <f>E26/[3]GB!$G25</f>
        <v>1134.3374885336486</v>
      </c>
      <c r="K26">
        <f>F26/[3]GB!$G25</f>
        <v>5305.6079219588755</v>
      </c>
      <c r="L26" s="12">
        <f>[3]GB!$G25</f>
        <v>43.103000000000002</v>
      </c>
      <c r="M26" s="12">
        <f t="shared" si="4"/>
        <v>3.2391504491829766E-2</v>
      </c>
      <c r="N26" s="12">
        <f t="shared" si="4"/>
        <v>1.9530429326415182E-2</v>
      </c>
      <c r="O26" s="12">
        <f t="shared" si="4"/>
        <v>3.8744533126988778E-2</v>
      </c>
      <c r="P26" s="12">
        <f t="shared" si="4"/>
        <v>0.21379972007332981</v>
      </c>
    </row>
    <row r="27" spans="1:16">
      <c r="A27">
        <v>1923</v>
      </c>
      <c r="B27">
        <f>[3]GB!B26</f>
        <v>7401.8952678425612</v>
      </c>
      <c r="C27">
        <f>[3]GB!C26</f>
        <v>404.45721116885642</v>
      </c>
      <c r="D27">
        <f>[3]GB!D26</f>
        <v>4859.3068573385344</v>
      </c>
      <c r="E27">
        <f>[3]GB!E26</f>
        <v>47121.555351369054</v>
      </c>
      <c r="F27">
        <f>[3]GB!F26</f>
        <v>236413.70240087077</v>
      </c>
      <c r="G27">
        <f>B27/[3]GB!$G26</f>
        <v>170.79851553735978</v>
      </c>
      <c r="H27">
        <f>C27/[3]GB!$G26</f>
        <v>9.3328382483525942</v>
      </c>
      <c r="I27">
        <f>D27/[3]GB!$G26</f>
        <v>112.12836276942414</v>
      </c>
      <c r="J27">
        <f>E27/[3]GB!$G26</f>
        <v>1087.328503388999</v>
      </c>
      <c r="K27">
        <f>F27/[3]GB!$G26</f>
        <v>5455.2392274700778</v>
      </c>
      <c r="L27" s="12">
        <f>[3]GB!$G26</f>
        <v>43.337000000000003</v>
      </c>
      <c r="M27" s="12">
        <f t="shared" si="4"/>
        <v>3.1309078926786006E-2</v>
      </c>
      <c r="N27" s="12">
        <f t="shared" si="4"/>
        <v>1.7108027456168575E-3</v>
      </c>
      <c r="O27" s="12">
        <f t="shared" si="4"/>
        <v>2.0554252177392558E-2</v>
      </c>
      <c r="P27" s="12">
        <f t="shared" si="4"/>
        <v>0.19931820733245068</v>
      </c>
    </row>
    <row r="28" spans="1:16">
      <c r="A28">
        <v>1924</v>
      </c>
      <c r="B28">
        <f>[3]GB!B27</f>
        <v>7473.8557819750986</v>
      </c>
      <c r="C28">
        <f>[3]GB!C27</f>
        <v>1686.3055652528994</v>
      </c>
      <c r="D28">
        <f>[3]GB!D27</f>
        <v>6066.8047667050978</v>
      </c>
      <c r="E28">
        <f>[3]GB!E27</f>
        <v>51180.06256365819</v>
      </c>
      <c r="F28">
        <f>[3]GB!F27</f>
        <v>247251.29112330437</v>
      </c>
      <c r="G28">
        <f>B28/[3]GB!$G27</f>
        <v>171.19490074845041</v>
      </c>
      <c r="H28">
        <f>C28/[3]GB!$G27</f>
        <v>38.626235546485091</v>
      </c>
      <c r="I28">
        <f>D28/[3]GB!$G27</f>
        <v>138.96522359999767</v>
      </c>
      <c r="J28">
        <f>E28/[3]GB!$G27</f>
        <v>1172.3220231270632</v>
      </c>
      <c r="K28">
        <f>F28/[3]GB!$G27</f>
        <v>5663.4970594247061</v>
      </c>
      <c r="L28" s="12">
        <f>[3]GB!$G27</f>
        <v>43.656999999999996</v>
      </c>
      <c r="M28" s="12">
        <f t="shared" si="4"/>
        <v>3.0227772514433027E-2</v>
      </c>
      <c r="N28" s="12">
        <f t="shared" si="4"/>
        <v>6.8202093408359105E-3</v>
      </c>
      <c r="O28" s="12">
        <f t="shared" si="4"/>
        <v>2.4536999338375866E-2</v>
      </c>
      <c r="P28" s="12">
        <f t="shared" si="4"/>
        <v>0.20699613875073625</v>
      </c>
    </row>
    <row r="29" spans="1:16">
      <c r="A29">
        <v>1925</v>
      </c>
      <c r="B29">
        <f>[3]GB!B28</f>
        <v>15162.211925615831</v>
      </c>
      <c r="C29">
        <f>[3]GB!C28</f>
        <v>11007.20293817625</v>
      </c>
      <c r="D29">
        <f>[3]GB!D28</f>
        <v>15534.523529647196</v>
      </c>
      <c r="E29">
        <f>[3]GB!E28</f>
        <v>63079.980398902975</v>
      </c>
      <c r="F29">
        <f>[3]GB!F28</f>
        <v>255322.24302183196</v>
      </c>
      <c r="G29">
        <f>B29/[3]GB!$G28</f>
        <v>346.15341595397086</v>
      </c>
      <c r="H29">
        <f>C29/[3]GB!$G28</f>
        <v>251.29452851870349</v>
      </c>
      <c r="I29">
        <f>D29/[3]GB!$G28</f>
        <v>354.65329276396506</v>
      </c>
      <c r="J29">
        <f>E29/[3]GB!$G28</f>
        <v>1440.1164421465453</v>
      </c>
      <c r="K29">
        <f>F29/[3]GB!$G28</f>
        <v>5829.0087900514127</v>
      </c>
      <c r="L29" s="12">
        <f>[3]GB!$G28</f>
        <v>43.802</v>
      </c>
      <c r="M29" s="12">
        <f t="shared" si="4"/>
        <v>5.9384610389465159E-2</v>
      </c>
      <c r="N29" s="12">
        <f t="shared" si="4"/>
        <v>4.3111022400171582E-2</v>
      </c>
      <c r="O29" s="12">
        <f t="shared" si="4"/>
        <v>6.0842813167354473E-2</v>
      </c>
      <c r="P29" s="12">
        <f t="shared" si="4"/>
        <v>0.24706026256204072</v>
      </c>
    </row>
    <row r="30" spans="1:16">
      <c r="A30">
        <v>1926</v>
      </c>
      <c r="B30">
        <f>[3]GB!B29</f>
        <v>5292.3548708248072</v>
      </c>
      <c r="C30">
        <f>[3]GB!C29</f>
        <v>-847.71817868083053</v>
      </c>
      <c r="D30">
        <f>[3]GB!D29</f>
        <v>3926.7142205193072</v>
      </c>
      <c r="E30">
        <f>[3]GB!E29</f>
        <v>50992.365699430818</v>
      </c>
      <c r="F30">
        <f>[3]GB!F29</f>
        <v>247522.78678154107</v>
      </c>
      <c r="G30">
        <f>B30/[3]GB!$G29</f>
        <v>120.34096300024574</v>
      </c>
      <c r="H30">
        <f>C30/[3]GB!$G29</f>
        <v>-19.275960222857577</v>
      </c>
      <c r="I30">
        <f>D30/[3]GB!$G29</f>
        <v>89.288149086345612</v>
      </c>
      <c r="J30">
        <f>E30/[3]GB!$G29</f>
        <v>1159.4971508352089</v>
      </c>
      <c r="K30">
        <f>F30/[3]GB!$G29</f>
        <v>5628.3320474223719</v>
      </c>
      <c r="L30" s="12">
        <f>[3]GB!$G29</f>
        <v>43.978000000000002</v>
      </c>
      <c r="M30" s="12">
        <f t="shared" si="4"/>
        <v>2.138128347551185E-2</v>
      </c>
      <c r="N30" s="12">
        <f t="shared" si="4"/>
        <v>-3.4248086396547021E-3</v>
      </c>
      <c r="O30" s="12">
        <f t="shared" si="4"/>
        <v>1.5864051433716893E-2</v>
      </c>
      <c r="P30" s="12">
        <f t="shared" si="4"/>
        <v>0.20601079344034581</v>
      </c>
    </row>
    <row r="31" spans="1:16">
      <c r="A31">
        <v>1927</v>
      </c>
      <c r="B31">
        <f>[3]GB!B30</f>
        <v>13922.15698282409</v>
      </c>
      <c r="C31">
        <f>[3]GB!C30</f>
        <v>10406.421622276153</v>
      </c>
      <c r="D31">
        <f>[3]GB!D30</f>
        <v>15546.6207064542</v>
      </c>
      <c r="E31">
        <f>[3]GB!E30</f>
        <v>67386.432466721963</v>
      </c>
      <c r="F31">
        <f>[3]GB!F30</f>
        <v>266835.68260747683</v>
      </c>
      <c r="G31">
        <f>B31/[3]GB!$G30</f>
        <v>315.41623015528421</v>
      </c>
      <c r="H31">
        <f>C31/[3]GB!$G30</f>
        <v>235.76477995142963</v>
      </c>
      <c r="I31">
        <f>D31/[3]GB!$G30</f>
        <v>352.21959506228501</v>
      </c>
      <c r="J31">
        <f>E31/[3]GB!$G30</f>
        <v>1526.686886126146</v>
      </c>
      <c r="K31">
        <f>F31/[3]GB!$G30</f>
        <v>6045.3495232668802</v>
      </c>
      <c r="L31" s="12">
        <f>[3]GB!$G30</f>
        <v>44.139000000000003</v>
      </c>
      <c r="M31" s="12">
        <f t="shared" si="4"/>
        <v>5.2175019647968127E-2</v>
      </c>
      <c r="N31" s="12">
        <f t="shared" si="4"/>
        <v>3.8999362905988502E-2</v>
      </c>
      <c r="O31" s="12">
        <f t="shared" si="4"/>
        <v>5.8262900053452506E-2</v>
      </c>
      <c r="P31" s="12">
        <f t="shared" si="4"/>
        <v>0.25253906002462717</v>
      </c>
    </row>
    <row r="32" spans="1:16">
      <c r="A32">
        <v>1928</v>
      </c>
      <c r="B32">
        <f>[3]GB!B31</f>
        <v>13513.426390003318</v>
      </c>
      <c r="C32">
        <f>[3]GB!C31</f>
        <v>10592.039539309986</v>
      </c>
      <c r="D32">
        <f>[3]GB!D31</f>
        <v>15922.735902074697</v>
      </c>
      <c r="E32">
        <f>[3]GB!E31</f>
        <v>69405.949836776141</v>
      </c>
      <c r="F32">
        <f>[3]GB!F31</f>
        <v>269476.19631958503</v>
      </c>
      <c r="G32">
        <f>B32/[3]GB!$G31</f>
        <v>304.83017279112397</v>
      </c>
      <c r="H32">
        <f>C32/[3]GB!$G31</f>
        <v>238.93076040039668</v>
      </c>
      <c r="I32">
        <f>D32/[3]GB!$G31</f>
        <v>359.1783605620152</v>
      </c>
      <c r="J32">
        <f>E32/[3]GB!$G31</f>
        <v>1565.6301422655961</v>
      </c>
      <c r="K32">
        <f>F32/[3]GB!$G31</f>
        <v>6078.7303764766193</v>
      </c>
      <c r="L32" s="12">
        <f>[3]GB!$G31</f>
        <v>44.331000000000003</v>
      </c>
      <c r="M32" s="12">
        <f t="shared" si="4"/>
        <v>5.0147013259668707E-2</v>
      </c>
      <c r="N32" s="12">
        <f t="shared" si="4"/>
        <v>3.9306030306099346E-2</v>
      </c>
      <c r="O32" s="12">
        <f t="shared" si="4"/>
        <v>5.9087726929287453E-2</v>
      </c>
      <c r="P32" s="12">
        <f t="shared" si="4"/>
        <v>0.25755874093778669</v>
      </c>
    </row>
    <row r="33" spans="1:16">
      <c r="A33">
        <v>1929</v>
      </c>
      <c r="B33">
        <f>[3]GB!B32</f>
        <v>14035.691587907786</v>
      </c>
      <c r="C33">
        <f>[3]GB!C32</f>
        <v>9730.9948525194195</v>
      </c>
      <c r="D33">
        <f>[3]GB!D32</f>
        <v>15109.400930492231</v>
      </c>
      <c r="E33">
        <f>[3]GB!E32</f>
        <v>71438.194199786347</v>
      </c>
      <c r="F33">
        <f>[3]GB!F32</f>
        <v>277680.65421543532</v>
      </c>
      <c r="G33">
        <f>B33/[3]GB!$G32</f>
        <v>315.89151035082341</v>
      </c>
      <c r="H33">
        <f>C33/[3]GB!$G32</f>
        <v>219.00870661954039</v>
      </c>
      <c r="I33">
        <f>D33/[3]GB!$G32</f>
        <v>340.05673682238546</v>
      </c>
      <c r="J33">
        <f>E33/[3]GB!$G32</f>
        <v>1607.8095561709206</v>
      </c>
      <c r="K33">
        <f>F33/[3]GB!$G32</f>
        <v>6249.5645979347164</v>
      </c>
      <c r="L33" s="12">
        <f>[3]GB!$G32</f>
        <v>44.432000000000002</v>
      </c>
      <c r="M33" s="12">
        <f t="shared" si="4"/>
        <v>5.0546162920728201E-2</v>
      </c>
      <c r="N33" s="12">
        <f t="shared" si="4"/>
        <v>3.5043834364383693E-2</v>
      </c>
      <c r="O33" s="12">
        <f t="shared" si="4"/>
        <v>5.4412868527635265E-2</v>
      </c>
      <c r="P33" s="12">
        <f t="shared" si="4"/>
        <v>0.25726745135209111</v>
      </c>
    </row>
    <row r="34" spans="1:16">
      <c r="A34">
        <v>1930</v>
      </c>
      <c r="B34">
        <f>[3]GB!B33</f>
        <v>13295.292374956585</v>
      </c>
      <c r="C34">
        <f>[3]GB!C33</f>
        <v>8850.939796319024</v>
      </c>
      <c r="D34">
        <f>[3]GB!D33</f>
        <v>14442.450746977458</v>
      </c>
      <c r="E34">
        <f>[3]GB!E33</f>
        <v>71379.500907313821</v>
      </c>
      <c r="F34">
        <f>[3]GB!F33</f>
        <v>274519.950496923</v>
      </c>
      <c r="G34">
        <f>B34/[3]GB!$G33</f>
        <v>297.9070195378921</v>
      </c>
      <c r="H34">
        <f>C34/[3]GB!$G33</f>
        <v>198.322610775931</v>
      </c>
      <c r="I34">
        <f>D34/[3]GB!$G33</f>
        <v>323.61134569399849</v>
      </c>
      <c r="J34">
        <f>E34/[3]GB!$G33</f>
        <v>1599.3972732374425</v>
      </c>
      <c r="K34">
        <f>F34/[3]GB!$G33</f>
        <v>6151.1562100186657</v>
      </c>
      <c r="L34" s="12">
        <f>[3]GB!$G33</f>
        <v>44.628999999999998</v>
      </c>
      <c r="M34" s="12">
        <f t="shared" si="4"/>
        <v>4.8431060660218232E-2</v>
      </c>
      <c r="N34" s="12">
        <f t="shared" si="4"/>
        <v>3.2241517530137508E-2</v>
      </c>
      <c r="O34" s="12">
        <f t="shared" si="4"/>
        <v>5.2609840271479059E-2</v>
      </c>
      <c r="P34" s="12">
        <f t="shared" si="4"/>
        <v>0.2600157138965894</v>
      </c>
    </row>
    <row r="35" spans="1:16">
      <c r="A35">
        <v>1931</v>
      </c>
      <c r="B35">
        <f>[3]GB!B34</f>
        <v>103.93823444001471</v>
      </c>
      <c r="C35">
        <f>[3]GB!C34</f>
        <v>-3648.1265619408478</v>
      </c>
      <c r="D35">
        <f>[3]GB!D34</f>
        <v>2450.1375291236991</v>
      </c>
      <c r="E35">
        <f>[3]GB!E34</f>
        <v>57999.097792242661</v>
      </c>
      <c r="F35">
        <f>[3]GB!F34</f>
        <v>261892.35648072531</v>
      </c>
      <c r="G35">
        <f>B35/[3]GB!$G34</f>
        <v>2.3184455943435278</v>
      </c>
      <c r="H35">
        <f>C35/[3]GB!$G34</f>
        <v>-81.375087817377434</v>
      </c>
      <c r="I35">
        <f>D35/[3]GB!$G34</f>
        <v>54.652752093946127</v>
      </c>
      <c r="J35">
        <f>E35/[3]GB!$G34</f>
        <v>1293.7275053476981</v>
      </c>
      <c r="K35">
        <f>F35/[3]GB!$G34</f>
        <v>5841.7692329130577</v>
      </c>
      <c r="L35" s="12">
        <f>[3]GB!$G34</f>
        <v>44.831000000000003</v>
      </c>
      <c r="M35" s="12">
        <f t="shared" si="4"/>
        <v>3.9687387534605015E-4</v>
      </c>
      <c r="N35" s="12">
        <f t="shared" si="4"/>
        <v>-1.3929870313757484E-2</v>
      </c>
      <c r="O35" s="12">
        <f t="shared" si="4"/>
        <v>9.3555137005459851E-3</v>
      </c>
      <c r="P35" s="12">
        <f t="shared" si="4"/>
        <v>0.22146159044741445</v>
      </c>
    </row>
    <row r="36" spans="1:16">
      <c r="A36">
        <v>1932</v>
      </c>
      <c r="B36">
        <f>[3]GB!B35</f>
        <v>213.01253737905961</v>
      </c>
      <c r="C36">
        <f>[3]GB!C35</f>
        <v>-3483.147835690751</v>
      </c>
      <c r="D36">
        <f>[3]GB!D35</f>
        <v>2826.8693059547841</v>
      </c>
      <c r="E36">
        <f>[3]GB!E35</f>
        <v>59836.78621335257</v>
      </c>
      <c r="F36">
        <f>[3]GB!F35</f>
        <v>262847.94180590624</v>
      </c>
      <c r="G36">
        <f>B36/[3]GB!$G35</f>
        <v>4.7247923294086505</v>
      </c>
      <c r="H36">
        <f>C36/[3]GB!$G35</f>
        <v>-77.25906831006013</v>
      </c>
      <c r="I36">
        <f>D36/[3]GB!$G35</f>
        <v>62.702273665929908</v>
      </c>
      <c r="J36">
        <f>E36/[3]GB!$G35</f>
        <v>1327.2288664127532</v>
      </c>
      <c r="K36">
        <f>F36/[3]GB!$G35</f>
        <v>5830.1823663806726</v>
      </c>
      <c r="L36" s="12">
        <f>[3]GB!$G35</f>
        <v>45.084000000000003</v>
      </c>
      <c r="M36" s="12">
        <f t="shared" si="4"/>
        <v>8.1040215082358756E-4</v>
      </c>
      <c r="N36" s="12">
        <f t="shared" si="4"/>
        <v>-1.3251569754587607E-2</v>
      </c>
      <c r="O36" s="12">
        <f t="shared" si="4"/>
        <v>1.0754770558721809E-2</v>
      </c>
      <c r="P36" s="12">
        <f t="shared" si="4"/>
        <v>0.22764791613828805</v>
      </c>
    </row>
    <row r="37" spans="1:16">
      <c r="A37">
        <v>1933</v>
      </c>
      <c r="B37">
        <f>[3]GB!B36</f>
        <v>0</v>
      </c>
      <c r="C37">
        <f>[3]GB!C36</f>
        <v>-3872.2657116053228</v>
      </c>
      <c r="D37">
        <f>[3]GB!D36</f>
        <v>2094.0686332764249</v>
      </c>
      <c r="E37">
        <f>[3]GB!E36</f>
        <v>61995.695680211298</v>
      </c>
      <c r="F37">
        <f>[3]GB!F36</f>
        <v>270290.74301179172</v>
      </c>
      <c r="G37">
        <f>B37/[3]GB!$G36</f>
        <v>0</v>
      </c>
      <c r="H37">
        <f>C37/[3]GB!$G36</f>
        <v>-85.552244964988788</v>
      </c>
      <c r="I37">
        <f>D37/[3]GB!$G36</f>
        <v>46.265490550051361</v>
      </c>
      <c r="J37">
        <f>E37/[3]GB!$G36</f>
        <v>1369.7073854494122</v>
      </c>
      <c r="K37">
        <f>F37/[3]GB!$G36</f>
        <v>5971.6924354158391</v>
      </c>
      <c r="L37" s="12">
        <f>[3]GB!$G36</f>
        <v>45.262</v>
      </c>
      <c r="M37" s="12">
        <f t="shared" si="4"/>
        <v>0</v>
      </c>
      <c r="N37" s="12">
        <f t="shared" si="4"/>
        <v>-1.4326297928140257E-2</v>
      </c>
      <c r="O37" s="12">
        <f t="shared" si="4"/>
        <v>7.7474670791262308E-3</v>
      </c>
      <c r="P37" s="12">
        <f t="shared" si="4"/>
        <v>0.2293666996857035</v>
      </c>
    </row>
    <row r="38" spans="1:16">
      <c r="A38">
        <v>1934</v>
      </c>
      <c r="B38">
        <f>[3]GB!B37</f>
        <v>7737.3762035185364</v>
      </c>
      <c r="C38">
        <f>[3]GB!C37</f>
        <v>3493.8953400187638</v>
      </c>
      <c r="D38">
        <f>[3]GB!D37</f>
        <v>9459.7393243203969</v>
      </c>
      <c r="E38">
        <f>[3]GB!E37</f>
        <v>74407.025746660423</v>
      </c>
      <c r="F38">
        <f>[3]GB!F37</f>
        <v>287033.96288299497</v>
      </c>
      <c r="G38">
        <f>B38/[3]GB!$G37</f>
        <v>170.4230348124168</v>
      </c>
      <c r="H38">
        <f>C38/[3]GB!$G37</f>
        <v>76.956352063143186</v>
      </c>
      <c r="I38">
        <f>D38/[3]GB!$G37</f>
        <v>208.35971287681761</v>
      </c>
      <c r="J38">
        <f>E38/[3]GB!$G37</f>
        <v>1638.8851731605123</v>
      </c>
      <c r="K38">
        <f>F38/[3]GB!$G37</f>
        <v>6322.1947288164347</v>
      </c>
      <c r="L38" s="12">
        <f>[3]GB!$G37</f>
        <v>45.401000000000003</v>
      </c>
      <c r="M38" s="12">
        <f t="shared" si="4"/>
        <v>2.6956309022819574E-2</v>
      </c>
      <c r="N38" s="12">
        <f t="shared" si="4"/>
        <v>1.2172410905405634E-2</v>
      </c>
      <c r="O38" s="12">
        <f t="shared" si="4"/>
        <v>3.2956864160972182E-2</v>
      </c>
      <c r="P38" s="12">
        <f t="shared" si="4"/>
        <v>0.25922725310729627</v>
      </c>
    </row>
    <row r="39" spans="1:16">
      <c r="A39">
        <v>1935</v>
      </c>
      <c r="B39">
        <f>[3]GB!B38</f>
        <v>9492.8430856263458</v>
      </c>
      <c r="C39">
        <f>[3]GB!C38</f>
        <v>5447.7265457310286</v>
      </c>
      <c r="D39">
        <f>[3]GB!D38</f>
        <v>11610.577362814809</v>
      </c>
      <c r="E39">
        <f>[3]GB!E38</f>
        <v>80115.363418585475</v>
      </c>
      <c r="F39">
        <f>[3]GB!F38</f>
        <v>296805.93014078884</v>
      </c>
      <c r="G39">
        <f>B39/[3]GB!$G38</f>
        <v>208.19008017251892</v>
      </c>
      <c r="H39">
        <f>C39/[3]GB!$G38</f>
        <v>119.47554763977956</v>
      </c>
      <c r="I39">
        <f>D39/[3]GB!$G38</f>
        <v>254.63467690450707</v>
      </c>
      <c r="J39">
        <f>E39/[3]GB!$G38</f>
        <v>1757.031458617573</v>
      </c>
      <c r="K39">
        <f>F39/[3]GB!$G38</f>
        <v>6509.3302221810391</v>
      </c>
      <c r="L39" s="12">
        <f>[3]GB!$G38</f>
        <v>45.597000000000001</v>
      </c>
      <c r="M39" s="12">
        <f t="shared" si="4"/>
        <v>3.1983333625185482E-2</v>
      </c>
      <c r="N39" s="12">
        <f t="shared" si="4"/>
        <v>1.8354507078571235E-2</v>
      </c>
      <c r="O39" s="12">
        <f t="shared" si="4"/>
        <v>3.9118414370317239E-2</v>
      </c>
      <c r="P39" s="12">
        <f t="shared" si="4"/>
        <v>0.26992507656630388</v>
      </c>
    </row>
    <row r="40" spans="1:16">
      <c r="A40">
        <v>1936</v>
      </c>
      <c r="B40">
        <f>[3]GB!B39</f>
        <v>8424.8016839683678</v>
      </c>
      <c r="C40">
        <f>[3]GB!C39</f>
        <v>3756.8299920194108</v>
      </c>
      <c r="D40">
        <f>[3]GB!D39</f>
        <v>10307.515759983944</v>
      </c>
      <c r="E40">
        <f>[3]GB!E39</f>
        <v>83709.285234003997</v>
      </c>
      <c r="F40">
        <f>[3]GB!F39</f>
        <v>311976.02728238975</v>
      </c>
      <c r="G40">
        <f>B40/[3]GB!$G39</f>
        <v>183.92755559367686</v>
      </c>
      <c r="H40">
        <f>C40/[3]GB!$G39</f>
        <v>82.017901801537192</v>
      </c>
      <c r="I40">
        <f>D40/[3]GB!$G39</f>
        <v>225.03036262381713</v>
      </c>
      <c r="J40">
        <f>E40/[3]GB!$G39</f>
        <v>1827.5141411200523</v>
      </c>
      <c r="K40">
        <f>F40/[3]GB!$G39</f>
        <v>6810.9600978580884</v>
      </c>
      <c r="L40" s="12">
        <f>[3]GB!$G39</f>
        <v>45.805</v>
      </c>
      <c r="M40" s="12">
        <f t="shared" si="4"/>
        <v>2.7004644418856371E-2</v>
      </c>
      <c r="N40" s="12">
        <f t="shared" si="4"/>
        <v>1.2042047027603376E-2</v>
      </c>
      <c r="O40" s="12">
        <f t="shared" si="4"/>
        <v>3.30394480940484E-2</v>
      </c>
      <c r="P40" s="12">
        <f t="shared" si="4"/>
        <v>0.26831960764162593</v>
      </c>
    </row>
    <row r="41" spans="1:16">
      <c r="A41">
        <v>1937</v>
      </c>
      <c r="B41">
        <f>[3]GB!B40</f>
        <v>11394.553563818276</v>
      </c>
      <c r="C41">
        <f>[3]GB!C40</f>
        <v>6156.159547276071</v>
      </c>
      <c r="D41">
        <f>[3]GB!D40</f>
        <v>12815.08485654616</v>
      </c>
      <c r="E41">
        <f>[3]GB!E40</f>
        <v>89996.025036622159</v>
      </c>
      <c r="F41">
        <f>[3]GB!F40</f>
        <v>322009.13735377247</v>
      </c>
      <c r="G41">
        <f>B41/[3]GB!$G40</f>
        <v>247.6646140631689</v>
      </c>
      <c r="H41">
        <f>C41/[3]GB!$G40</f>
        <v>133.80628471735503</v>
      </c>
      <c r="I41">
        <f>D41/[3]GB!$G40</f>
        <v>278.54035942762476</v>
      </c>
      <c r="J41">
        <f>E41/[3]GB!$G40</f>
        <v>1956.0951364245816</v>
      </c>
      <c r="K41">
        <f>F41/[3]GB!$G40</f>
        <v>6998.9814239647985</v>
      </c>
      <c r="L41" s="12">
        <f>[3]GB!$G40</f>
        <v>46.008000000000003</v>
      </c>
      <c r="M41" s="12">
        <f t="shared" si="4"/>
        <v>3.5385808171336922E-2</v>
      </c>
      <c r="N41" s="12">
        <f t="shared" si="4"/>
        <v>1.9117965402679429E-2</v>
      </c>
      <c r="O41" s="12">
        <f t="shared" si="4"/>
        <v>3.9797270853426069E-2</v>
      </c>
      <c r="P41" s="12">
        <f t="shared" si="4"/>
        <v>0.27948283013394376</v>
      </c>
    </row>
    <row r="42" spans="1:16">
      <c r="A42">
        <v>1938</v>
      </c>
      <c r="B42">
        <f>[3]GB!B41</f>
        <v>12190.143647480234</v>
      </c>
      <c r="C42">
        <f>[3]GB!C41</f>
        <v>7152.0494988716673</v>
      </c>
      <c r="D42">
        <f>[3]GB!D41</f>
        <v>14125.827510534287</v>
      </c>
      <c r="E42">
        <f>[3]GB!E41</f>
        <v>93606.000557282474</v>
      </c>
      <c r="F42">
        <f>[3]GB!F41</f>
        <v>325642.28816838947</v>
      </c>
      <c r="G42">
        <f>B42/[3]GB!$G41</f>
        <v>263.81024167850228</v>
      </c>
      <c r="H42">
        <f>C42/[3]GB!$G41</f>
        <v>154.77946457045678</v>
      </c>
      <c r="I42">
        <f>D42/[3]GB!$G41</f>
        <v>305.70090699736602</v>
      </c>
      <c r="J42">
        <f>E42/[3]GB!$G41</f>
        <v>2025.7531284037932</v>
      </c>
      <c r="K42">
        <f>F42/[3]GB!$G41</f>
        <v>7047.3140618159077</v>
      </c>
      <c r="L42" s="12">
        <f>[3]GB!$G41</f>
        <v>46.207999999999998</v>
      </c>
      <c r="M42" s="12">
        <f t="shared" si="4"/>
        <v>3.7434154255717292E-2</v>
      </c>
      <c r="N42" s="12">
        <f t="shared" si="4"/>
        <v>2.1962901498755426E-2</v>
      </c>
      <c r="O42" s="12">
        <f t="shared" si="4"/>
        <v>4.3378357245880274E-2</v>
      </c>
      <c r="P42" s="12">
        <f t="shared" si="4"/>
        <v>0.28745038331409484</v>
      </c>
    </row>
    <row r="43" spans="1:16">
      <c r="A43">
        <v>1939</v>
      </c>
      <c r="B43">
        <f>[3]GB!B42</f>
        <v>0</v>
      </c>
      <c r="C43">
        <f>[3]GB!C42</f>
        <v>-6220.6291895146087</v>
      </c>
      <c r="D43">
        <f>[3]GB!D42</f>
        <v>413.31676823066817</v>
      </c>
      <c r="E43">
        <f>[3]GB!E42</f>
        <v>84540.476186569373</v>
      </c>
      <c r="F43">
        <f>[3]GB!F42</f>
        <v>338675.9375604518</v>
      </c>
      <c r="G43">
        <f>B43/[3]GB!$G42</f>
        <v>0</v>
      </c>
      <c r="H43">
        <f>C43/[3]GB!$G42</f>
        <v>-133.2154614852366</v>
      </c>
      <c r="I43">
        <f>D43/[3]GB!$G42</f>
        <v>8.8512242639769614</v>
      </c>
      <c r="J43">
        <f>E43/[3]GB!$G42</f>
        <v>1810.4436394245627</v>
      </c>
      <c r="K43">
        <f>F43/[3]GB!$G42</f>
        <v>7252.7826272154316</v>
      </c>
      <c r="L43" s="12">
        <f>[3]GB!$G42</f>
        <v>46.695999999999998</v>
      </c>
      <c r="M43" s="12">
        <f t="shared" si="4"/>
        <v>0</v>
      </c>
      <c r="N43" s="12">
        <f t="shared" si="4"/>
        <v>-1.8367496770874844E-2</v>
      </c>
      <c r="O43" s="12">
        <f t="shared" si="4"/>
        <v>1.2203901204433617E-3</v>
      </c>
      <c r="P43" s="12">
        <f t="shared" si="4"/>
        <v>0.2496205570302123</v>
      </c>
    </row>
    <row r="44" spans="1:16">
      <c r="A44">
        <v>1940</v>
      </c>
      <c r="B44">
        <f>[3]GB!B43</f>
        <v>-23083.629174724581</v>
      </c>
      <c r="C44">
        <f>[3]GB!C43</f>
        <v>-29845.241746704411</v>
      </c>
      <c r="D44">
        <f>[3]GB!D43</f>
        <v>-23832.533437417987</v>
      </c>
      <c r="E44">
        <f>[3]GB!E43</f>
        <v>70630.818934417141</v>
      </c>
      <c r="F44">
        <f>[3]GB!F43</f>
        <v>373861.98834625899</v>
      </c>
      <c r="G44">
        <f>B44/[3]GB!$G43</f>
        <v>-491.92780738130131</v>
      </c>
      <c r="H44">
        <f>C44/[3]GB!$G43</f>
        <v>-636.02236121939234</v>
      </c>
      <c r="I44">
        <f>D44/[3]GB!$G43</f>
        <v>-507.887465591747</v>
      </c>
      <c r="J44">
        <f>E44/[3]GB!$G43</f>
        <v>1505.1906972235479</v>
      </c>
      <c r="K44">
        <f>F44/[3]GB!$G43</f>
        <v>7967.2527572815306</v>
      </c>
      <c r="L44" s="12">
        <f>[3]GB!$G43</f>
        <v>46.924830896644316</v>
      </c>
      <c r="M44" s="12">
        <f t="shared" si="4"/>
        <v>-6.1743717987572631E-2</v>
      </c>
      <c r="N44" s="12">
        <f t="shared" si="4"/>
        <v>-7.9829569940292264E-2</v>
      </c>
      <c r="O44" s="12">
        <f t="shared" si="4"/>
        <v>-6.3746874997479178E-2</v>
      </c>
      <c r="P44" s="12">
        <f t="shared" si="4"/>
        <v>0.1889221721813589</v>
      </c>
    </row>
    <row r="45" spans="1:16">
      <c r="A45">
        <v>1941</v>
      </c>
      <c r="B45">
        <f>[3]GB!B44</f>
        <v>-29681.957911793026</v>
      </c>
      <c r="C45">
        <f>[3]GB!C44</f>
        <v>-35900.730606232843</v>
      </c>
      <c r="D45">
        <f>[3]GB!D44</f>
        <v>-30725.280136772373</v>
      </c>
      <c r="E45">
        <f>[3]GB!E44</f>
        <v>73290.080118328537</v>
      </c>
      <c r="F45">
        <f>[3]GB!F44</f>
        <v>404977.3492358636</v>
      </c>
      <c r="G45">
        <f>B45/[3]GB!$G44</f>
        <v>-632.76110152873309</v>
      </c>
      <c r="H45">
        <f>C45/[3]GB!$G44</f>
        <v>-765.33313306332127</v>
      </c>
      <c r="I45">
        <f>D45/[3]GB!$G44</f>
        <v>-655.00268418609016</v>
      </c>
      <c r="J45">
        <f>E45/[3]GB!$G44</f>
        <v>1562.4007002710973</v>
      </c>
      <c r="K45">
        <f>F45/[3]GB!$G44</f>
        <v>8633.3224498933232</v>
      </c>
      <c r="L45" s="12">
        <f>[3]GB!$G44</f>
        <v>46.908632404998109</v>
      </c>
      <c r="M45" s="12">
        <f t="shared" si="4"/>
        <v>-7.3292884078081863E-2</v>
      </c>
      <c r="N45" s="12">
        <f t="shared" si="4"/>
        <v>-8.8648737204617911E-2</v>
      </c>
      <c r="O45" s="12">
        <f t="shared" si="4"/>
        <v>-7.586913242122488E-2</v>
      </c>
      <c r="P45" s="12">
        <f t="shared" si="4"/>
        <v>0.18097328222582523</v>
      </c>
    </row>
    <row r="46" spans="1:16">
      <c r="A46">
        <v>1942</v>
      </c>
      <c r="B46">
        <f>[3]GB!B45</f>
        <v>-31394.036205254222</v>
      </c>
      <c r="C46">
        <f>[3]GB!C45</f>
        <v>-37399.128038905874</v>
      </c>
      <c r="D46">
        <f>[3]GB!D45</f>
        <v>-32643.305292336099</v>
      </c>
      <c r="E46">
        <f>[3]GB!E45</f>
        <v>75169.946781931329</v>
      </c>
      <c r="F46">
        <f>[3]GB!F45</f>
        <v>413278.01586292119</v>
      </c>
      <c r="G46">
        <f>B46/[3]GB!$G45</f>
        <v>-666.7325019876431</v>
      </c>
      <c r="H46">
        <f>C46/[3]GB!$G45</f>
        <v>-794.26595696422999</v>
      </c>
      <c r="I46">
        <f>D46/[3]GB!$G45</f>
        <v>-693.26392020479216</v>
      </c>
      <c r="J46">
        <f>E46/[3]GB!$G45</f>
        <v>1596.425714888074</v>
      </c>
      <c r="K46">
        <f>F46/[3]GB!$G45</f>
        <v>8777.0136892005594</v>
      </c>
      <c r="L46" s="12">
        <f>[3]GB!$G45</f>
        <v>47.086404385061861</v>
      </c>
      <c r="M46" s="12">
        <f t="shared" si="4"/>
        <v>-7.596347978903191E-2</v>
      </c>
      <c r="N46" s="12">
        <f t="shared" si="4"/>
        <v>-9.0493872413747428E-2</v>
      </c>
      <c r="O46" s="12">
        <f t="shared" si="4"/>
        <v>-7.898630955284941E-2</v>
      </c>
      <c r="P46" s="12">
        <f t="shared" si="4"/>
        <v>0.18188711689630302</v>
      </c>
    </row>
    <row r="47" spans="1:16">
      <c r="A47">
        <v>1943</v>
      </c>
      <c r="B47">
        <f>[3]GB!B46</f>
        <v>-29872.643820072975</v>
      </c>
      <c r="C47">
        <f>[3]GB!C46</f>
        <v>-36747.112320194894</v>
      </c>
      <c r="D47">
        <f>[3]GB!D46</f>
        <v>-32020.299875736542</v>
      </c>
      <c r="E47">
        <f>[3]GB!E46</f>
        <v>79242.585738140915</v>
      </c>
      <c r="F47">
        <f>[3]GB!F46</f>
        <v>420226.79310638405</v>
      </c>
      <c r="G47">
        <f>B47/[3]GB!$G46</f>
        <v>-629.30652643233179</v>
      </c>
      <c r="H47">
        <f>C47/[3]GB!$G46</f>
        <v>-774.12624573595917</v>
      </c>
      <c r="I47">
        <f>D47/[3]GB!$G46</f>
        <v>-674.54972554458573</v>
      </c>
      <c r="J47">
        <f>E47/[3]GB!$G46</f>
        <v>1669.349277444164</v>
      </c>
      <c r="K47">
        <f>F47/[3]GB!$G46</f>
        <v>8852.6300208446264</v>
      </c>
      <c r="L47" s="12">
        <f>[3]GB!$G46</f>
        <v>47.469146696169098</v>
      </c>
      <c r="M47" s="12">
        <f t="shared" si="4"/>
        <v>-7.1086956638936757E-2</v>
      </c>
      <c r="N47" s="12">
        <f t="shared" si="4"/>
        <v>-8.7445905218356795E-2</v>
      </c>
      <c r="O47" s="12">
        <f t="shared" si="4"/>
        <v>-7.6197663740184995E-2</v>
      </c>
      <c r="P47" s="12">
        <f t="shared" si="4"/>
        <v>0.18857099794224677</v>
      </c>
    </row>
    <row r="48" spans="1:16">
      <c r="A48">
        <v>1944</v>
      </c>
      <c r="B48">
        <f>[3]GB!B47</f>
        <v>-40762.579194444064</v>
      </c>
      <c r="C48">
        <f>[3]GB!C47</f>
        <v>-47970.488607421648</v>
      </c>
      <c r="D48">
        <f>[3]GB!D47</f>
        <v>-43256.548984198882</v>
      </c>
      <c r="E48">
        <f>[3]GB!E47</f>
        <v>64615.257200188702</v>
      </c>
      <c r="F48">
        <f>[3]GB!F47</f>
        <v>401685.80052920541</v>
      </c>
      <c r="G48">
        <f>B48/[3]GB!$G47</f>
        <v>-854.74312318839077</v>
      </c>
      <c r="H48">
        <f>C48/[3]GB!$G47</f>
        <v>-1005.8844671626993</v>
      </c>
      <c r="I48">
        <f>D48/[3]GB!$G47</f>
        <v>-907.03872296052384</v>
      </c>
      <c r="J48">
        <f>E48/[3]GB!$G47</f>
        <v>1354.905598133452</v>
      </c>
      <c r="K48">
        <f>F48/[3]GB!$G47</f>
        <v>8422.8766302294953</v>
      </c>
      <c r="L48" s="12">
        <f>[3]GB!$G47</f>
        <v>47.689859196983249</v>
      </c>
      <c r="M48" s="12">
        <f t="shared" si="4"/>
        <v>-0.10147876559425539</v>
      </c>
      <c r="N48" s="12">
        <f t="shared" si="4"/>
        <v>-0.11942291349164547</v>
      </c>
      <c r="O48" s="12">
        <f t="shared" si="4"/>
        <v>-0.10768752325128263</v>
      </c>
      <c r="P48" s="12">
        <f t="shared" si="4"/>
        <v>0.16086019748534955</v>
      </c>
    </row>
    <row r="49" spans="1:16">
      <c r="A49">
        <v>1945</v>
      </c>
      <c r="B49">
        <f>[3]GB!B48</f>
        <v>-44971.253994076797</v>
      </c>
      <c r="C49">
        <f>[3]GB!C48</f>
        <v>-50917.311754192327</v>
      </c>
      <c r="D49">
        <f>[3]GB!D48</f>
        <v>-45922.658790376438</v>
      </c>
      <c r="E49">
        <f>[3]GB!E48</f>
        <v>58429.58573837841</v>
      </c>
      <c r="F49">
        <f>[3]GB!F48</f>
        <v>383420.17119298602</v>
      </c>
      <c r="G49">
        <f>B49/[3]GB!$G48</f>
        <v>-939.84711981722023</v>
      </c>
      <c r="H49">
        <f>C49/[3]GB!$G48</f>
        <v>-1064.1128398891458</v>
      </c>
      <c r="I49">
        <f>D49/[3]GB!$G48</f>
        <v>-959.73037808038271</v>
      </c>
      <c r="J49">
        <f>E49/[3]GB!$G48</f>
        <v>1221.1106649496846</v>
      </c>
      <c r="K49">
        <f>F49/[3]GB!$G48</f>
        <v>8013.0374755174998</v>
      </c>
      <c r="L49" s="12">
        <f>[3]GB!$G48</f>
        <v>47.849541745494442</v>
      </c>
      <c r="M49" s="12">
        <f t="shared" si="4"/>
        <v>-0.11728974470527143</v>
      </c>
      <c r="N49" s="12">
        <f t="shared" si="4"/>
        <v>-0.13279768666256275</v>
      </c>
      <c r="O49" s="12">
        <f t="shared" si="4"/>
        <v>-0.11977110814877366</v>
      </c>
      <c r="P49" s="12">
        <f t="shared" si="4"/>
        <v>0.15239048471701083</v>
      </c>
    </row>
    <row r="50" spans="1:16">
      <c r="A50">
        <v>1946</v>
      </c>
      <c r="B50">
        <f>[3]GB!B49</f>
        <v>-3890.3844382080397</v>
      </c>
      <c r="C50">
        <f>[3]GB!C49</f>
        <v>-12281.939930833894</v>
      </c>
      <c r="D50">
        <f>[3]GB!D49</f>
        <v>-6125.1332659008531</v>
      </c>
      <c r="E50">
        <f>[3]GB!E49</f>
        <v>96839.234557320873</v>
      </c>
      <c r="F50">
        <f>[3]GB!F49</f>
        <v>373660.97846480843</v>
      </c>
      <c r="G50">
        <f>B50/[3]GB!$G49</f>
        <v>-81.73043206383467</v>
      </c>
      <c r="H50">
        <f>C50/[3]GB!$G49</f>
        <v>-258.02289544204655</v>
      </c>
      <c r="I50">
        <f>D50/[3]GB!$G49</f>
        <v>-128.6787453070398</v>
      </c>
      <c r="J50">
        <f>E50/[3]GB!$G49</f>
        <v>2034.4294006960611</v>
      </c>
      <c r="K50">
        <f>F50/[3]GB!$G49</f>
        <v>7849.9885295117219</v>
      </c>
      <c r="L50" s="12">
        <f>[3]GB!$G49</f>
        <v>47.600194199016308</v>
      </c>
      <c r="M50" s="12">
        <f t="shared" si="4"/>
        <v>-1.0411535221557629E-2</v>
      </c>
      <c r="N50" s="12">
        <f t="shared" si="4"/>
        <v>-3.2869206683808473E-2</v>
      </c>
      <c r="O50" s="12">
        <f t="shared" si="4"/>
        <v>-1.6392220806855595E-2</v>
      </c>
      <c r="P50" s="12">
        <f t="shared" si="4"/>
        <v>0.25916335967214527</v>
      </c>
    </row>
    <row r="51" spans="1:16">
      <c r="A51">
        <v>1947</v>
      </c>
      <c r="B51">
        <f>[3]GB!B50</f>
        <v>7230.1920042770325</v>
      </c>
      <c r="C51">
        <f>[3]GB!C50</f>
        <v>-20.684396517390034</v>
      </c>
      <c r="D51">
        <f>[3]GB!D50</f>
        <v>6703.8039759139265</v>
      </c>
      <c r="E51">
        <f>[3]GB!E50</f>
        <v>109376.17225407045</v>
      </c>
      <c r="F51">
        <f>[3]GB!F50</f>
        <v>368363.36927835981</v>
      </c>
      <c r="G51">
        <f>B51/[3]GB!$G50</f>
        <v>150.80237124733762</v>
      </c>
      <c r="H51">
        <f>C51/[3]GB!$G50</f>
        <v>-0.43142091396706861</v>
      </c>
      <c r="I51">
        <f>D51/[3]GB!$G50</f>
        <v>139.82333184888049</v>
      </c>
      <c r="J51">
        <f>E51/[3]GB!$G50</f>
        <v>2281.2929620837062</v>
      </c>
      <c r="K51">
        <f>F51/[3]GB!$G50</f>
        <v>7683.0697628741527</v>
      </c>
      <c r="L51" s="12">
        <f>[3]GB!$G50</f>
        <v>47.944816414182746</v>
      </c>
      <c r="M51" s="12">
        <f t="shared" si="4"/>
        <v>1.9627879988287921E-2</v>
      </c>
      <c r="N51" s="12">
        <f t="shared" si="4"/>
        <v>-5.615215366802536E-5</v>
      </c>
      <c r="O51" s="12">
        <f t="shared" si="4"/>
        <v>1.8198888746856063E-2</v>
      </c>
      <c r="P51" s="12">
        <f t="shared" si="4"/>
        <v>0.29692467106146636</v>
      </c>
    </row>
    <row r="52" spans="1:16">
      <c r="A52">
        <v>1948</v>
      </c>
      <c r="B52">
        <f>[3]GB!B51</f>
        <v>24619.25747919167</v>
      </c>
      <c r="C52">
        <f>[3]GB!C51</f>
        <v>21800.57810143907</v>
      </c>
      <c r="D52">
        <f>[3]GB!D51</f>
        <v>29173.627755349629</v>
      </c>
      <c r="E52">
        <f>[3]GB!E51</f>
        <v>136029.95643065282</v>
      </c>
      <c r="F52">
        <f>[3]GB!F51</f>
        <v>379419.6659416795</v>
      </c>
      <c r="G52">
        <f>B52/[3]GB!$G51</f>
        <v>508.86832855004735</v>
      </c>
      <c r="H52">
        <f>C52/[3]GB!$G51</f>
        <v>450.6075680503547</v>
      </c>
      <c r="I52">
        <f>D52/[3]GB!$G51</f>
        <v>603.00499339403564</v>
      </c>
      <c r="J52">
        <f>E52/[3]GB!$G51</f>
        <v>2811.6744227606505</v>
      </c>
      <c r="K52">
        <f>F52/[3]GB!$G51</f>
        <v>7842.4238176130011</v>
      </c>
      <c r="L52" s="12">
        <f>[3]GB!$G51</f>
        <v>48.38040824694469</v>
      </c>
      <c r="M52" s="12">
        <f t="shared" si="4"/>
        <v>6.4886614187720806E-2</v>
      </c>
      <c r="N52" s="12">
        <f t="shared" si="4"/>
        <v>5.745769146502288E-2</v>
      </c>
      <c r="O52" s="12">
        <f t="shared" si="4"/>
        <v>7.6890130834267031E-2</v>
      </c>
      <c r="P52" s="12">
        <f t="shared" si="4"/>
        <v>0.35852110114809377</v>
      </c>
    </row>
    <row r="53" spans="1:16">
      <c r="A53">
        <v>1949</v>
      </c>
      <c r="B53">
        <f>[3]GB!B52</f>
        <v>23598.854190891267</v>
      </c>
      <c r="C53">
        <f>[3]GB!C52</f>
        <v>17495.80311358532</v>
      </c>
      <c r="D53">
        <f>[3]GB!D52</f>
        <v>25894.980669209239</v>
      </c>
      <c r="E53">
        <f>[3]GB!E52</f>
        <v>137296.98651841027</v>
      </c>
      <c r="F53">
        <f>[3]GB!F52</f>
        <v>391945.55243560032</v>
      </c>
      <c r="G53">
        <f>B53/[3]GB!$G52</f>
        <v>484.87505555973092</v>
      </c>
      <c r="H53">
        <f>C53/[3]GB!$G52</f>
        <v>359.4784067963854</v>
      </c>
      <c r="I53">
        <f>D53/[3]GB!$G52</f>
        <v>532.05253480261399</v>
      </c>
      <c r="J53">
        <f>E53/[3]GB!$G52</f>
        <v>2820.9795029791471</v>
      </c>
      <c r="K53">
        <f>F53/[3]GB!$G52</f>
        <v>8053.1291890838893</v>
      </c>
      <c r="L53" s="12">
        <f>[3]GB!$G52</f>
        <v>48.669969552566855</v>
      </c>
      <c r="M53" s="12">
        <f t="shared" si="4"/>
        <v>6.0209521562995007E-2</v>
      </c>
      <c r="N53" s="12">
        <f t="shared" si="4"/>
        <v>4.4638350926204259E-2</v>
      </c>
      <c r="O53" s="12">
        <f t="shared" si="4"/>
        <v>6.6067800765423887E-2</v>
      </c>
      <c r="P53" s="12">
        <f t="shared" si="4"/>
        <v>0.35029606960770204</v>
      </c>
    </row>
    <row r="54" spans="1:16">
      <c r="A54">
        <v>1950</v>
      </c>
      <c r="B54">
        <f>[3]GB!B53</f>
        <v>25621.007044064208</v>
      </c>
      <c r="C54">
        <f>[3]GB!C53</f>
        <v>20733.706217668318</v>
      </c>
      <c r="D54">
        <f>[3]GB!D53</f>
        <v>30104.068791859074</v>
      </c>
      <c r="E54">
        <f>[3]GB!E53</f>
        <v>146032.21734938692</v>
      </c>
      <c r="F54">
        <f>[3]GB!F53</f>
        <v>404711.43052303721</v>
      </c>
      <c r="G54">
        <f>B54/[3]GB!$G53</f>
        <v>523.78094769219661</v>
      </c>
      <c r="H54">
        <f>C54/[3]GB!$G53</f>
        <v>423.86781570234535</v>
      </c>
      <c r="I54">
        <f>D54/[3]GB!$G53</f>
        <v>615.43005136654415</v>
      </c>
      <c r="J54">
        <f>E54/[3]GB!$G53</f>
        <v>2985.3976100668301</v>
      </c>
      <c r="K54">
        <f>F54/[3]GB!$G53</f>
        <v>8273.6848031245463</v>
      </c>
      <c r="L54" s="12">
        <f>[3]GB!$G53</f>
        <v>48.915500185624481</v>
      </c>
      <c r="M54" s="12">
        <f t="shared" si="4"/>
        <v>6.3306853011174835E-2</v>
      </c>
      <c r="N54" s="12">
        <f t="shared" si="4"/>
        <v>5.1230839195405685E-2</v>
      </c>
      <c r="O54" s="12">
        <f t="shared" si="4"/>
        <v>7.4384033959588092E-2</v>
      </c>
      <c r="P54" s="12">
        <f t="shared" si="4"/>
        <v>0.36083047410017344</v>
      </c>
    </row>
    <row r="55" spans="1:16">
      <c r="A55">
        <v>1951</v>
      </c>
      <c r="B55">
        <f>[3]GB!B54</f>
        <v>25010.618764114486</v>
      </c>
      <c r="C55">
        <f>[3]GB!C54</f>
        <v>20417.564950250238</v>
      </c>
      <c r="D55">
        <f>[3]GB!D54</f>
        <v>30073.183242554274</v>
      </c>
      <c r="E55">
        <f>[3]GB!E54</f>
        <v>150020.32576276545</v>
      </c>
      <c r="F55">
        <f>[3]GB!F54</f>
        <v>416008.60130814993</v>
      </c>
      <c r="G55">
        <f>B55/[3]GB!$G54</f>
        <v>511.27639650260613</v>
      </c>
      <c r="H55">
        <f>C55/[3]GB!$G54</f>
        <v>417.38347745717812</v>
      </c>
      <c r="I55">
        <f>D55/[3]GB!$G54</f>
        <v>614.76722765759587</v>
      </c>
      <c r="J55">
        <f>E55/[3]GB!$G54</f>
        <v>3066.7714494207748</v>
      </c>
      <c r="K55">
        <f>F55/[3]GB!$G54</f>
        <v>8504.202978620342</v>
      </c>
      <c r="L55" s="12">
        <f>[3]GB!$G54</f>
        <v>48.917999999999999</v>
      </c>
      <c r="M55" s="12">
        <f t="shared" si="4"/>
        <v>6.0120436657963183E-2</v>
      </c>
      <c r="N55" s="12">
        <f t="shared" si="4"/>
        <v>4.907967019443029E-2</v>
      </c>
      <c r="O55" s="12">
        <f t="shared" si="4"/>
        <v>7.2289811191375286E-2</v>
      </c>
      <c r="P55" s="12">
        <f t="shared" si="4"/>
        <v>0.36061832685916262</v>
      </c>
    </row>
    <row r="56" spans="1:16">
      <c r="A56">
        <v>1952</v>
      </c>
      <c r="B56">
        <f>[3]GB!B55</f>
        <v>24111.960985097445</v>
      </c>
      <c r="C56">
        <f>[3]GB!C55</f>
        <v>19042.782690985907</v>
      </c>
      <c r="D56">
        <f>[3]GB!D55</f>
        <v>29258.924470072907</v>
      </c>
      <c r="E56">
        <f>[3]GB!E55</f>
        <v>149789.43859082417</v>
      </c>
      <c r="F56">
        <f>[3]GB!F55</f>
        <v>415814.94103851839</v>
      </c>
      <c r="G56">
        <f>B56/[3]GB!$G55</f>
        <v>491.33187228686836</v>
      </c>
      <c r="H56">
        <f>C56/[3]GB!$G55</f>
        <v>388.03671252192277</v>
      </c>
      <c r="I56">
        <f>D56/[3]GB!$G55</f>
        <v>596.21206876811357</v>
      </c>
      <c r="J56">
        <f>E56/[3]GB!$G55</f>
        <v>3052.2745685062787</v>
      </c>
      <c r="K56">
        <f>F56/[3]GB!$G55</f>
        <v>8473.1031885618886</v>
      </c>
      <c r="L56" s="12">
        <f>[3]GB!$G55</f>
        <v>49.074693389765415</v>
      </c>
      <c r="M56" s="12">
        <f t="shared" si="4"/>
        <v>5.7987240489426932E-2</v>
      </c>
      <c r="N56" s="12">
        <f t="shared" si="4"/>
        <v>4.5796292560882045E-2</v>
      </c>
      <c r="O56" s="12">
        <f t="shared" si="4"/>
        <v>7.036525526715634E-2</v>
      </c>
      <c r="P56" s="12">
        <f t="shared" si="4"/>
        <v>0.36023101578966266</v>
      </c>
    </row>
    <row r="57" spans="1:16">
      <c r="A57">
        <v>1953</v>
      </c>
      <c r="B57">
        <f>[3]GB!B56</f>
        <v>29116.417235269109</v>
      </c>
      <c r="C57">
        <f>[3]GB!C56</f>
        <v>23599.534141011802</v>
      </c>
      <c r="D57">
        <f>[3]GB!D56</f>
        <v>34333.431726811148</v>
      </c>
      <c r="E57">
        <f>[3]GB!E56</f>
        <v>160175.66239444099</v>
      </c>
      <c r="F57">
        <f>[3]GB!F56</f>
        <v>432362.65601110848</v>
      </c>
      <c r="G57">
        <f>B57/[3]GB!$G56</f>
        <v>591.66041221960552</v>
      </c>
      <c r="H57">
        <f>C57/[3]GB!$G56</f>
        <v>479.55454083644037</v>
      </c>
      <c r="I57">
        <f>D57/[3]GB!$G56</f>
        <v>697.67280102692268</v>
      </c>
      <c r="J57">
        <f>E57/[3]GB!$G56</f>
        <v>3254.8509548437032</v>
      </c>
      <c r="K57">
        <f>F57/[3]GB!$G56</f>
        <v>8785.8291498181843</v>
      </c>
      <c r="L57" s="12">
        <f>[3]GB!$G56</f>
        <v>49.211366239697007</v>
      </c>
      <c r="M57" s="12">
        <f t="shared" si="4"/>
        <v>6.7342581119034101E-2</v>
      </c>
      <c r="N57" s="12">
        <f t="shared" si="4"/>
        <v>5.4582730059844646E-2</v>
      </c>
      <c r="O57" s="12">
        <f t="shared" si="4"/>
        <v>7.940887412332169E-2</v>
      </c>
      <c r="P57" s="12">
        <f t="shared" si="4"/>
        <v>0.37046599692996074</v>
      </c>
    </row>
    <row r="58" spans="1:16">
      <c r="A58">
        <v>1954</v>
      </c>
      <c r="B58">
        <f>[3]GB!B57</f>
        <v>29582.938796030139</v>
      </c>
      <c r="C58">
        <f>[3]GB!C57</f>
        <v>23776.000084849038</v>
      </c>
      <c r="D58">
        <f>[3]GB!D57</f>
        <v>34727.967139023494</v>
      </c>
      <c r="E58">
        <f>[3]GB!E57</f>
        <v>165834.46861525782</v>
      </c>
      <c r="F58">
        <f>[3]GB!F57</f>
        <v>449277.05274806183</v>
      </c>
      <c r="G58">
        <f>B58/[3]GB!$G57</f>
        <v>599.11150168628035</v>
      </c>
      <c r="H58">
        <f>C58/[3]GB!$G57</f>
        <v>481.50980580869685</v>
      </c>
      <c r="I58">
        <f>D58/[3]GB!$G57</f>
        <v>703.30823744814018</v>
      </c>
      <c r="J58">
        <f>E58/[3]GB!$G57</f>
        <v>3358.4674669565316</v>
      </c>
      <c r="K58">
        <f>F58/[3]GB!$G57</f>
        <v>9098.7258433296083</v>
      </c>
      <c r="L58" s="12">
        <f>[3]GB!$G57</f>
        <v>49.378018470293021</v>
      </c>
      <c r="M58" s="12">
        <f t="shared" si="4"/>
        <v>6.5845648281126809E-2</v>
      </c>
      <c r="N58" s="12">
        <f t="shared" si="4"/>
        <v>5.2920575265128778E-2</v>
      </c>
      <c r="O58" s="12">
        <f t="shared" si="4"/>
        <v>7.7297442472535255E-2</v>
      </c>
      <c r="P58" s="12">
        <f t="shared" si="4"/>
        <v>0.36911404132685971</v>
      </c>
    </row>
    <row r="59" spans="1:16">
      <c r="A59">
        <v>1955</v>
      </c>
      <c r="B59">
        <f>[3]GB!B58</f>
        <v>31145.595704450625</v>
      </c>
      <c r="C59">
        <f>[3]GB!C58</f>
        <v>25558.86090880596</v>
      </c>
      <c r="D59">
        <f>[3]GB!D58</f>
        <v>37107.721903183658</v>
      </c>
      <c r="E59">
        <f>[3]GB!E58</f>
        <v>172930.42652222203</v>
      </c>
      <c r="F59">
        <f>[3]GB!F58</f>
        <v>464942.06003926101</v>
      </c>
      <c r="G59">
        <f>B59/[3]GB!$G58</f>
        <v>628.52273653614793</v>
      </c>
      <c r="H59">
        <f>C59/[3]GB!$G58</f>
        <v>515.78160050584449</v>
      </c>
      <c r="I59">
        <f>D59/[3]GB!$G58</f>
        <v>748.83932670706781</v>
      </c>
      <c r="J59">
        <f>E59/[3]GB!$G58</f>
        <v>3489.7616324152896</v>
      </c>
      <c r="K59">
        <f>F59/[3]GB!$G58</f>
        <v>9382.5996676914383</v>
      </c>
      <c r="L59" s="12">
        <f>[3]GB!$G58</f>
        <v>49.553650001743989</v>
      </c>
      <c r="M59" s="12">
        <f t="shared" si="4"/>
        <v>6.6988122566972327E-2</v>
      </c>
      <c r="N59" s="12">
        <f t="shared" si="4"/>
        <v>5.4972141919463466E-2</v>
      </c>
      <c r="O59" s="12">
        <f t="shared" si="4"/>
        <v>7.9811497157409636E-2</v>
      </c>
      <c r="P59" s="12">
        <f t="shared" si="4"/>
        <v>0.37193973482979642</v>
      </c>
    </row>
    <row r="60" spans="1:16">
      <c r="A60">
        <v>1956</v>
      </c>
      <c r="B60">
        <f>[3]GB!B59</f>
        <v>38389.106724531899</v>
      </c>
      <c r="C60">
        <f>[3]GB!C59</f>
        <v>31999.593507994683</v>
      </c>
      <c r="D60">
        <f>[3]GB!D59</f>
        <v>43979.353049261139</v>
      </c>
      <c r="E60">
        <f>[3]GB!E59</f>
        <v>181097.49158300983</v>
      </c>
      <c r="F60">
        <f>[3]GB!F59</f>
        <v>469317.62762701791</v>
      </c>
      <c r="G60">
        <f>B60/[3]GB!$G59</f>
        <v>771.07832850251498</v>
      </c>
      <c r="H60">
        <f>C60/[3]GB!$G59</f>
        <v>642.73944303936742</v>
      </c>
      <c r="I60">
        <f>D60/[3]GB!$G59</f>
        <v>883.36324888163347</v>
      </c>
      <c r="J60">
        <f>E60/[3]GB!$G59</f>
        <v>3637.4993590718464</v>
      </c>
      <c r="K60">
        <f>F60/[3]GB!$G59</f>
        <v>9426.6494514745536</v>
      </c>
      <c r="L60" s="12">
        <f>[3]GB!$G59</f>
        <v>49.78626075393155</v>
      </c>
      <c r="M60" s="12">
        <f t="shared" si="4"/>
        <v>8.179770898151939E-2</v>
      </c>
      <c r="N60" s="12">
        <f t="shared" si="4"/>
        <v>6.8183233751078709E-2</v>
      </c>
      <c r="O60" s="12">
        <f t="shared" si="4"/>
        <v>9.3709143787398849E-2</v>
      </c>
      <c r="P60" s="12">
        <f t="shared" si="4"/>
        <v>0.38587404547040355</v>
      </c>
    </row>
    <row r="61" spans="1:16">
      <c r="A61">
        <v>1957</v>
      </c>
      <c r="B61">
        <f>[3]GB!B60</f>
        <v>40282.054584616875</v>
      </c>
      <c r="C61">
        <f>[3]GB!C60</f>
        <v>33696.667298482666</v>
      </c>
      <c r="D61">
        <f>[3]GB!D60</f>
        <v>47308.087249488512</v>
      </c>
      <c r="E61">
        <f>[3]GB!E60</f>
        <v>186684.23018562657</v>
      </c>
      <c r="F61">
        <f>[3]GB!F60</f>
        <v>477350.41663853038</v>
      </c>
      <c r="G61">
        <f>B61/[3]GB!$G60</f>
        <v>805.20868421873615</v>
      </c>
      <c r="H61">
        <f>C61/[3]GB!$G60</f>
        <v>673.57162929642072</v>
      </c>
      <c r="I61">
        <f>D61/[3]GB!$G60</f>
        <v>945.6539166106221</v>
      </c>
      <c r="J61">
        <f>E61/[3]GB!$G60</f>
        <v>3731.6806429620633</v>
      </c>
      <c r="K61">
        <f>F61/[3]GB!$G60</f>
        <v>9541.884217583096</v>
      </c>
      <c r="L61" s="12">
        <f>[3]GB!$G60</f>
        <v>50.026850646427199</v>
      </c>
      <c r="M61" s="12">
        <f t="shared" si="4"/>
        <v>8.4386759036014683E-2</v>
      </c>
      <c r="N61" s="12">
        <f t="shared" si="4"/>
        <v>7.0591050356198157E-2</v>
      </c>
      <c r="O61" s="12">
        <f t="shared" si="4"/>
        <v>9.9105574438645913E-2</v>
      </c>
      <c r="P61" s="12">
        <f t="shared" si="4"/>
        <v>0.39108425106286571</v>
      </c>
    </row>
    <row r="62" spans="1:16">
      <c r="A62">
        <v>1958</v>
      </c>
      <c r="B62">
        <f>[3]GB!B61</f>
        <v>38690.477467053977</v>
      </c>
      <c r="C62">
        <f>[3]GB!C61</f>
        <v>32156.029712333657</v>
      </c>
      <c r="D62">
        <f>[3]GB!D61</f>
        <v>46763.192377346451</v>
      </c>
      <c r="E62">
        <f>[3]GB!E61</f>
        <v>186376.2964056129</v>
      </c>
      <c r="F62">
        <f>[3]GB!F61</f>
        <v>478915.39787104039</v>
      </c>
      <c r="G62">
        <f>B62/[3]GB!$G61</f>
        <v>770.06059253609953</v>
      </c>
      <c r="H62">
        <f>C62/[3]GB!$G61</f>
        <v>640.00480001761912</v>
      </c>
      <c r="I62">
        <f>D62/[3]GB!$G61</f>
        <v>930.73267606074285</v>
      </c>
      <c r="J62">
        <f>E62/[3]GB!$G61</f>
        <v>3709.4667897805643</v>
      </c>
      <c r="K62">
        <f>F62/[3]GB!$G61</f>
        <v>9531.9029177986631</v>
      </c>
      <c r="L62" s="12">
        <f>[3]GB!$G61</f>
        <v>50.243419598491158</v>
      </c>
      <c r="M62" s="12">
        <f t="shared" si="4"/>
        <v>8.0787708307245382E-2</v>
      </c>
      <c r="N62" s="12">
        <f t="shared" si="4"/>
        <v>6.7143445074598435E-2</v>
      </c>
      <c r="O62" s="12">
        <f t="shared" si="4"/>
        <v>9.7643952533634296E-2</v>
      </c>
      <c r="P62" s="12">
        <f t="shared" si="4"/>
        <v>0.38916329947653766</v>
      </c>
    </row>
    <row r="63" spans="1:16">
      <c r="A63">
        <v>1959</v>
      </c>
      <c r="B63">
        <f>[3]GB!B62</f>
        <v>39065.802395245802</v>
      </c>
      <c r="C63">
        <f>[3]GB!C62</f>
        <v>33218.20850706449</v>
      </c>
      <c r="D63">
        <f>[3]GB!D62</f>
        <v>48569.070461944895</v>
      </c>
      <c r="E63">
        <f>[3]GB!E62</f>
        <v>193686.97700810895</v>
      </c>
      <c r="F63">
        <f>[3]GB!F62</f>
        <v>499041.18652886676</v>
      </c>
      <c r="G63">
        <f>B63/[3]GB!$G62</f>
        <v>772.9379029966658</v>
      </c>
      <c r="H63">
        <f>C63/[3]GB!$G62</f>
        <v>657.24011412808147</v>
      </c>
      <c r="I63">
        <f>D63/[3]GB!$G62</f>
        <v>960.96517085545918</v>
      </c>
      <c r="J63">
        <f>E63/[3]GB!$G62</f>
        <v>3832.2009703461304</v>
      </c>
      <c r="K63">
        <f>F63/[3]GB!$G62</f>
        <v>9873.7981706356095</v>
      </c>
      <c r="L63" s="12">
        <f>[3]GB!$G62</f>
        <v>50.541967529071115</v>
      </c>
      <c r="M63" s="12">
        <f t="shared" si="4"/>
        <v>7.8281719925708107E-2</v>
      </c>
      <c r="N63" s="12">
        <f t="shared" si="4"/>
        <v>6.6564062052908338E-2</v>
      </c>
      <c r="O63" s="12">
        <f t="shared" si="4"/>
        <v>9.7324773531764289E-2</v>
      </c>
      <c r="P63" s="12">
        <f t="shared" si="4"/>
        <v>0.38811821997161999</v>
      </c>
    </row>
    <row r="64" spans="1:16">
      <c r="A64">
        <v>1960</v>
      </c>
      <c r="B64">
        <f>[3]GB!B63</f>
        <v>43855.418644222656</v>
      </c>
      <c r="C64">
        <f>[3]GB!C63</f>
        <v>38087.707161234539</v>
      </c>
      <c r="D64">
        <f>[3]GB!D63</f>
        <v>54597.068184455959</v>
      </c>
      <c r="E64">
        <f>[3]GB!E63</f>
        <v>207072.84511780689</v>
      </c>
      <c r="F64">
        <f>[3]GB!F63</f>
        <v>526236.51545685146</v>
      </c>
      <c r="G64">
        <f>B64/[3]GB!$G63</f>
        <v>860.7119081770511</v>
      </c>
      <c r="H64">
        <f>C64/[3]GB!$G63</f>
        <v>747.51408428644788</v>
      </c>
      <c r="I64">
        <f>D64/[3]GB!$G63</f>
        <v>1071.5288598460625</v>
      </c>
      <c r="J64">
        <f>E64/[3]GB!$G63</f>
        <v>4064.0374476616212</v>
      </c>
      <c r="K64">
        <f>F64/[3]GB!$G63</f>
        <v>10327.98339119212</v>
      </c>
      <c r="L64" s="12">
        <f>[3]GB!$G63</f>
        <v>50.952494356801047</v>
      </c>
      <c r="M64" s="12">
        <f t="shared" si="4"/>
        <v>8.3337847823330244E-2</v>
      </c>
      <c r="N64" s="12">
        <f t="shared" si="4"/>
        <v>7.2377545157938636E-2</v>
      </c>
      <c r="O64" s="12">
        <f t="shared" si="4"/>
        <v>0.10375005644953694</v>
      </c>
      <c r="P64" s="12">
        <f t="shared" si="4"/>
        <v>0.39349767459226376</v>
      </c>
    </row>
    <row r="65" spans="1:16">
      <c r="A65">
        <v>1961</v>
      </c>
      <c r="B65">
        <f>[3]GB!B64</f>
        <v>48349.045826034839</v>
      </c>
      <c r="C65">
        <f>[3]GB!C64</f>
        <v>42270.899018946999</v>
      </c>
      <c r="D65">
        <f>[3]GB!D64</f>
        <v>59479.288716746545</v>
      </c>
      <c r="E65">
        <f>[3]GB!E64</f>
        <v>214725.2336156659</v>
      </c>
      <c r="F65">
        <f>[3]GB!F64</f>
        <v>538236.21396888525</v>
      </c>
      <c r="G65">
        <f>B65/[3]GB!$G64</f>
        <v>940.97243832538322</v>
      </c>
      <c r="H65">
        <f>C65/[3]GB!$G64</f>
        <v>822.67912924656491</v>
      </c>
      <c r="I65">
        <f>D65/[3]GB!$G64</f>
        <v>1157.589987091716</v>
      </c>
      <c r="J65">
        <f>E65/[3]GB!$G64</f>
        <v>4178.9971899822103</v>
      </c>
      <c r="K65">
        <f>F65/[3]GB!$G64</f>
        <v>10475.19002703058</v>
      </c>
      <c r="L65" s="12">
        <f>[3]GB!$G64</f>
        <v>51.381999999999998</v>
      </c>
      <c r="M65" s="12">
        <f t="shared" si="4"/>
        <v>8.9828674792272217E-2</v>
      </c>
      <c r="N65" s="12">
        <f t="shared" si="4"/>
        <v>7.8535962318935726E-2</v>
      </c>
      <c r="O65" s="12">
        <f t="shared" si="4"/>
        <v>0.11050777924835986</v>
      </c>
      <c r="P65" s="12">
        <f t="shared" si="4"/>
        <v>0.39894237519305775</v>
      </c>
    </row>
    <row r="66" spans="1:16">
      <c r="A66">
        <v>1962</v>
      </c>
      <c r="B66">
        <f>[3]GB!B65</f>
        <v>43960.049657798932</v>
      </c>
      <c r="C66">
        <f>[3]GB!C65</f>
        <v>37636.204357972805</v>
      </c>
      <c r="D66">
        <f>[3]GB!D65</f>
        <v>56324.827737742344</v>
      </c>
      <c r="E66">
        <f>[3]GB!E65</f>
        <v>212532.43584596497</v>
      </c>
      <c r="F66">
        <f>[3]GB!F65</f>
        <v>544277.15451034822</v>
      </c>
      <c r="G66">
        <f>B66/[3]GB!$G65</f>
        <v>847.72871024326344</v>
      </c>
      <c r="H66">
        <f>C66/[3]GB!$G65</f>
        <v>725.77922971422015</v>
      </c>
      <c r="I66">
        <f>D66/[3]GB!$G65</f>
        <v>1086.1719662393357</v>
      </c>
      <c r="J66">
        <f>E66/[3]GB!$G65</f>
        <v>4098.4905414590485</v>
      </c>
      <c r="K66">
        <f>F66/[3]GB!$G65</f>
        <v>10495.879185752336</v>
      </c>
      <c r="L66" s="12">
        <f>[3]GB!$G65</f>
        <v>51.856270911461991</v>
      </c>
      <c r="M66" s="12">
        <f t="shared" si="4"/>
        <v>8.0767765638348379E-2</v>
      </c>
      <c r="N66" s="12">
        <f t="shared" si="4"/>
        <v>6.9148969502186297E-2</v>
      </c>
      <c r="O66" s="12">
        <f t="shared" si="4"/>
        <v>0.10348556295443676</v>
      </c>
      <c r="P66" s="12">
        <f t="shared" si="4"/>
        <v>0.39048568194483008</v>
      </c>
    </row>
    <row r="67" spans="1:16">
      <c r="A67">
        <v>1963</v>
      </c>
      <c r="B67">
        <f>[3]GB!B66</f>
        <v>45089.512573715743</v>
      </c>
      <c r="C67">
        <f>[3]GB!C66</f>
        <v>38763.542407504559</v>
      </c>
      <c r="D67">
        <f>[3]GB!D66</f>
        <v>59674.56066633806</v>
      </c>
      <c r="E67">
        <f>[3]GB!E66</f>
        <v>221669.47302490508</v>
      </c>
      <c r="F67">
        <f>[3]GB!F66</f>
        <v>567536.4692000465</v>
      </c>
      <c r="G67">
        <f>B67/[3]GB!$G66</f>
        <v>864.14033058084476</v>
      </c>
      <c r="H67">
        <f>C67/[3]GB!$G66</f>
        <v>742.90313730364517</v>
      </c>
      <c r="I67">
        <f>D67/[3]GB!$G66</f>
        <v>1143.6627197326673</v>
      </c>
      <c r="J67">
        <f>E67/[3]GB!$G66</f>
        <v>4248.294575956148</v>
      </c>
      <c r="K67">
        <f>F67/[3]GB!$G66</f>
        <v>10876.834193082475</v>
      </c>
      <c r="L67" s="12">
        <f>[3]GB!$G66</f>
        <v>52.178461041632161</v>
      </c>
      <c r="M67" s="12">
        <f t="shared" si="4"/>
        <v>7.944778004710476E-2</v>
      </c>
      <c r="N67" s="12">
        <f t="shared" si="4"/>
        <v>6.8301412351778043E-2</v>
      </c>
      <c r="O67" s="12">
        <f t="shared" si="4"/>
        <v>0.10514665383609707</v>
      </c>
      <c r="P67" s="12">
        <f t="shared" si="4"/>
        <v>0.39058190099634027</v>
      </c>
    </row>
    <row r="68" spans="1:16">
      <c r="A68">
        <v>1964</v>
      </c>
      <c r="B68">
        <f>[3]GB!B67</f>
        <v>55557.63078804619</v>
      </c>
      <c r="C68">
        <f>[3]GB!C67</f>
        <v>50268.690134774661</v>
      </c>
      <c r="D68">
        <f>[3]GB!D67</f>
        <v>72495.200393817984</v>
      </c>
      <c r="E68">
        <f>[3]GB!E67</f>
        <v>242371.53633489853</v>
      </c>
      <c r="F68">
        <f>[3]GB!F67</f>
        <v>598848.40381223278</v>
      </c>
      <c r="G68">
        <f>B68/[3]GB!$G67</f>
        <v>1057.5643539604318</v>
      </c>
      <c r="H68">
        <f>C68/[3]GB!$G67</f>
        <v>956.88700278879685</v>
      </c>
      <c r="I68">
        <f>D68/[3]GB!$G67</f>
        <v>1379.9785678804749</v>
      </c>
      <c r="J68">
        <f>E68/[3]GB!$G67</f>
        <v>4613.6506112057787</v>
      </c>
      <c r="K68">
        <f>F68/[3]GB!$G67</f>
        <v>11399.347242038721</v>
      </c>
      <c r="L68" s="12">
        <f>[3]GB!$G67</f>
        <v>52.533569782293213</v>
      </c>
      <c r="M68" s="12">
        <f t="shared" si="4"/>
        <v>9.2774115175676616E-2</v>
      </c>
      <c r="N68" s="12">
        <f t="shared" si="4"/>
        <v>8.3942262874489124E-2</v>
      </c>
      <c r="O68" s="12">
        <f t="shared" si="4"/>
        <v>0.12105768326728085</v>
      </c>
      <c r="P68" s="12">
        <f t="shared" si="4"/>
        <v>0.40472936855467251</v>
      </c>
    </row>
    <row r="69" spans="1:16">
      <c r="A69">
        <v>1965</v>
      </c>
      <c r="B69">
        <f>[3]GB!B68</f>
        <v>58149.604712280641</v>
      </c>
      <c r="C69">
        <f>[3]GB!C68</f>
        <v>53398.418645745202</v>
      </c>
      <c r="D69">
        <f>[3]GB!D68</f>
        <v>76439.029837029477</v>
      </c>
      <c r="E69">
        <f>[3]GB!E68</f>
        <v>248878.75229112347</v>
      </c>
      <c r="F69">
        <f>[3]GB!F68</f>
        <v>612058.54255051771</v>
      </c>
      <c r="G69">
        <f>B69/[3]GB!$G68</f>
        <v>1099.6189324498775</v>
      </c>
      <c r="H69">
        <f>C69/[3]GB!$G68</f>
        <v>1009.7731944400527</v>
      </c>
      <c r="I69">
        <f>D69/[3]GB!$G68</f>
        <v>1445.4750776516855</v>
      </c>
      <c r="J69">
        <f>E69/[3]GB!$G68</f>
        <v>4706.3396089780435</v>
      </c>
      <c r="K69">
        <f>F69/[3]GB!$G68</f>
        <v>11574.131320175431</v>
      </c>
      <c r="L69" s="12">
        <f>[3]GB!$G68</f>
        <v>52.881596520648486</v>
      </c>
      <c r="M69" s="12">
        <f t="shared" ref="M69:P104" si="5">G69/$K69</f>
        <v>9.5006605854996512E-2</v>
      </c>
      <c r="N69" s="12">
        <f t="shared" si="5"/>
        <v>8.7243972485422552E-2</v>
      </c>
      <c r="O69" s="12">
        <f t="shared" si="5"/>
        <v>0.12488842900304817</v>
      </c>
      <c r="P69" s="12">
        <f t="shared" si="5"/>
        <v>0.406625731019156</v>
      </c>
    </row>
    <row r="70" spans="1:16">
      <c r="A70">
        <v>1966</v>
      </c>
      <c r="B70">
        <f>[3]GB!B69</f>
        <v>56827.821682860762</v>
      </c>
      <c r="C70">
        <f>[3]GB!C69</f>
        <v>51714.241781051038</v>
      </c>
      <c r="D70">
        <f>[3]GB!D69</f>
        <v>76507.297155461623</v>
      </c>
      <c r="E70">
        <f>[3]GB!E69</f>
        <v>251042.46236181291</v>
      </c>
      <c r="F70">
        <f>[3]GB!F69</f>
        <v>623943.3570403466</v>
      </c>
      <c r="G70">
        <f>B70/[3]GB!$G69</f>
        <v>1068.9246991361115</v>
      </c>
      <c r="H70">
        <f>C70/[3]GB!$G69</f>
        <v>972.73885747998168</v>
      </c>
      <c r="I70">
        <f>D70/[3]GB!$G69</f>
        <v>1439.0933379430212</v>
      </c>
      <c r="J70">
        <f>E70/[3]GB!$G69</f>
        <v>4722.0794428483659</v>
      </c>
      <c r="K70">
        <f>F70/[3]GB!$G69</f>
        <v>11736.301787606248</v>
      </c>
      <c r="L70" s="12">
        <f>[3]GB!$G69</f>
        <v>53.16354063928744</v>
      </c>
      <c r="M70" s="12">
        <f t="shared" si="5"/>
        <v>9.1078494612750652E-2</v>
      </c>
      <c r="N70" s="12">
        <f t="shared" si="5"/>
        <v>8.2882911080832289E-2</v>
      </c>
      <c r="O70" s="12">
        <f t="shared" si="5"/>
        <v>0.12261897861750032</v>
      </c>
      <c r="P70" s="12">
        <f t="shared" si="5"/>
        <v>0.40234816114178057</v>
      </c>
    </row>
    <row r="71" spans="1:16">
      <c r="A71">
        <v>1967</v>
      </c>
      <c r="B71">
        <f>[3]GB!B70</f>
        <v>58723.324874858321</v>
      </c>
      <c r="C71">
        <f>[3]GB!C70</f>
        <v>54452.888174633241</v>
      </c>
      <c r="D71">
        <f>[3]GB!D70</f>
        <v>81019.682720827477</v>
      </c>
      <c r="E71">
        <f>[3]GB!E70</f>
        <v>258455.60422320908</v>
      </c>
      <c r="F71">
        <f>[3]GB!F70</f>
        <v>639066.30676717812</v>
      </c>
      <c r="G71">
        <f>B71/[3]GB!$G70</f>
        <v>1098.2809137677327</v>
      </c>
      <c r="H71">
        <f>C71/[3]GB!$G70</f>
        <v>1018.4124946803372</v>
      </c>
      <c r="I71">
        <f>D71/[3]GB!$G70</f>
        <v>1515.2815573952439</v>
      </c>
      <c r="J71">
        <f>E71/[3]GB!$G70</f>
        <v>4833.8008411405099</v>
      </c>
      <c r="K71">
        <f>F71/[3]GB!$G70</f>
        <v>11952.223905069202</v>
      </c>
      <c r="L71" s="12">
        <f>[3]GB!$G70</f>
        <v>53.468401516150976</v>
      </c>
      <c r="M71" s="12">
        <f t="shared" si="5"/>
        <v>9.1889251949331993E-2</v>
      </c>
      <c r="N71" s="12">
        <f t="shared" si="5"/>
        <v>8.5206945817707283E-2</v>
      </c>
      <c r="O71" s="12">
        <f t="shared" si="5"/>
        <v>0.12677821043434265</v>
      </c>
      <c r="P71" s="12">
        <f t="shared" si="5"/>
        <v>0.40442689825199712</v>
      </c>
    </row>
    <row r="72" spans="1:16">
      <c r="A72">
        <v>1968</v>
      </c>
      <c r="B72">
        <f>[3]GB!B71</f>
        <v>56972.797947121762</v>
      </c>
      <c r="C72">
        <f>[3]GB!C71</f>
        <v>52805.616442970793</v>
      </c>
      <c r="D72">
        <f>[3]GB!D71</f>
        <v>81371.4517748121</v>
      </c>
      <c r="E72">
        <f>[3]GB!E71</f>
        <v>264940.65878920938</v>
      </c>
      <c r="F72">
        <f>[3]GB!F71</f>
        <v>666289.49979929114</v>
      </c>
      <c r="G72">
        <f>B72/[3]GB!$G71</f>
        <v>1060.7054026143876</v>
      </c>
      <c r="H72">
        <f>C72/[3]GB!$G71</f>
        <v>983.1218523167496</v>
      </c>
      <c r="I72">
        <f>D72/[3]GB!$G71</f>
        <v>1514.9534800138717</v>
      </c>
      <c r="J72">
        <f>E72/[3]GB!$G71</f>
        <v>4932.5993856007663</v>
      </c>
      <c r="K72">
        <f>F72/[3]GB!$G71</f>
        <v>12404.812429929993</v>
      </c>
      <c r="L72" s="12">
        <f>[3]GB!$G71</f>
        <v>53.712178524496352</v>
      </c>
      <c r="M72" s="12">
        <f t="shared" si="5"/>
        <v>8.5507572855768987E-2</v>
      </c>
      <c r="N72" s="12">
        <f t="shared" si="5"/>
        <v>7.9253262221418208E-2</v>
      </c>
      <c r="O72" s="12">
        <f t="shared" si="5"/>
        <v>0.12212627063659853</v>
      </c>
      <c r="P72" s="12">
        <f t="shared" si="5"/>
        <v>0.39763595084271691</v>
      </c>
    </row>
    <row r="73" spans="1:16">
      <c r="A73">
        <v>1969</v>
      </c>
      <c r="B73">
        <f>[3]GB!B72</f>
        <v>74268.237344820576</v>
      </c>
      <c r="C73">
        <f>[3]GB!C72</f>
        <v>69913.007645597565</v>
      </c>
      <c r="D73">
        <f>[3]GB!D72</f>
        <v>98771.769753725443</v>
      </c>
      <c r="E73">
        <f>[3]GB!E72</f>
        <v>284588.19526318758</v>
      </c>
      <c r="F73">
        <f>[3]GB!F72</f>
        <v>679801.98388908384</v>
      </c>
      <c r="G73">
        <f>B73/[3]GB!$G72</f>
        <v>1376.6666955139076</v>
      </c>
      <c r="H73">
        <f>C73/[3]GB!$G72</f>
        <v>1295.9363605472124</v>
      </c>
      <c r="I73">
        <f>D73/[3]GB!$G72</f>
        <v>1830.8742840576463</v>
      </c>
      <c r="J73">
        <f>E73/[3]GB!$G72</f>
        <v>5275.2442277070122</v>
      </c>
      <c r="K73">
        <f>F73/[3]GB!$G72</f>
        <v>12601.090105575933</v>
      </c>
      <c r="L73" s="12">
        <f>[3]GB!$G72</f>
        <v>53.947871032861997</v>
      </c>
      <c r="M73" s="12">
        <f t="shared" si="5"/>
        <v>0.10924980965771668</v>
      </c>
      <c r="N73" s="12">
        <f t="shared" si="5"/>
        <v>0.10284319449265469</v>
      </c>
      <c r="O73" s="12">
        <f t="shared" si="5"/>
        <v>0.14529491248122189</v>
      </c>
      <c r="P73" s="12">
        <f t="shared" si="5"/>
        <v>0.41863395813452181</v>
      </c>
    </row>
    <row r="74" spans="1:16">
      <c r="A74">
        <v>1970</v>
      </c>
      <c r="B74">
        <f>[3]GB!B73</f>
        <v>71483.808280190235</v>
      </c>
      <c r="C74">
        <f>[3]GB!C73</f>
        <v>66991.691300169885</v>
      </c>
      <c r="D74">
        <f>[3]GB!D73</f>
        <v>95968.657076119969</v>
      </c>
      <c r="E74">
        <f>[3]GB!E73</f>
        <v>284442.11869346292</v>
      </c>
      <c r="F74">
        <f>[3]GB!F73</f>
        <v>694840.59080952464</v>
      </c>
      <c r="G74">
        <f>B74/[3]GB!$G73</f>
        <v>1321.1446991686516</v>
      </c>
      <c r="H74">
        <f>C74/[3]GB!$G73</f>
        <v>1238.1225899808285</v>
      </c>
      <c r="I74">
        <f>D74/[3]GB!$G73</f>
        <v>1773.667151104846</v>
      </c>
      <c r="J74">
        <f>E74/[3]GB!$G73</f>
        <v>5256.9834536404887</v>
      </c>
      <c r="K74">
        <f>F74/[3]GB!$G73</f>
        <v>12841.858672624914</v>
      </c>
      <c r="L74" s="12">
        <f>[3]GB!$G73</f>
        <v>54.107478405031934</v>
      </c>
      <c r="M74" s="12">
        <f t="shared" si="5"/>
        <v>0.10287799709125796</v>
      </c>
      <c r="N74" s="12">
        <f t="shared" si="5"/>
        <v>9.6413036581701653E-2</v>
      </c>
      <c r="O74" s="12">
        <f t="shared" si="5"/>
        <v>0.13811607776729279</v>
      </c>
      <c r="P74" s="12">
        <f t="shared" si="5"/>
        <v>0.40936312940796021</v>
      </c>
    </row>
    <row r="75" spans="1:16">
      <c r="A75">
        <v>1971</v>
      </c>
      <c r="B75">
        <f>[3]GB!B74</f>
        <v>72436.879584247567</v>
      </c>
      <c r="C75">
        <f>[3]GB!C74</f>
        <v>68633.403913042435</v>
      </c>
      <c r="D75">
        <f>[3]GB!D74</f>
        <v>98986.850979253635</v>
      </c>
      <c r="E75">
        <f>[3]GB!E74</f>
        <v>290038.24504549638</v>
      </c>
      <c r="F75">
        <f>[3]GB!F74</f>
        <v>709510.19217017083</v>
      </c>
      <c r="G75">
        <f>B75/[3]GB!$G74</f>
        <v>1331.756132965281</v>
      </c>
      <c r="H75">
        <f>C75/[3]GB!$G74</f>
        <v>1261.8290173746586</v>
      </c>
      <c r="I75">
        <f>D75/[3]GB!$G74</f>
        <v>1819.8788604804683</v>
      </c>
      <c r="J75">
        <f>E75/[3]GB!$G74</f>
        <v>5332.369558859692</v>
      </c>
      <c r="K75">
        <f>F75/[3]GB!$G74</f>
        <v>13044.385059754573</v>
      </c>
      <c r="L75" s="12">
        <f>[3]GB!$G74</f>
        <v>54.392000000000003</v>
      </c>
      <c r="M75" s="12">
        <f t="shared" si="5"/>
        <v>0.10209420581075193</v>
      </c>
      <c r="N75" s="12">
        <f t="shared" si="5"/>
        <v>9.6733499631787137E-2</v>
      </c>
      <c r="O75" s="12">
        <f t="shared" si="5"/>
        <v>0.13951434675868951</v>
      </c>
      <c r="P75" s="12">
        <f t="shared" si="5"/>
        <v>0.4087865801594191</v>
      </c>
    </row>
    <row r="76" spans="1:16">
      <c r="A76">
        <v>1972</v>
      </c>
      <c r="B76">
        <f>[3]GB!B75</f>
        <v>52595.280590810893</v>
      </c>
      <c r="C76">
        <f>[3]GB!C75</f>
        <v>49919.287624319346</v>
      </c>
      <c r="D76">
        <f>[3]GB!D75</f>
        <v>82617.885472478738</v>
      </c>
      <c r="E76">
        <f>[3]GB!E75</f>
        <v>279270.19663880888</v>
      </c>
      <c r="F76">
        <f>[3]GB!F75</f>
        <v>735135.45781572047</v>
      </c>
      <c r="G76">
        <f>B76/[3]GB!$G75</f>
        <v>963.9844211074186</v>
      </c>
      <c r="H76">
        <f>C76/[3]GB!$G75</f>
        <v>914.93790017029914</v>
      </c>
      <c r="I76">
        <f>D76/[3]GB!$G75</f>
        <v>1514.2490658034635</v>
      </c>
      <c r="J76">
        <f>E76/[3]GB!$G75</f>
        <v>5118.5603692064369</v>
      </c>
      <c r="K76">
        <f>F76/[3]GB!$G75</f>
        <v>13473.815916134437</v>
      </c>
      <c r="L76" s="12">
        <f>[3]GB!$G75</f>
        <v>54.560301431417116</v>
      </c>
      <c r="M76" s="12">
        <f t="shared" si="5"/>
        <v>7.154501939966984E-2</v>
      </c>
      <c r="N76" s="12">
        <f t="shared" si="5"/>
        <v>6.7904883506289565E-2</v>
      </c>
      <c r="O76" s="12">
        <f t="shared" si="5"/>
        <v>0.11238457429050976</v>
      </c>
      <c r="P76" s="12">
        <f t="shared" si="5"/>
        <v>0.37988943897304805</v>
      </c>
    </row>
    <row r="77" spans="1:16">
      <c r="A77">
        <v>1973</v>
      </c>
      <c r="B77">
        <f>[3]GB!B76</f>
        <v>70008.696978757216</v>
      </c>
      <c r="C77">
        <f>[3]GB!C76</f>
        <v>68093.123457879294</v>
      </c>
      <c r="D77">
        <f>[3]GB!D76</f>
        <v>103995.50581997521</v>
      </c>
      <c r="E77">
        <f>[3]GB!E76</f>
        <v>313752.07037405443</v>
      </c>
      <c r="F77">
        <f>[3]GB!F76</f>
        <v>788612.79011649895</v>
      </c>
      <c r="G77">
        <f>B77/[3]GB!$G76</f>
        <v>1280.2034488142517</v>
      </c>
      <c r="H77">
        <f>C77/[3]GB!$G76</f>
        <v>1245.1746033462482</v>
      </c>
      <c r="I77">
        <f>D77/[3]GB!$G76</f>
        <v>1901.6980883433985</v>
      </c>
      <c r="J77">
        <f>E77/[3]GB!$G76</f>
        <v>5737.3797813627962</v>
      </c>
      <c r="K77">
        <f>F77/[3]GB!$G76</f>
        <v>14420.848512471395</v>
      </c>
      <c r="L77" s="12">
        <f>[3]GB!$G76</f>
        <v>54.685602545127161</v>
      </c>
      <c r="M77" s="12">
        <f t="shared" si="5"/>
        <v>8.8774488387913505E-2</v>
      </c>
      <c r="N77" s="12">
        <f t="shared" si="5"/>
        <v>8.6345446474207124E-2</v>
      </c>
      <c r="O77" s="12">
        <f t="shared" si="5"/>
        <v>0.13187144200972484</v>
      </c>
      <c r="P77" s="12">
        <f t="shared" si="5"/>
        <v>0.39785313439781389</v>
      </c>
    </row>
    <row r="78" spans="1:16">
      <c r="A78">
        <v>1974</v>
      </c>
      <c r="B78">
        <f>[3]GB!B77</f>
        <v>49374.522363838405</v>
      </c>
      <c r="C78">
        <f>[3]GB!C77</f>
        <v>46012.288925503126</v>
      </c>
      <c r="D78">
        <f>[3]GB!D77</f>
        <v>81667.208110517284</v>
      </c>
      <c r="E78">
        <f>[3]GB!E77</f>
        <v>287655.21965205285</v>
      </c>
      <c r="F78">
        <f>[3]GB!F77</f>
        <v>778124.40963863488</v>
      </c>
      <c r="G78">
        <f>B78/[3]GB!$G77</f>
        <v>902.67669047639026</v>
      </c>
      <c r="H78">
        <f>C78/[3]GB!$G77</f>
        <v>841.20754389182764</v>
      </c>
      <c r="I78">
        <f>D78/[3]GB!$G77</f>
        <v>1493.0592056043818</v>
      </c>
      <c r="J78">
        <f>E78/[3]GB!$G77</f>
        <v>5258.9807301902583</v>
      </c>
      <c r="K78">
        <f>F78/[3]GB!$G77</f>
        <v>14225.854413245474</v>
      </c>
      <c r="L78" s="12">
        <f>[3]GB!$G77</f>
        <v>54.69790334098564</v>
      </c>
      <c r="M78" s="12">
        <f t="shared" si="5"/>
        <v>6.3453249573250367E-2</v>
      </c>
      <c r="N78" s="12">
        <f t="shared" si="5"/>
        <v>5.9132303723605679E-2</v>
      </c>
      <c r="O78" s="12">
        <f t="shared" si="5"/>
        <v>0.10495392137671657</v>
      </c>
      <c r="P78" s="12">
        <f t="shared" si="5"/>
        <v>0.36967767119096218</v>
      </c>
    </row>
    <row r="79" spans="1:16">
      <c r="A79">
        <v>1975</v>
      </c>
      <c r="B79">
        <f>[3]GB!B78</f>
        <v>40203.778701668394</v>
      </c>
      <c r="C79">
        <f>[3]GB!C78</f>
        <v>32324.544840533901</v>
      </c>
      <c r="D79">
        <f>[3]GB!D78</f>
        <v>69115.835729161408</v>
      </c>
      <c r="E79">
        <f>[3]GB!E78</f>
        <v>273081.91722639394</v>
      </c>
      <c r="F79">
        <f>[3]GB!F78</f>
        <v>773177.30252318771</v>
      </c>
      <c r="G79">
        <f>B79/[3]GB!$G78</f>
        <v>735.15879207947592</v>
      </c>
      <c r="H79">
        <f>C79/[3]GB!$G78</f>
        <v>591.08059259364097</v>
      </c>
      <c r="I79">
        <f>D79/[3]GB!$G78</f>
        <v>1263.8392695685891</v>
      </c>
      <c r="J79">
        <f>E79/[3]GB!$G78</f>
        <v>4993.5249593484605</v>
      </c>
      <c r="K79">
        <f>F79/[3]GB!$G78</f>
        <v>14138.175816857387</v>
      </c>
      <c r="L79" s="12">
        <f>[3]GB!$G78</f>
        <v>54.687203818847998</v>
      </c>
      <c r="M79" s="12">
        <f t="shared" si="5"/>
        <v>5.1998136223693245E-2</v>
      </c>
      <c r="N79" s="12">
        <f t="shared" si="5"/>
        <v>4.1807415627755681E-2</v>
      </c>
      <c r="O79" s="12">
        <f t="shared" si="5"/>
        <v>8.9391961589675106E-2</v>
      </c>
      <c r="P79" s="12">
        <f t="shared" si="5"/>
        <v>0.35319443074081208</v>
      </c>
    </row>
    <row r="80" spans="1:16">
      <c r="A80">
        <v>1976</v>
      </c>
      <c r="B80">
        <f>[3]GB!B79</f>
        <v>58675.550200175872</v>
      </c>
      <c r="C80">
        <f>[3]GB!C79</f>
        <v>46483.88526369496</v>
      </c>
      <c r="D80">
        <f>[3]GB!D79</f>
        <v>86512.681267967433</v>
      </c>
      <c r="E80">
        <f>[3]GB!E79</f>
        <v>295154.33794234216</v>
      </c>
      <c r="F80">
        <f>[3]GB!F79</f>
        <v>793413.02524417348</v>
      </c>
      <c r="G80">
        <f>B80/[3]GB!$G79</f>
        <v>1073.1401229159364</v>
      </c>
      <c r="H80">
        <f>C80/[3]GB!$G79</f>
        <v>850.1619869828229</v>
      </c>
      <c r="I80">
        <f>D80/[3]GB!$G79</f>
        <v>1582.2643178114677</v>
      </c>
      <c r="J80">
        <f>E80/[3]GB!$G79</f>
        <v>5398.1933091045394</v>
      </c>
      <c r="K80">
        <f>F80/[3]GB!$G79</f>
        <v>14511.041626859516</v>
      </c>
      <c r="L80" s="12">
        <f>[3]GB!$G79</f>
        <v>54.676503978569606</v>
      </c>
      <c r="M80" s="12">
        <f t="shared" si="5"/>
        <v>7.3953348802306876E-2</v>
      </c>
      <c r="N80" s="12">
        <f t="shared" si="5"/>
        <v>5.8587247479822385E-2</v>
      </c>
      <c r="O80" s="12">
        <f t="shared" si="5"/>
        <v>0.1090386450882163</v>
      </c>
      <c r="P80" s="12">
        <f t="shared" si="5"/>
        <v>0.3720059143867826</v>
      </c>
    </row>
    <row r="81" spans="1:16">
      <c r="A81">
        <v>1977</v>
      </c>
      <c r="B81">
        <f>[3]GB!B80</f>
        <v>73897.721107140387</v>
      </c>
      <c r="C81">
        <f>[3]GB!C80</f>
        <v>55079.698335677131</v>
      </c>
      <c r="D81">
        <f>[3]GB!D80</f>
        <v>94585.773444900406</v>
      </c>
      <c r="E81">
        <f>[3]GB!E80</f>
        <v>307531.02357901318</v>
      </c>
      <c r="F81">
        <f>[3]GB!F80</f>
        <v>812243.89472191874</v>
      </c>
      <c r="G81">
        <f>B81/[3]GB!$G80</f>
        <v>1352.2046913567965</v>
      </c>
      <c r="H81">
        <f>C81/[3]GB!$G80</f>
        <v>1007.8663505744183</v>
      </c>
      <c r="I81">
        <f>D81/[3]GB!$G80</f>
        <v>1730.761445300471</v>
      </c>
      <c r="J81">
        <f>E81/[3]GB!$G80</f>
        <v>5627.3033402259825</v>
      </c>
      <c r="K81">
        <f>F81/[3]GB!$G80</f>
        <v>14862.704674972296</v>
      </c>
      <c r="L81" s="12">
        <f>[3]GB!$G80</f>
        <v>54.649803820005779</v>
      </c>
      <c r="M81" s="12">
        <f t="shared" si="5"/>
        <v>9.0979718761001152E-2</v>
      </c>
      <c r="N81" s="12">
        <f t="shared" si="5"/>
        <v>6.7811772662858011E-2</v>
      </c>
      <c r="O81" s="12">
        <f t="shared" si="5"/>
        <v>0.11644996541006068</v>
      </c>
      <c r="P81" s="12">
        <f t="shared" si="5"/>
        <v>0.37861906451669919</v>
      </c>
    </row>
    <row r="82" spans="1:16">
      <c r="A82">
        <v>1978</v>
      </c>
      <c r="B82">
        <f>[3]GB!B81</f>
        <v>69096.625902577711</v>
      </c>
      <c r="C82">
        <f>[3]GB!C81</f>
        <v>49406.524274076633</v>
      </c>
      <c r="D82">
        <f>[3]GB!D81</f>
        <v>86630.902501879973</v>
      </c>
      <c r="E82">
        <f>[3]GB!E81</f>
        <v>305884.24457941996</v>
      </c>
      <c r="F82">
        <f>[3]GB!F81</f>
        <v>838701.9116740633</v>
      </c>
      <c r="G82">
        <f>B82/[3]GB!$G81</f>
        <v>1264.6465803428316</v>
      </c>
      <c r="H82">
        <f>C82/[3]GB!$G81</f>
        <v>904.26690382728475</v>
      </c>
      <c r="I82">
        <f>D82/[3]GB!$G81</f>
        <v>1585.5690950160943</v>
      </c>
      <c r="J82">
        <f>E82/[3]GB!$G81</f>
        <v>5598.4711096245082</v>
      </c>
      <c r="K82">
        <f>F82/[3]GB!$G81</f>
        <v>15350.409526813533</v>
      </c>
      <c r="L82" s="12">
        <f>[3]GB!$G81</f>
        <v>54.637103343011759</v>
      </c>
      <c r="M82" s="12">
        <f t="shared" si="5"/>
        <v>8.238520139373437E-2</v>
      </c>
      <c r="N82" s="12">
        <f t="shared" si="5"/>
        <v>5.8908324383642303E-2</v>
      </c>
      <c r="O82" s="12">
        <f t="shared" si="5"/>
        <v>0.10329164783822088</v>
      </c>
      <c r="P82" s="12">
        <f t="shared" si="5"/>
        <v>0.36471151468925334</v>
      </c>
    </row>
    <row r="83" spans="1:16">
      <c r="A83">
        <v>1979</v>
      </c>
      <c r="B83">
        <f>[3]GB!B82</f>
        <v>56434.386828162023</v>
      </c>
      <c r="C83">
        <f>[3]GB!C82</f>
        <v>15665.843425746663</v>
      </c>
      <c r="D83">
        <f>[3]GB!D82</f>
        <v>51500.789397096974</v>
      </c>
      <c r="E83">
        <f>[3]GB!E82</f>
        <v>275959.74118630751</v>
      </c>
      <c r="F83">
        <f>[3]GB!F82</f>
        <v>860920.97042545036</v>
      </c>
      <c r="G83">
        <f>B83/[3]GB!$G82</f>
        <v>1031.7373853690442</v>
      </c>
      <c r="H83">
        <f>C83/[3]GB!$G82</f>
        <v>286.40403917022758</v>
      </c>
      <c r="I83">
        <f>D83/[3]GB!$G82</f>
        <v>941.54101397070417</v>
      </c>
      <c r="J83">
        <f>E83/[3]GB!$G82</f>
        <v>5045.1151831528077</v>
      </c>
      <c r="K83">
        <f>F83/[3]GB!$G82</f>
        <v>15739.417063939472</v>
      </c>
      <c r="L83" s="12">
        <f>[3]GB!$G82</f>
        <v>54.698402547442726</v>
      </c>
      <c r="M83" s="12">
        <f t="shared" si="5"/>
        <v>6.5551181544890522E-2</v>
      </c>
      <c r="N83" s="12">
        <f t="shared" si="5"/>
        <v>1.819661033231065E-2</v>
      </c>
      <c r="O83" s="12">
        <f t="shared" si="5"/>
        <v>5.9820577226323439E-2</v>
      </c>
      <c r="P83" s="12">
        <f t="shared" si="5"/>
        <v>0.32054015486454418</v>
      </c>
    </row>
    <row r="84" spans="1:16">
      <c r="A84">
        <v>1980</v>
      </c>
      <c r="B84">
        <f>[3]GB!B83</f>
        <v>41138.062484635368</v>
      </c>
      <c r="C84">
        <f>[3]GB!C83</f>
        <v>3149.2921571807979</v>
      </c>
      <c r="D84">
        <f>[3]GB!D83</f>
        <v>37655.302648700315</v>
      </c>
      <c r="E84">
        <f>[3]GB!E83</f>
        <v>256970.45934103397</v>
      </c>
      <c r="F84">
        <f>[3]GB!F83</f>
        <v>843194.37388718047</v>
      </c>
      <c r="G84">
        <f>B84/[3]GB!$G83</f>
        <v>750.8630843881582</v>
      </c>
      <c r="H84">
        <f>C84/[3]GB!$G83</f>
        <v>57.481735404125949</v>
      </c>
      <c r="I84">
        <f>D84/[3]GB!$G83</f>
        <v>687.29480638357086</v>
      </c>
      <c r="J84">
        <f>E84/[3]GB!$G83</f>
        <v>4690.2945847173823</v>
      </c>
      <c r="K84">
        <f>F84/[3]GB!$G83</f>
        <v>15390.21261762474</v>
      </c>
      <c r="L84" s="12">
        <f>[3]GB!$G83</f>
        <v>54.787701433153785</v>
      </c>
      <c r="M84" s="12">
        <f t="shared" si="5"/>
        <v>4.8788350300519971E-2</v>
      </c>
      <c r="N84" s="12">
        <f t="shared" si="5"/>
        <v>3.7349539497783389E-3</v>
      </c>
      <c r="O84" s="12">
        <f t="shared" si="5"/>
        <v>4.4657914965806692E-2</v>
      </c>
      <c r="P84" s="12">
        <f t="shared" si="5"/>
        <v>0.30475827080816914</v>
      </c>
    </row>
    <row r="85" spans="1:16">
      <c r="A85">
        <v>1981</v>
      </c>
      <c r="B85">
        <f>[3]GB!B84</f>
        <v>34747.900352603581</v>
      </c>
      <c r="C85">
        <f>[3]GB!C84</f>
        <v>-5001.3914210942994</v>
      </c>
      <c r="D85">
        <f>[3]GB!D84</f>
        <v>32718.701864895291</v>
      </c>
      <c r="E85">
        <f>[3]GB!E84</f>
        <v>248669.55705954853</v>
      </c>
      <c r="F85">
        <f>[3]GB!F84</f>
        <v>831992.13247036887</v>
      </c>
      <c r="G85">
        <f>B85/[3]GB!$G84</f>
        <v>633.92382151646621</v>
      </c>
      <c r="H85">
        <f>C85/[3]GB!$G84</f>
        <v>-91.2429565639125</v>
      </c>
      <c r="I85">
        <f>D85/[3]GB!$G84</f>
        <v>596.90410962336796</v>
      </c>
      <c r="J85">
        <f>E85/[3]GB!$G84</f>
        <v>4536.6066526717359</v>
      </c>
      <c r="K85">
        <f>F85/[3]GB!$G84</f>
        <v>15178.460474885411</v>
      </c>
      <c r="L85" s="12">
        <f>[3]GB!$G84</f>
        <v>54.814</v>
      </c>
      <c r="M85" s="12">
        <f t="shared" si="5"/>
        <v>4.1764698242313145E-2</v>
      </c>
      <c r="N85" s="12">
        <f t="shared" si="5"/>
        <v>-6.0113446100073815E-3</v>
      </c>
      <c r="O85" s="12">
        <f t="shared" si="5"/>
        <v>3.9325734689036322E-2</v>
      </c>
      <c r="P85" s="12">
        <f t="shared" si="5"/>
        <v>0.2988845054594369</v>
      </c>
    </row>
    <row r="86" spans="1:16">
      <c r="A86">
        <v>1982</v>
      </c>
      <c r="B86">
        <f>[3]GB!B85</f>
        <v>31068.033521308855</v>
      </c>
      <c r="C86">
        <f>[3]GB!C85</f>
        <v>-14879.158067496162</v>
      </c>
      <c r="D86">
        <f>[3]GB!D85</f>
        <v>23282.530912249164</v>
      </c>
      <c r="E86">
        <f>[3]GB!E85</f>
        <v>243244.39065673298</v>
      </c>
      <c r="F86">
        <f>[3]GB!F85</f>
        <v>849418.58354209433</v>
      </c>
      <c r="G86">
        <f>B86/[3]GB!$G85</f>
        <v>567.50422516348431</v>
      </c>
      <c r="H86">
        <f>C86/[3]GB!$G85</f>
        <v>-271.79013645610627</v>
      </c>
      <c r="I86">
        <f>D86/[3]GB!$G85</f>
        <v>425.29034404892036</v>
      </c>
      <c r="J86">
        <f>E86/[3]GB!$G85</f>
        <v>4443.2235902646735</v>
      </c>
      <c r="K86">
        <f>F86/[3]GB!$G85</f>
        <v>15515.904306009406</v>
      </c>
      <c r="L86" s="12">
        <f>[3]GB!$G85</f>
        <v>54.74502592885348</v>
      </c>
      <c r="M86" s="12">
        <f t="shared" si="5"/>
        <v>3.6575646122262197E-2</v>
      </c>
      <c r="N86" s="12">
        <f t="shared" si="5"/>
        <v>-1.7516873724906918E-2</v>
      </c>
      <c r="O86" s="12">
        <f t="shared" si="5"/>
        <v>2.7409961782517745E-2</v>
      </c>
      <c r="P86" s="12">
        <f t="shared" si="5"/>
        <v>0.28636575107928353</v>
      </c>
    </row>
    <row r="87" spans="1:16">
      <c r="A87">
        <v>1983</v>
      </c>
      <c r="B87">
        <f>[3]GB!B86</f>
        <v>44528.18531648878</v>
      </c>
      <c r="C87">
        <f>[3]GB!C86</f>
        <v>-5391.0136475310774</v>
      </c>
      <c r="D87">
        <f>[3]GB!D86</f>
        <v>33115.875562559435</v>
      </c>
      <c r="E87">
        <f>[3]GB!E86</f>
        <v>260414.36081632058</v>
      </c>
      <c r="F87">
        <f>[3]GB!F86</f>
        <v>880033.33073690056</v>
      </c>
      <c r="G87">
        <f>B87/[3]GB!$G86</f>
        <v>813.04705049477161</v>
      </c>
      <c r="H87">
        <f>C87/[3]GB!$G86</f>
        <v>-98.435355363092327</v>
      </c>
      <c r="I87">
        <f>D87/[3]GB!$G86</f>
        <v>604.66791447529749</v>
      </c>
      <c r="J87">
        <f>E87/[3]GB!$G86</f>
        <v>4754.9462540030217</v>
      </c>
      <c r="K87">
        <f>F87/[3]GB!$G86</f>
        <v>16068.665246678582</v>
      </c>
      <c r="L87" s="12">
        <f>[3]GB!$G86</f>
        <v>54.767046125303082</v>
      </c>
      <c r="M87" s="12">
        <f t="shared" si="5"/>
        <v>5.0598294134158388E-2</v>
      </c>
      <c r="N87" s="12">
        <f t="shared" si="5"/>
        <v>-6.1259198478504041E-3</v>
      </c>
      <c r="O87" s="12">
        <f t="shared" si="5"/>
        <v>3.7630251498349143E-2</v>
      </c>
      <c r="P87" s="12">
        <f t="shared" si="5"/>
        <v>0.2959142020203499</v>
      </c>
    </row>
    <row r="88" spans="1:16">
      <c r="A88">
        <v>1984</v>
      </c>
      <c r="B88">
        <f>[3]GB!B87</f>
        <v>58161.439709329279</v>
      </c>
      <c r="C88">
        <f>[3]GB!C87</f>
        <v>6283.288205743881</v>
      </c>
      <c r="D88">
        <f>[3]GB!D87</f>
        <v>45111.803971586662</v>
      </c>
      <c r="E88">
        <f>[3]GB!E87</f>
        <v>277835.66850998538</v>
      </c>
      <c r="F88">
        <f>[3]GB!F87</f>
        <v>903467.35766384052</v>
      </c>
      <c r="G88">
        <f>B88/[3]GB!$G87</f>
        <v>1060.2361682560986</v>
      </c>
      <c r="H88">
        <f>C88/[3]GB!$G87</f>
        <v>114.53927971177886</v>
      </c>
      <c r="I88">
        <f>D88/[3]GB!$G87</f>
        <v>822.35182665678303</v>
      </c>
      <c r="J88">
        <f>E88/[3]GB!$G87</f>
        <v>5064.7203036593382</v>
      </c>
      <c r="K88">
        <f>F88/[3]GB!$G87</f>
        <v>16469.481742906788</v>
      </c>
      <c r="L88" s="12">
        <f>[3]GB!$G87</f>
        <v>54.857060578299823</v>
      </c>
      <c r="M88" s="12">
        <f t="shared" si="5"/>
        <v>6.4375806404031496E-2</v>
      </c>
      <c r="N88" s="12">
        <f t="shared" si="5"/>
        <v>6.9546377657639154E-3</v>
      </c>
      <c r="O88" s="12">
        <f t="shared" si="5"/>
        <v>4.9931858178291509E-2</v>
      </c>
      <c r="P88" s="12">
        <f t="shared" si="5"/>
        <v>0.30752153484372108</v>
      </c>
    </row>
    <row r="89" spans="1:16">
      <c r="A89">
        <v>1985</v>
      </c>
      <c r="B89">
        <f>[3]GB!B88</f>
        <v>46718.090067997822</v>
      </c>
      <c r="C89">
        <f>[3]GB!C88</f>
        <v>-5893.7503383213179</v>
      </c>
      <c r="D89">
        <f>[3]GB!D88</f>
        <v>32051.874230226826</v>
      </c>
      <c r="E89">
        <f>[3]GB!E88</f>
        <v>272574.17702423729</v>
      </c>
      <c r="F89">
        <f>[3]GB!F88</f>
        <v>936102.85624170885</v>
      </c>
      <c r="G89">
        <f>B89/[3]GB!$G88</f>
        <v>849.43419374784332</v>
      </c>
      <c r="H89">
        <f>C89/[3]GB!$G88</f>
        <v>-107.16091046308483</v>
      </c>
      <c r="I89">
        <f>D89/[3]GB!$G88</f>
        <v>582.77121143507418</v>
      </c>
      <c r="J89">
        <f>E89/[3]GB!$G88</f>
        <v>4955.9779939648479</v>
      </c>
      <c r="K89">
        <f>F89/[3]GB!$G88</f>
        <v>17020.339953953237</v>
      </c>
      <c r="L89" s="12">
        <f>[3]GB!$G88</f>
        <v>54.999069276773433</v>
      </c>
      <c r="M89" s="12">
        <f t="shared" si="5"/>
        <v>4.9907005150655007E-2</v>
      </c>
      <c r="N89" s="12">
        <f t="shared" si="5"/>
        <v>-6.2960499468869341E-3</v>
      </c>
      <c r="O89" s="12">
        <f t="shared" si="5"/>
        <v>3.4239692803533964E-2</v>
      </c>
      <c r="P89" s="12">
        <f t="shared" si="5"/>
        <v>0.29117973009779663</v>
      </c>
    </row>
    <row r="90" spans="1:16">
      <c r="A90">
        <v>1986</v>
      </c>
      <c r="B90">
        <f>[3]GB!B89</f>
        <v>44717.124936560605</v>
      </c>
      <c r="C90">
        <f>[3]GB!C89</f>
        <v>17277.642360412137</v>
      </c>
      <c r="D90">
        <f>[3]GB!D89</f>
        <v>55627.355569222149</v>
      </c>
      <c r="E90">
        <f>[3]GB!E89</f>
        <v>305163.49904195312</v>
      </c>
      <c r="F90">
        <f>[3]GB!F89</f>
        <v>973592.3109803499</v>
      </c>
      <c r="G90">
        <f>B90/[3]GB!$G89</f>
        <v>811.17923233331851</v>
      </c>
      <c r="H90">
        <f>C90/[3]GB!$G89</f>
        <v>313.42052259245088</v>
      </c>
      <c r="I90">
        <f>D90/[3]GB!$G89</f>
        <v>1009.0933988128809</v>
      </c>
      <c r="J90">
        <f>E90/[3]GB!$G89</f>
        <v>5535.7381146526031</v>
      </c>
      <c r="K90">
        <f>F90/[3]GB!$G89</f>
        <v>17661.195001849454</v>
      </c>
      <c r="L90" s="12">
        <f>[3]GB!$G89</f>
        <v>55.126072209632291</v>
      </c>
      <c r="M90" s="12">
        <f t="shared" si="5"/>
        <v>4.5930030909481098E-2</v>
      </c>
      <c r="N90" s="12">
        <f t="shared" si="5"/>
        <v>1.774628062028815E-2</v>
      </c>
      <c r="O90" s="12">
        <f t="shared" si="5"/>
        <v>5.7136190314823553E-2</v>
      </c>
      <c r="P90" s="12">
        <f t="shared" si="5"/>
        <v>0.31344074475554506</v>
      </c>
    </row>
    <row r="91" spans="1:16">
      <c r="A91">
        <v>1987</v>
      </c>
      <c r="B91">
        <f>[3]GB!B90</f>
        <v>35684.205770536275</v>
      </c>
      <c r="C91">
        <f>[3]GB!C90</f>
        <v>7814.8908435997473</v>
      </c>
      <c r="D91">
        <f>[3]GB!D90</f>
        <v>47243.505856377</v>
      </c>
      <c r="E91">
        <f>[3]GB!E90</f>
        <v>307544.93552833458</v>
      </c>
      <c r="F91">
        <f>[3]GB!F90</f>
        <v>1018015.0575688379</v>
      </c>
      <c r="G91">
        <f>B91/[3]GB!$G90</f>
        <v>645.94900645856171</v>
      </c>
      <c r="H91">
        <f>C91/[3]GB!$G90</f>
        <v>141.46373352026279</v>
      </c>
      <c r="I91">
        <f>D91/[3]GB!$G90</f>
        <v>855.1933554520399</v>
      </c>
      <c r="J91">
        <f>E91/[3]GB!$G90</f>
        <v>5567.1225197876838</v>
      </c>
      <c r="K91">
        <f>F91/[3]GB!$G90</f>
        <v>18427.923525186081</v>
      </c>
      <c r="L91" s="12">
        <f>[3]GB!$G90</f>
        <v>55.243069365763404</v>
      </c>
      <c r="M91" s="12">
        <f t="shared" si="5"/>
        <v>3.5052728842493885E-2</v>
      </c>
      <c r="N91" s="12">
        <f t="shared" si="5"/>
        <v>7.6765965154413311E-3</v>
      </c>
      <c r="O91" s="12">
        <f t="shared" si="5"/>
        <v>4.6407472566467815E-2</v>
      </c>
      <c r="P91" s="12">
        <f t="shared" si="5"/>
        <v>0.30210254086299548</v>
      </c>
    </row>
    <row r="92" spans="1:16">
      <c r="A92">
        <v>1988</v>
      </c>
      <c r="B92">
        <f>[3]GB!B91</f>
        <v>50024.661838667402</v>
      </c>
      <c r="C92">
        <f>[3]GB!C91</f>
        <v>30908.535276427796</v>
      </c>
      <c r="D92">
        <f>[3]GB!D91</f>
        <v>71269.438092338343</v>
      </c>
      <c r="E92">
        <f>[3]GB!E91</f>
        <v>344128.5412582694</v>
      </c>
      <c r="F92">
        <f>[3]GB!F91</f>
        <v>1069272.062135306</v>
      </c>
      <c r="G92">
        <f>B92/[3]GB!$G91</f>
        <v>903.75428078525908</v>
      </c>
      <c r="H92">
        <f>C92/[3]GB!$G91</f>
        <v>558.39899845723642</v>
      </c>
      <c r="I92">
        <f>D92/[3]GB!$G91</f>
        <v>1287.5661203435452</v>
      </c>
      <c r="J92">
        <f>E92/[3]GB!$G91</f>
        <v>6217.0863504398358</v>
      </c>
      <c r="K92">
        <f>F92/[3]GB!$G91</f>
        <v>19317.655891316805</v>
      </c>
      <c r="L92" s="12">
        <f>[3]GB!$G91</f>
        <v>55.352060734032364</v>
      </c>
      <c r="M92" s="12">
        <f t="shared" si="5"/>
        <v>4.6783848199278277E-2</v>
      </c>
      <c r="N92" s="12">
        <f t="shared" si="5"/>
        <v>2.8906146874074619E-2</v>
      </c>
      <c r="O92" s="12">
        <f t="shared" si="5"/>
        <v>6.6652296095733851E-2</v>
      </c>
      <c r="P92" s="12">
        <f t="shared" si="5"/>
        <v>0.32183440814029546</v>
      </c>
    </row>
    <row r="93" spans="1:16">
      <c r="A93">
        <v>1989</v>
      </c>
      <c r="B93">
        <f>[3]GB!B92</f>
        <v>59806.208280395113</v>
      </c>
      <c r="C93">
        <f>[3]GB!C92</f>
        <v>41424.517593502278</v>
      </c>
      <c r="D93">
        <f>[3]GB!D92</f>
        <v>81949.969202068605</v>
      </c>
      <c r="E93">
        <f>[3]GB!E92</f>
        <v>360654.16430987697</v>
      </c>
      <c r="F93">
        <f>[3]GB!F92</f>
        <v>1093804.5353621054</v>
      </c>
      <c r="G93">
        <f>B93/[3]GB!$G92</f>
        <v>1077.4137237673574</v>
      </c>
      <c r="H93">
        <f>C93/[3]GB!$G92</f>
        <v>746.26606566382441</v>
      </c>
      <c r="I93">
        <f>D93/[3]GB!$G92</f>
        <v>1476.3353842240551</v>
      </c>
      <c r="J93">
        <f>E93/[3]GB!$G92</f>
        <v>6497.2142079217228</v>
      </c>
      <c r="K93">
        <f>F93/[3]GB!$G92</f>
        <v>19704.977984775938</v>
      </c>
      <c r="L93" s="12">
        <f>[3]GB!$G92</f>
        <v>55.509046303283291</v>
      </c>
      <c r="M93" s="12">
        <f t="shared" si="5"/>
        <v>5.4677235600048224E-2</v>
      </c>
      <c r="N93" s="12">
        <f t="shared" si="5"/>
        <v>3.7871956326994603E-2</v>
      </c>
      <c r="O93" s="12">
        <f t="shared" si="5"/>
        <v>7.4921950451539279E-2</v>
      </c>
      <c r="P93" s="12">
        <f t="shared" si="5"/>
        <v>0.32972450986453622</v>
      </c>
    </row>
    <row r="94" spans="1:16">
      <c r="A94">
        <v>1990</v>
      </c>
      <c r="B94">
        <f>[3]GB!B93</f>
        <v>48895.92878298297</v>
      </c>
      <c r="C94">
        <f>[3]GB!C93</f>
        <v>28376.233406096042</v>
      </c>
      <c r="D94">
        <f>[3]GB!D93</f>
        <v>69092.938006596087</v>
      </c>
      <c r="E94">
        <f>[3]GB!E93</f>
        <v>349681.61667601042</v>
      </c>
      <c r="F94">
        <f>[3]GB!F93</f>
        <v>1102352.8879377802</v>
      </c>
      <c r="G94">
        <f>B94/[3]GB!$G93</f>
        <v>878.36430723327646</v>
      </c>
      <c r="H94">
        <f>C94/[3]GB!$G93</f>
        <v>509.74940486885134</v>
      </c>
      <c r="I94">
        <f>D94/[3]GB!$G93</f>
        <v>1241.1824897781005</v>
      </c>
      <c r="J94">
        <f>E94/[3]GB!$G93</f>
        <v>6281.6651330433733</v>
      </c>
      <c r="K94">
        <f>F94/[3]GB!$G93</f>
        <v>19802.618640042107</v>
      </c>
      <c r="L94" s="12">
        <f>[3]GB!$G93</f>
        <v>55.667026062338806</v>
      </c>
      <c r="M94" s="12">
        <f t="shared" si="5"/>
        <v>4.4355967420246639E-2</v>
      </c>
      <c r="N94" s="12">
        <f t="shared" si="5"/>
        <v>2.5741515005399684E-2</v>
      </c>
      <c r="O94" s="12">
        <f t="shared" si="5"/>
        <v>6.2677694922041949E-2</v>
      </c>
      <c r="P94" s="12">
        <f t="shared" si="5"/>
        <v>0.31721386182438832</v>
      </c>
    </row>
    <row r="95" spans="1:16">
      <c r="A95">
        <v>1991</v>
      </c>
      <c r="B95">
        <f>[3]GB!B94</f>
        <v>37736.431073011991</v>
      </c>
      <c r="C95">
        <f>[3]GB!C94</f>
        <v>18764.244442361265</v>
      </c>
      <c r="D95">
        <f>[3]GB!D94</f>
        <v>61094.797871651986</v>
      </c>
      <c r="E95">
        <f>[3]GB!E94</f>
        <v>337537.30273606814</v>
      </c>
      <c r="F95">
        <f>[3]GB!F94</f>
        <v>1086938.0557085699</v>
      </c>
      <c r="G95">
        <f>B95/[3]GB!$G94</f>
        <v>675.48117053327587</v>
      </c>
      <c r="H95">
        <f>C95/[3]GB!$G94</f>
        <v>335.87950528695927</v>
      </c>
      <c r="I95">
        <f>D95/[3]GB!$G94</f>
        <v>1093.5953508690793</v>
      </c>
      <c r="J95">
        <f>E95/[3]GB!$G94</f>
        <v>6041.9092603026556</v>
      </c>
      <c r="K95">
        <f>F95/[3]GB!$G94</f>
        <v>19456.163958553861</v>
      </c>
      <c r="L95" s="12">
        <f>[3]GB!$G94</f>
        <v>55.866</v>
      </c>
      <c r="M95" s="12">
        <f t="shared" si="5"/>
        <v>3.4718106404335786E-2</v>
      </c>
      <c r="N95" s="12">
        <f t="shared" si="5"/>
        <v>1.7263398170495502E-2</v>
      </c>
      <c r="O95" s="12">
        <f t="shared" si="5"/>
        <v>5.6208168948344128E-2</v>
      </c>
      <c r="P95" s="12">
        <f t="shared" si="5"/>
        <v>0.31053959419612842</v>
      </c>
    </row>
    <row r="96" spans="1:16">
      <c r="A96">
        <v>1992</v>
      </c>
      <c r="B96">
        <f>[3]GB!B95</f>
        <v>36219.415910727221</v>
      </c>
      <c r="C96">
        <f>[3]GB!C95</f>
        <v>18146.448589116273</v>
      </c>
      <c r="D96">
        <f>[3]GB!D95</f>
        <v>61599.991104971901</v>
      </c>
      <c r="E96">
        <f>[3]GB!E95</f>
        <v>338237.3138963774</v>
      </c>
      <c r="F96">
        <f>[3]GB!F95</f>
        <v>1088562.0002586236</v>
      </c>
      <c r="G96">
        <f>B96/[3]GB!$G95</f>
        <v>646.75064394717594</v>
      </c>
      <c r="H96">
        <f>C96/[3]GB!$G95</f>
        <v>324.03137972441226</v>
      </c>
      <c r="I96">
        <f>D96/[3]GB!$G95</f>
        <v>1099.9579345088609</v>
      </c>
      <c r="J96">
        <f>E96/[3]GB!$G95</f>
        <v>6039.7219300451425</v>
      </c>
      <c r="K96">
        <f>F96/[3]GB!$G95</f>
        <v>19437.866595611675</v>
      </c>
      <c r="L96" s="12">
        <f>[3]GB!$G95</f>
        <v>56.002133511111715</v>
      </c>
      <c r="M96" s="12">
        <f t="shared" si="5"/>
        <v>3.3272717495303084E-2</v>
      </c>
      <c r="N96" s="12">
        <f t="shared" si="5"/>
        <v>1.6670110278335079E-2</v>
      </c>
      <c r="O96" s="12">
        <f t="shared" si="5"/>
        <v>5.6588408460277698E-2</v>
      </c>
      <c r="P96" s="12">
        <f t="shared" si="5"/>
        <v>0.31071938375215929</v>
      </c>
    </row>
    <row r="97" spans="1:16">
      <c r="A97">
        <v>1993</v>
      </c>
      <c r="B97">
        <f>[3]GB!B96</f>
        <v>26148.095760113622</v>
      </c>
      <c r="C97">
        <f>[3]GB!C96</f>
        <v>6692.6354715360694</v>
      </c>
      <c r="D97">
        <f>[3]GB!D96</f>
        <v>51754.476764905929</v>
      </c>
      <c r="E97">
        <f>[3]GB!E96</f>
        <v>334217.33483084146</v>
      </c>
      <c r="F97">
        <f>[3]GB!F96</f>
        <v>1112530.8081012876</v>
      </c>
      <c r="G97">
        <f>B97/[3]GB!$G96</f>
        <v>465.92185069650816</v>
      </c>
      <c r="H97">
        <f>C97/[3]GB!$G96</f>
        <v>119.25323868867586</v>
      </c>
      <c r="I97">
        <f>D97/[3]GB!$G96</f>
        <v>922.19111545848261</v>
      </c>
      <c r="J97">
        <f>E97/[3]GB!$G96</f>
        <v>5955.2772258381674</v>
      </c>
      <c r="K97">
        <f>F97/[3]GB!$G96</f>
        <v>19823.715570834414</v>
      </c>
      <c r="L97" s="12">
        <f>[3]GB!$G96</f>
        <v>56.121205135635392</v>
      </c>
      <c r="M97" s="12">
        <f t="shared" si="5"/>
        <v>2.3503255433204175E-2</v>
      </c>
      <c r="N97" s="12">
        <f t="shared" si="5"/>
        <v>6.0156855188200371E-3</v>
      </c>
      <c r="O97" s="12">
        <f t="shared" si="5"/>
        <v>4.6519589739032259E-2</v>
      </c>
      <c r="P97" s="12">
        <f t="shared" si="5"/>
        <v>0.30041175704719314</v>
      </c>
    </row>
    <row r="98" spans="1:16">
      <c r="A98">
        <v>1994</v>
      </c>
      <c r="B98">
        <f>[3]GB!B97</f>
        <v>44106.925710253403</v>
      </c>
      <c r="C98">
        <f>[3]GB!C97</f>
        <v>23150.387429283521</v>
      </c>
      <c r="D98">
        <f>[3]GB!D97</f>
        <v>69701.390973489353</v>
      </c>
      <c r="E98">
        <f>[3]GB!E97</f>
        <v>363934.68342668732</v>
      </c>
      <c r="F98">
        <f>[3]GB!F97</f>
        <v>1160065.4385015215</v>
      </c>
      <c r="G98">
        <f>B98/[3]GB!$G97</f>
        <v>783.9946951570904</v>
      </c>
      <c r="H98">
        <f>C98/[3]GB!$G97</f>
        <v>411.49503492079583</v>
      </c>
      <c r="I98">
        <f>D98/[3]GB!$G97</f>
        <v>1238.9328861245635</v>
      </c>
      <c r="J98">
        <f>E98/[3]GB!$G97</f>
        <v>6468.8902387923581</v>
      </c>
      <c r="K98">
        <f>F98/[3]GB!$G97</f>
        <v>20620.007746512507</v>
      </c>
      <c r="L98" s="12">
        <f>[3]GB!$G97</f>
        <v>56.25921448539345</v>
      </c>
      <c r="M98" s="12">
        <f t="shared" si="5"/>
        <v>3.802106695569446E-2</v>
      </c>
      <c r="N98" s="12">
        <f t="shared" si="5"/>
        <v>1.9956104768699353E-2</v>
      </c>
      <c r="O98" s="12">
        <f t="shared" si="5"/>
        <v>6.0084016521967896E-2</v>
      </c>
      <c r="P98" s="12">
        <f t="shared" si="5"/>
        <v>0.31371909837844031</v>
      </c>
    </row>
    <row r="99" spans="1:16">
      <c r="A99">
        <v>1995</v>
      </c>
      <c r="B99">
        <f>[3]GB!B98</f>
        <v>52360.505398526257</v>
      </c>
      <c r="C99">
        <f>[3]GB!C98</f>
        <v>29740.864531075149</v>
      </c>
      <c r="D99">
        <f>[3]GB!D98</f>
        <v>77828.351309641788</v>
      </c>
      <c r="E99">
        <f>[3]GB!E98</f>
        <v>380714.72347829503</v>
      </c>
      <c r="F99">
        <f>[3]GB!F98</f>
        <v>1195365.4200611126</v>
      </c>
      <c r="G99">
        <f>B99/[3]GB!$G98</f>
        <v>928.1776183143611</v>
      </c>
      <c r="H99">
        <f>C99/[3]GB!$G98</f>
        <v>527.20661492775355</v>
      </c>
      <c r="I99">
        <f>D99/[3]GB!$G98</f>
        <v>1379.6378244651155</v>
      </c>
      <c r="J99">
        <f>E99/[3]GB!$G98</f>
        <v>6748.8058529175405</v>
      </c>
      <c r="K99">
        <f>F99/[3]GB!$G98</f>
        <v>21189.853309530845</v>
      </c>
      <c r="L99" s="12">
        <f>[3]GB!$G98</f>
        <v>56.412161169773505</v>
      </c>
      <c r="M99" s="12">
        <f t="shared" si="5"/>
        <v>4.3802927974819071E-2</v>
      </c>
      <c r="N99" s="12">
        <f t="shared" si="5"/>
        <v>2.4880144625193074E-2</v>
      </c>
      <c r="O99" s="12">
        <f t="shared" si="5"/>
        <v>6.5108417897568799E-2</v>
      </c>
      <c r="P99" s="12">
        <f t="shared" si="5"/>
        <v>0.31849233471956312</v>
      </c>
    </row>
    <row r="100" spans="1:16">
      <c r="A100">
        <v>1996</v>
      </c>
      <c r="B100">
        <f>[3]GB!B99</f>
        <v>51965.206901287354</v>
      </c>
      <c r="C100">
        <f>[3]GB!C99</f>
        <v>26346.345911881781</v>
      </c>
      <c r="D100">
        <f>[3]GB!D99</f>
        <v>73935.20311934207</v>
      </c>
      <c r="E100">
        <f>[3]GB!E99</f>
        <v>385258.13037712302</v>
      </c>
      <c r="F100">
        <f>[3]GB!F99</f>
        <v>1229694.8040346226</v>
      </c>
      <c r="G100">
        <f>B100/[3]GB!$G99</f>
        <v>919.07051044142213</v>
      </c>
      <c r="H100">
        <f>C100/[3]GB!$G99</f>
        <v>465.96850141473408</v>
      </c>
      <c r="I100">
        <f>D100/[3]GB!$G99</f>
        <v>1307.6377238247953</v>
      </c>
      <c r="J100">
        <f>E100/[3]GB!$G99</f>
        <v>6813.7780574994431</v>
      </c>
      <c r="K100">
        <f>F100/[3]GB!$G99</f>
        <v>21748.710312616247</v>
      </c>
      <c r="L100" s="12">
        <f>[3]GB!$G99</f>
        <v>56.541044795713098</v>
      </c>
      <c r="M100" s="12">
        <f t="shared" si="5"/>
        <v>4.2258621188598799E-2</v>
      </c>
      <c r="N100" s="12">
        <f t="shared" si="5"/>
        <v>2.142510956819493E-2</v>
      </c>
      <c r="O100" s="12">
        <f t="shared" si="5"/>
        <v>6.0124839819409678E-2</v>
      </c>
      <c r="P100" s="12">
        <f t="shared" si="5"/>
        <v>0.31329572924362448</v>
      </c>
    </row>
    <row r="101" spans="1:16">
      <c r="A101">
        <v>1997</v>
      </c>
      <c r="B101">
        <f>[3]GB!B100</f>
        <v>76182.073804207976</v>
      </c>
      <c r="C101">
        <f>[3]GB!C100</f>
        <v>53708.264809177977</v>
      </c>
      <c r="D101">
        <f>[3]GB!D100</f>
        <v>100992.45523556662</v>
      </c>
      <c r="E101">
        <f>[3]GB!E100</f>
        <v>422711.29378009826</v>
      </c>
      <c r="F101">
        <f>[3]GB!F100</f>
        <v>1271687.0100515538</v>
      </c>
      <c r="G101">
        <f>B101/[3]GB!$G100</f>
        <v>1344.0527742059328</v>
      </c>
      <c r="H101">
        <f>C101/[3]GB!$G100</f>
        <v>947.55549054868663</v>
      </c>
      <c r="I101">
        <f>D101/[3]GB!$G100</f>
        <v>1781.7733602538678</v>
      </c>
      <c r="J101">
        <f>E101/[3]GB!$G100</f>
        <v>7457.7424677816816</v>
      </c>
      <c r="K101">
        <f>F101/[3]GB!$G100</f>
        <v>22435.913968084042</v>
      </c>
      <c r="L101" s="12">
        <f>[3]GB!$G100</f>
        <v>56.680864967684315</v>
      </c>
      <c r="M101" s="12">
        <f t="shared" si="5"/>
        <v>5.9906308078997807E-2</v>
      </c>
      <c r="N101" s="12">
        <f t="shared" si="5"/>
        <v>4.2233870743871679E-2</v>
      </c>
      <c r="O101" s="12">
        <f t="shared" si="5"/>
        <v>7.9416125538211174E-2</v>
      </c>
      <c r="P101" s="12">
        <f t="shared" si="5"/>
        <v>0.33240199077205457</v>
      </c>
    </row>
    <row r="102" spans="1:16">
      <c r="A102">
        <v>1998</v>
      </c>
      <c r="B102">
        <f>[3]GB!B101</f>
        <v>68399.513432069783</v>
      </c>
      <c r="C102">
        <f>[3]GB!C101</f>
        <v>51335.884436836233</v>
      </c>
      <c r="D102">
        <f>[3]GB!D101</f>
        <v>99153.282371167865</v>
      </c>
      <c r="E102">
        <f>[3]GB!E101</f>
        <v>432980.69949590828</v>
      </c>
      <c r="F102">
        <f>[3]GB!F101</f>
        <v>1320341.011407553</v>
      </c>
      <c r="G102">
        <f>B102/[3]GB!$G101</f>
        <v>1203.5467558779551</v>
      </c>
      <c r="H102">
        <f>C102/[3]GB!$G101</f>
        <v>903.29790482268675</v>
      </c>
      <c r="I102">
        <f>D102/[3]GB!$G101</f>
        <v>1744.685091232217</v>
      </c>
      <c r="J102">
        <f>E102/[3]GB!$G101</f>
        <v>7618.6582343689515</v>
      </c>
      <c r="K102">
        <f>F102/[3]GB!$G101</f>
        <v>23232.506507672279</v>
      </c>
      <c r="L102" s="12">
        <f>[3]GB!$G101</f>
        <v>56.831621287678324</v>
      </c>
      <c r="M102" s="12">
        <f t="shared" si="5"/>
        <v>5.1804429947345416E-2</v>
      </c>
      <c r="N102" s="12">
        <f t="shared" si="5"/>
        <v>3.8880777006320116E-2</v>
      </c>
      <c r="O102" s="12">
        <f t="shared" si="5"/>
        <v>7.509672237285521E-2</v>
      </c>
      <c r="P102" s="12">
        <f t="shared" si="5"/>
        <v>0.32793096310348491</v>
      </c>
    </row>
    <row r="103" spans="1:16">
      <c r="A103">
        <v>1999</v>
      </c>
      <c r="B103">
        <f>[3]GB!B102</f>
        <v>52453.201343483837</v>
      </c>
      <c r="C103">
        <f>[3]GB!C102</f>
        <v>31180.118173222156</v>
      </c>
      <c r="D103">
        <f>[3]GB!D102</f>
        <v>82578.104266295602</v>
      </c>
      <c r="E103">
        <f>[3]GB!E102</f>
        <v>428403.94106741203</v>
      </c>
      <c r="F103">
        <f>[3]GB!F102</f>
        <v>1368490.1274035713</v>
      </c>
      <c r="G103">
        <f>B103/[3]GB!$G102</f>
        <v>919.74247128541356</v>
      </c>
      <c r="H103">
        <f>C103/[3]GB!$G102</f>
        <v>546.72885942305129</v>
      </c>
      <c r="I103">
        <f>D103/[3]GB!$G102</f>
        <v>1447.9686224410491</v>
      </c>
      <c r="J103">
        <f>E103/[3]GB!$G102</f>
        <v>7511.8637065743324</v>
      </c>
      <c r="K103">
        <f>F103/[3]GB!$G102</f>
        <v>23995.837422117838</v>
      </c>
      <c r="L103" s="12">
        <f>[3]GB!$G102</f>
        <v>57.030313355189847</v>
      </c>
      <c r="M103" s="12">
        <f t="shared" si="5"/>
        <v>3.8329250824047228E-2</v>
      </c>
      <c r="N103" s="12">
        <f t="shared" si="5"/>
        <v>2.2784320872215585E-2</v>
      </c>
      <c r="O103" s="12">
        <f t="shared" si="5"/>
        <v>6.0342491781778938E-2</v>
      </c>
      <c r="P103" s="12">
        <f t="shared" si="5"/>
        <v>0.31304861649255772</v>
      </c>
    </row>
    <row r="104" spans="1:16">
      <c r="A104">
        <v>2000</v>
      </c>
      <c r="B104">
        <f>[3]GB!B103</f>
        <v>61794.92385050677</v>
      </c>
      <c r="C104">
        <f>[3]GB!C103</f>
        <v>30518.52782367753</v>
      </c>
      <c r="D104">
        <f>[3]GB!D103</f>
        <v>83932.164298963457</v>
      </c>
      <c r="E104">
        <f>[3]GB!E103</f>
        <v>445012.31865743769</v>
      </c>
      <c r="F104">
        <f>[3]GB!F103</f>
        <v>1429317.4650618047</v>
      </c>
      <c r="G104">
        <f>B104/[3]GB!$G103</f>
        <v>1079.916602303123</v>
      </c>
      <c r="H104">
        <f>C104/[3]GB!$G103</f>
        <v>533.33611923156172</v>
      </c>
      <c r="I104">
        <f>D104/[3]GB!$G103</f>
        <v>1466.7829013424825</v>
      </c>
      <c r="J104">
        <f>E104/[3]GB!$G103</f>
        <v>7776.9525585981219</v>
      </c>
      <c r="K104">
        <f>F104/[3]GB!$G103</f>
        <v>24978.486327067436</v>
      </c>
      <c r="L104" s="12">
        <f>[3]GB!$G103</f>
        <v>57.221940767201474</v>
      </c>
      <c r="M104" s="12">
        <f t="shared" si="5"/>
        <v>4.3233868864699501E-2</v>
      </c>
      <c r="N104" s="12">
        <f t="shared" si="5"/>
        <v>2.1351819011291438E-2</v>
      </c>
      <c r="O104" s="12">
        <f t="shared" si="5"/>
        <v>5.8721848959799962E-2</v>
      </c>
      <c r="P104" s="12">
        <f t="shared" si="5"/>
        <v>0.31134603021043683</v>
      </c>
    </row>
  </sheetData>
  <mergeCells count="6">
    <mergeCell ref="Z1:AC1"/>
    <mergeCell ref="B2:F2"/>
    <mergeCell ref="G2:K2"/>
    <mergeCell ref="M2:P2"/>
    <mergeCell ref="R1:U1"/>
    <mergeCell ref="V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04"/>
  <sheetViews>
    <sheetView topLeftCell="A79" workbookViewId="0">
      <selection activeCell="G3" sqref="G3:K3"/>
    </sheetView>
  </sheetViews>
  <sheetFormatPr baseColWidth="10" defaultColWidth="9.1640625" defaultRowHeight="15"/>
  <cols>
    <col min="13" max="16" width="12.1640625" customWidth="1"/>
  </cols>
  <sheetData>
    <row r="1" spans="1:29">
      <c r="R1" s="27" t="s">
        <v>30</v>
      </c>
      <c r="S1" s="27"/>
      <c r="T1" s="27"/>
      <c r="U1" s="27"/>
      <c r="V1" s="27" t="s">
        <v>31</v>
      </c>
      <c r="W1" s="27"/>
      <c r="X1" s="27"/>
      <c r="Y1" s="27"/>
      <c r="Z1" s="27" t="s">
        <v>32</v>
      </c>
      <c r="AA1" s="27"/>
      <c r="AB1" s="27"/>
      <c r="AC1" s="27"/>
    </row>
    <row r="2" spans="1:29" ht="48">
      <c r="B2" s="27" t="s">
        <v>6</v>
      </c>
      <c r="C2" s="27"/>
      <c r="D2" s="27"/>
      <c r="E2" s="27"/>
      <c r="F2" s="27"/>
      <c r="G2" s="27" t="s">
        <v>7</v>
      </c>
      <c r="H2" s="27"/>
      <c r="I2" s="27"/>
      <c r="J2" s="27"/>
      <c r="K2" s="27"/>
      <c r="L2" s="11" t="s">
        <v>21</v>
      </c>
      <c r="M2" s="30" t="s">
        <v>26</v>
      </c>
      <c r="N2" s="30"/>
      <c r="O2" s="30"/>
      <c r="P2" s="30"/>
      <c r="Q2" s="11"/>
      <c r="R2" s="15" t="s">
        <v>27</v>
      </c>
      <c r="S2" s="14" t="s">
        <v>28</v>
      </c>
      <c r="T2" s="14" t="s">
        <v>3</v>
      </c>
      <c r="U2" s="14" t="s">
        <v>4</v>
      </c>
      <c r="V2" s="15" t="s">
        <v>27</v>
      </c>
      <c r="W2" s="14" t="s">
        <v>28</v>
      </c>
      <c r="X2" s="14" t="s">
        <v>3</v>
      </c>
      <c r="Y2" s="14" t="s">
        <v>4</v>
      </c>
      <c r="Z2" s="15" t="s">
        <v>27</v>
      </c>
      <c r="AA2" s="14" t="s">
        <v>28</v>
      </c>
      <c r="AB2" s="14" t="s">
        <v>3</v>
      </c>
      <c r="AC2" s="14" t="s">
        <v>4</v>
      </c>
    </row>
    <row r="3" spans="1:29" ht="16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1" t="s">
        <v>22</v>
      </c>
      <c r="M3" s="6" t="s">
        <v>1</v>
      </c>
      <c r="N3" s="6" t="s">
        <v>2</v>
      </c>
      <c r="O3" s="6" t="s">
        <v>3</v>
      </c>
      <c r="P3" s="6" t="s">
        <v>4</v>
      </c>
      <c r="Q3" s="11"/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29</v>
      </c>
      <c r="AB3" t="s">
        <v>29</v>
      </c>
      <c r="AC3" t="s">
        <v>29</v>
      </c>
    </row>
    <row r="4" spans="1:29">
      <c r="A4">
        <v>1900</v>
      </c>
      <c r="B4">
        <f>[3]German!B3</f>
        <v>23597.272012006739</v>
      </c>
      <c r="C4">
        <f>[3]German!C3</f>
        <v>21216.287422335816</v>
      </c>
      <c r="D4">
        <f>[3]German!D3</f>
        <v>24030.39930320955</v>
      </c>
      <c r="E4">
        <f>[3]German!E3</f>
        <v>58016.824564222676</v>
      </c>
      <c r="F4">
        <f>[3]German!F3</f>
        <v>158437.57202629044</v>
      </c>
      <c r="G4">
        <f>B4/[3]German!$G3</f>
        <v>433.86908899034233</v>
      </c>
      <c r="H4">
        <f>C4/[3]German!$G3</f>
        <v>390.09133305758286</v>
      </c>
      <c r="I4">
        <f>D4/[3]German!$G3</f>
        <v>441.83274441438459</v>
      </c>
      <c r="J4">
        <f>E4/[3]German!$G3</f>
        <v>1066.7210517802214</v>
      </c>
      <c r="K4">
        <f>F4/[3]German!$G3</f>
        <v>2913.0979632692956</v>
      </c>
      <c r="L4" s="12">
        <f>[3]German!$G3</f>
        <v>54.387999999999998</v>
      </c>
      <c r="M4" s="12">
        <f>G4/$K4</f>
        <v>0.14893734933082103</v>
      </c>
      <c r="N4" s="12">
        <f t="shared" ref="N4:P19" si="0">H4/$K4</f>
        <v>0.13390944553742137</v>
      </c>
      <c r="O4" s="12">
        <f t="shared" si="0"/>
        <v>0.15167109035994347</v>
      </c>
      <c r="P4" s="12">
        <f t="shared" si="0"/>
        <v>0.36618097476648798</v>
      </c>
      <c r="Q4" s="12"/>
      <c r="R4" s="12">
        <f>(SUM(M4:M104)/101)*100</f>
        <v>9.4069223847507111</v>
      </c>
      <c r="S4" s="12">
        <f t="shared" ref="S4:U4" si="1">(SUM(N4:N104)/101)*100</f>
        <v>8.0920722257176791</v>
      </c>
      <c r="T4" s="12">
        <f t="shared" si="1"/>
        <v>11.3390929822561</v>
      </c>
      <c r="U4" s="12">
        <f t="shared" si="1"/>
        <v>49.568627800262995</v>
      </c>
      <c r="V4" s="12">
        <f>(SUM(M4:M49)/46)*100</f>
        <v>9.4718041494652425</v>
      </c>
      <c r="W4" s="12">
        <f t="shared" ref="W4:Y4" si="2">(SUM(N4:N49)/46)*100</f>
        <v>8.0126127420650235</v>
      </c>
      <c r="X4" s="12">
        <f t="shared" si="2"/>
        <v>10.121154291661135</v>
      </c>
      <c r="Y4" s="12">
        <f t="shared" si="2"/>
        <v>49.250295442338746</v>
      </c>
      <c r="Z4" s="12">
        <f>(SUM(M50:M104)/55)*100</f>
        <v>9.3526576360803784</v>
      </c>
      <c r="AA4" s="12">
        <f t="shared" ref="AA4:AC4" si="3">(SUM(N50:N104)/55)*100</f>
        <v>8.1585292484089873</v>
      </c>
      <c r="AB4" s="12">
        <f t="shared" si="3"/>
        <v>12.357732614390072</v>
      </c>
      <c r="AC4" s="12">
        <f t="shared" si="3"/>
        <v>49.834869408708741</v>
      </c>
    </row>
    <row r="5" spans="1:29">
      <c r="A5">
        <v>1901</v>
      </c>
      <c r="B5">
        <f>[3]German!B4</f>
        <v>19995.136209196415</v>
      </c>
      <c r="C5">
        <f>[3]German!C4</f>
        <v>17289.072528827928</v>
      </c>
      <c r="D5">
        <f>[3]German!D4</f>
        <v>20644.353921980888</v>
      </c>
      <c r="E5">
        <f>[3]German!E4</f>
        <v>58625.899874986622</v>
      </c>
      <c r="F5">
        <f>[3]German!F4</f>
        <v>172957.92820954899</v>
      </c>
      <c r="G5">
        <f>B5/[3]German!$G4</f>
        <v>362.13888160967173</v>
      </c>
      <c r="H5">
        <f>C5/[3]German!$G4</f>
        <v>313.12841903915546</v>
      </c>
      <c r="I5">
        <f>D5/[3]German!$G4</f>
        <v>373.89708990438817</v>
      </c>
      <c r="J5">
        <f>E5/[3]German!$G4</f>
        <v>1061.7941079252839</v>
      </c>
      <c r="K5">
        <f>F5/[3]German!$G4</f>
        <v>3132.5013259236607</v>
      </c>
      <c r="L5" s="12">
        <f>[3]German!$G4</f>
        <v>55.213999999999999</v>
      </c>
      <c r="M5" s="12">
        <f t="shared" ref="M5:P68" si="4">G5/$K5</f>
        <v>0.11560693641618495</v>
      </c>
      <c r="N5" s="12">
        <f t="shared" si="0"/>
        <v>9.9961144931622739E-2</v>
      </c>
      <c r="O5" s="12">
        <f t="shared" si="0"/>
        <v>0.11936055279853378</v>
      </c>
      <c r="P5" s="12">
        <f t="shared" si="0"/>
        <v>0.33896046559922827</v>
      </c>
      <c r="Q5" s="12"/>
    </row>
    <row r="6" spans="1:29">
      <c r="A6">
        <v>1902</v>
      </c>
      <c r="B6">
        <f>[3]German!B5</f>
        <v>19980.528844880981</v>
      </c>
      <c r="C6">
        <f>[3]German!C5</f>
        <v>17334.224082635457</v>
      </c>
      <c r="D6">
        <f>[3]German!D5</f>
        <v>20903.971309576948</v>
      </c>
      <c r="E6">
        <f>[3]German!E5</f>
        <v>61071.915473993977</v>
      </c>
      <c r="F6">
        <f>[3]German!F5</f>
        <v>177848.82909662178</v>
      </c>
      <c r="G6">
        <f>B6/[3]German!$G5</f>
        <v>356.13376666335699</v>
      </c>
      <c r="H6">
        <f>C6/[3]German!$G5</f>
        <v>308.96592190637847</v>
      </c>
      <c r="I6">
        <f>D6/[3]German!$G5</f>
        <v>372.59324307673154</v>
      </c>
      <c r="J6">
        <f>E6/[3]German!$G5</f>
        <v>1088.5483294238197</v>
      </c>
      <c r="K6">
        <f>F6/[3]German!$G5</f>
        <v>3169.9848334632429</v>
      </c>
      <c r="L6" s="12">
        <f>[3]German!$G5</f>
        <v>56.103999999999999</v>
      </c>
      <c r="M6" s="12">
        <f t="shared" si="4"/>
        <v>0.11234557430808809</v>
      </c>
      <c r="N6" s="12">
        <f t="shared" si="0"/>
        <v>9.746605682300058E-2</v>
      </c>
      <c r="O6" s="12">
        <f t="shared" si="0"/>
        <v>0.11753786300285524</v>
      </c>
      <c r="P6" s="12">
        <f t="shared" si="0"/>
        <v>0.34339228312161002</v>
      </c>
      <c r="Q6" s="12"/>
    </row>
    <row r="7" spans="1:29">
      <c r="A7">
        <v>1903</v>
      </c>
      <c r="B7">
        <f>[3]German!B6</f>
        <v>25605.983555963274</v>
      </c>
      <c r="C7">
        <f>[3]German!C6</f>
        <v>22813.951163913931</v>
      </c>
      <c r="D7">
        <f>[3]German!D6</f>
        <v>26564.769977763222</v>
      </c>
      <c r="E7">
        <f>[3]German!E6</f>
        <v>70312.099375374135</v>
      </c>
      <c r="F7">
        <f>[3]German!F6</f>
        <v>187846.12542534998</v>
      </c>
      <c r="G7">
        <f>B7/[3]German!$G6</f>
        <v>449.51957509195921</v>
      </c>
      <c r="H7">
        <f>C7/[3]German!$G6</f>
        <v>400.504734018818</v>
      </c>
      <c r="I7">
        <f>D7/[3]German!$G6</f>
        <v>466.35131537600233</v>
      </c>
      <c r="J7">
        <f>E7/[3]German!$G6</f>
        <v>1234.3468457660961</v>
      </c>
      <c r="K7">
        <f>F7/[3]German!$G6</f>
        <v>3297.6866637176759</v>
      </c>
      <c r="L7" s="12">
        <f>[3]German!$G6</f>
        <v>56.963000000000001</v>
      </c>
      <c r="M7" s="12">
        <f t="shared" si="4"/>
        <v>0.13631361039777787</v>
      </c>
      <c r="N7" s="12">
        <f t="shared" si="0"/>
        <v>0.1214502088464965</v>
      </c>
      <c r="O7" s="12">
        <f t="shared" si="0"/>
        <v>0.14141771579057699</v>
      </c>
      <c r="P7" s="12">
        <f t="shared" si="0"/>
        <v>0.3743068919636362</v>
      </c>
      <c r="Q7" s="12"/>
    </row>
    <row r="8" spans="1:29">
      <c r="A8">
        <v>1904</v>
      </c>
      <c r="B8">
        <f>[3]German!B7</f>
        <v>28989.875194178294</v>
      </c>
      <c r="C8">
        <f>[3]German!C7</f>
        <v>26153.558523035495</v>
      </c>
      <c r="D8">
        <f>[3]German!D7</f>
        <v>30080.198049507275</v>
      </c>
      <c r="E8">
        <f>[3]German!E7</f>
        <v>77900.02751046393</v>
      </c>
      <c r="F8">
        <f>[3]German!F7</f>
        <v>198745.32656152121</v>
      </c>
      <c r="G8">
        <f>B8/[3]German!$G7</f>
        <v>501.50287503335807</v>
      </c>
      <c r="H8">
        <f>C8/[3]German!$G7</f>
        <v>452.4367457190516</v>
      </c>
      <c r="I8">
        <f>D8/[3]German!$G7</f>
        <v>520.36463428549416</v>
      </c>
      <c r="J8">
        <f>E8/[3]German!$G7</f>
        <v>1347.611450549492</v>
      </c>
      <c r="K8">
        <f>F8/[3]German!$G7</f>
        <v>3438.1435588264408</v>
      </c>
      <c r="L8" s="12">
        <f>[3]German!$G7</f>
        <v>57.805999999999997</v>
      </c>
      <c r="M8" s="12">
        <f t="shared" si="4"/>
        <v>0.14586443714541653</v>
      </c>
      <c r="N8" s="12">
        <f t="shared" si="0"/>
        <v>0.1315933258684184</v>
      </c>
      <c r="O8" s="12">
        <f t="shared" si="0"/>
        <v>0.15135046730367271</v>
      </c>
      <c r="P8" s="12">
        <f t="shared" si="0"/>
        <v>0.39195904053799291</v>
      </c>
      <c r="Q8" s="12"/>
    </row>
    <row r="9" spans="1:29">
      <c r="A9">
        <v>1905</v>
      </c>
      <c r="B9">
        <f>[3]German!B8</f>
        <v>33929.10410264723</v>
      </c>
      <c r="C9">
        <f>[3]German!C8</f>
        <v>31102.8980233558</v>
      </c>
      <c r="D9">
        <f>[3]German!D8</f>
        <v>35022.899293667237</v>
      </c>
      <c r="E9">
        <f>[3]German!E8</f>
        <v>84796.784121301607</v>
      </c>
      <c r="F9">
        <f>[3]German!F8</f>
        <v>199967.4650430817</v>
      </c>
      <c r="G9">
        <f>B9/[3]German!$G8</f>
        <v>578.56053650240824</v>
      </c>
      <c r="H9">
        <f>C9/[3]German!$G8</f>
        <v>530.367949378552</v>
      </c>
      <c r="I9">
        <f>D9/[3]German!$G8</f>
        <v>597.21197895210491</v>
      </c>
      <c r="J9">
        <f>E9/[3]German!$G8</f>
        <v>1445.9583950839235</v>
      </c>
      <c r="K9">
        <f>F9/[3]German!$G8</f>
        <v>3409.8537794673234</v>
      </c>
      <c r="L9" s="12">
        <f>[3]German!$G8</f>
        <v>58.643999999999998</v>
      </c>
      <c r="M9" s="12">
        <f t="shared" si="4"/>
        <v>0.16967312205181687</v>
      </c>
      <c r="N9" s="12">
        <f t="shared" si="0"/>
        <v>0.15553979251902245</v>
      </c>
      <c r="O9" s="12">
        <f t="shared" si="0"/>
        <v>0.1751429878161519</v>
      </c>
      <c r="P9" s="12">
        <f t="shared" si="0"/>
        <v>0.42405290332121121</v>
      </c>
      <c r="Q9" s="12"/>
    </row>
    <row r="10" spans="1:29">
      <c r="A10">
        <v>1906</v>
      </c>
      <c r="B10">
        <f>[3]German!B9</f>
        <v>30972.824108340737</v>
      </c>
      <c r="C10">
        <f>[3]German!C9</f>
        <v>27763.204301231744</v>
      </c>
      <c r="D10">
        <f>[3]German!D9</f>
        <v>31596.096894844697</v>
      </c>
      <c r="E10">
        <f>[3]German!E9</f>
        <v>85458.177013411652</v>
      </c>
      <c r="F10">
        <f>[3]German!F9</f>
        <v>209081.14926634592</v>
      </c>
      <c r="G10">
        <f>B10/[3]German!$G9</f>
        <v>520.71794536643188</v>
      </c>
      <c r="H10">
        <f>C10/[3]German!$G9</f>
        <v>466.75752427214985</v>
      </c>
      <c r="I10">
        <f>D10/[3]German!$G9</f>
        <v>531.19646433053742</v>
      </c>
      <c r="J10">
        <f>E10/[3]German!$G9</f>
        <v>1436.7306705235562</v>
      </c>
      <c r="K10">
        <f>F10/[3]German!$G9</f>
        <v>3515.091361381717</v>
      </c>
      <c r="L10" s="12">
        <f>[3]German!$G9</f>
        <v>59.481000000000002</v>
      </c>
      <c r="M10" s="12">
        <f t="shared" si="4"/>
        <v>0.14813781260062253</v>
      </c>
      <c r="N10" s="12">
        <f t="shared" si="0"/>
        <v>0.13278674045293554</v>
      </c>
      <c r="O10" s="12">
        <f t="shared" si="0"/>
        <v>0.15111882159493401</v>
      </c>
      <c r="P10" s="12">
        <f t="shared" si="0"/>
        <v>0.40873209905952607</v>
      </c>
      <c r="Q10" s="12"/>
    </row>
    <row r="11" spans="1:29">
      <c r="A11">
        <v>1907</v>
      </c>
      <c r="B11">
        <f>[3]German!B10</f>
        <v>33217.79768983736</v>
      </c>
      <c r="C11">
        <f>[3]German!C10</f>
        <v>29936.749975480569</v>
      </c>
      <c r="D11">
        <f>[3]German!D10</f>
        <v>33920.489463982252</v>
      </c>
      <c r="E11">
        <f>[3]German!E10</f>
        <v>87644.836752292409</v>
      </c>
      <c r="F11">
        <f>[3]German!F10</f>
        <v>201621.71961193442</v>
      </c>
      <c r="G11">
        <f>B11/[3]German!$G10</f>
        <v>550.50127922701574</v>
      </c>
      <c r="H11">
        <f>C11/[3]German!$G10</f>
        <v>496.12618245439364</v>
      </c>
      <c r="I11">
        <f>D11/[3]German!$G10</f>
        <v>562.14662441759754</v>
      </c>
      <c r="J11">
        <f>E11/[3]German!$G10</f>
        <v>1452.4922814055519</v>
      </c>
      <c r="K11">
        <f>F11/[3]German!$G10</f>
        <v>3341.37186344168</v>
      </c>
      <c r="L11" s="12">
        <f>[3]German!$G10</f>
        <v>60.341000000000001</v>
      </c>
      <c r="M11" s="12">
        <f t="shared" si="4"/>
        <v>0.16475307200916822</v>
      </c>
      <c r="N11" s="12">
        <f t="shared" si="0"/>
        <v>0.14847978696491856</v>
      </c>
      <c r="O11" s="12">
        <f t="shared" si="0"/>
        <v>0.16823827080370971</v>
      </c>
      <c r="P11" s="12">
        <f t="shared" si="0"/>
        <v>0.43469938120250279</v>
      </c>
      <c r="Q11" s="12"/>
    </row>
    <row r="12" spans="1:29">
      <c r="A12">
        <v>1908</v>
      </c>
      <c r="B12">
        <f>[3]German!B11</f>
        <v>26712.884838391237</v>
      </c>
      <c r="C12">
        <f>[3]German!C11</f>
        <v>22939.717643140732</v>
      </c>
      <c r="D12">
        <f>[3]German!D11</f>
        <v>27401.016498473287</v>
      </c>
      <c r="E12">
        <f>[3]German!E11</f>
        <v>86265.009834492797</v>
      </c>
      <c r="F12">
        <f>[3]German!F11</f>
        <v>213680.20025146153</v>
      </c>
      <c r="G12">
        <f>B12/[3]German!$G11</f>
        <v>436.57778348981384</v>
      </c>
      <c r="H12">
        <f>C12/[3]German!$G11</f>
        <v>374.91162572344996</v>
      </c>
      <c r="I12">
        <f>D12/[3]German!$G11</f>
        <v>447.82415379857304</v>
      </c>
      <c r="J12">
        <f>E12/[3]German!$G11</f>
        <v>1409.8584639628157</v>
      </c>
      <c r="K12">
        <f>F12/[3]German!$G11</f>
        <v>3492.2483575181254</v>
      </c>
      <c r="L12" s="12">
        <f>[3]German!$G11</f>
        <v>61.186999999999998</v>
      </c>
      <c r="M12" s="12">
        <f t="shared" si="4"/>
        <v>0.12501338358423092</v>
      </c>
      <c r="N12" s="12">
        <f t="shared" si="0"/>
        <v>0.10735537319856957</v>
      </c>
      <c r="O12" s="12">
        <f t="shared" si="0"/>
        <v>0.12823376459881369</v>
      </c>
      <c r="P12" s="12">
        <f t="shared" si="0"/>
        <v>0.40371082455452145</v>
      </c>
      <c r="Q12" s="12"/>
    </row>
    <row r="13" spans="1:29">
      <c r="A13">
        <v>1909</v>
      </c>
      <c r="B13">
        <f>[3]German!B12</f>
        <v>29582.063936233477</v>
      </c>
      <c r="C13">
        <f>[3]German!C12</f>
        <v>25614.504151754158</v>
      </c>
      <c r="D13">
        <f>[3]German!D12</f>
        <v>30532.49912675102</v>
      </c>
      <c r="E13">
        <f>[3]German!E12</f>
        <v>95538.585568563532</v>
      </c>
      <c r="F13">
        <f>[3]German!F12</f>
        <v>228483.00760016023</v>
      </c>
      <c r="G13">
        <f>B13/[3]German!$G12</f>
        <v>476.83780805689219</v>
      </c>
      <c r="H13">
        <f>C13/[3]German!$G12</f>
        <v>412.88410573767948</v>
      </c>
      <c r="I13">
        <f>D13/[3]German!$G12</f>
        <v>492.15801809779526</v>
      </c>
      <c r="J13">
        <f>E13/[3]German!$G12</f>
        <v>1540.001056909693</v>
      </c>
      <c r="K13">
        <f>F13/[3]German!$G12</f>
        <v>3682.9525065308399</v>
      </c>
      <c r="L13" s="12">
        <f>[3]German!$G12</f>
        <v>62.037999999999997</v>
      </c>
      <c r="M13" s="12">
        <f t="shared" si="4"/>
        <v>0.12947161474695473</v>
      </c>
      <c r="N13" s="12">
        <f t="shared" si="0"/>
        <v>0.11210682326354407</v>
      </c>
      <c r="O13" s="12">
        <f t="shared" si="0"/>
        <v>0.13363137787551432</v>
      </c>
      <c r="P13" s="12">
        <f t="shared" si="0"/>
        <v>0.41814306705798343</v>
      </c>
      <c r="Q13" s="12"/>
    </row>
    <row r="14" spans="1:29">
      <c r="A14">
        <v>1910</v>
      </c>
      <c r="B14">
        <f>[3]German!B13</f>
        <v>30278.824101695092</v>
      </c>
      <c r="C14">
        <f>[3]German!C13</f>
        <v>26416.349419012644</v>
      </c>
      <c r="D14">
        <f>[3]German!D13</f>
        <v>31628.352845485588</v>
      </c>
      <c r="E14">
        <f>[3]German!E13</f>
        <v>100339.33435946118</v>
      </c>
      <c r="F14">
        <f>[3]German!F13</f>
        <v>234043.55596271119</v>
      </c>
      <c r="G14">
        <f>B14/[3]German!$G13</f>
        <v>481.50283222592537</v>
      </c>
      <c r="H14">
        <f>C14/[3]German!$G13</f>
        <v>420.08061540316527</v>
      </c>
      <c r="I14">
        <f>D14/[3]German!$G13</f>
        <v>502.96343816369171</v>
      </c>
      <c r="J14">
        <f>E14/[3]German!$G13</f>
        <v>1595.6258246845173</v>
      </c>
      <c r="K14">
        <f>F14/[3]German!$G13</f>
        <v>3721.8299720550726</v>
      </c>
      <c r="L14" s="12">
        <f>[3]German!$G13</f>
        <v>62.884</v>
      </c>
      <c r="M14" s="12">
        <f t="shared" si="4"/>
        <v>0.12937260321971542</v>
      </c>
      <c r="N14" s="12">
        <f t="shared" si="0"/>
        <v>0.11286937301201068</v>
      </c>
      <c r="O14" s="12">
        <f t="shared" si="0"/>
        <v>0.13513874678320453</v>
      </c>
      <c r="P14" s="12">
        <f t="shared" si="0"/>
        <v>0.42872077356168553</v>
      </c>
      <c r="Q14" s="12"/>
    </row>
    <row r="15" spans="1:29">
      <c r="A15">
        <v>1911</v>
      </c>
      <c r="B15">
        <f>[3]German!B14</f>
        <v>35370.092463303234</v>
      </c>
      <c r="C15">
        <f>[3]German!C14</f>
        <v>31385.415208289382</v>
      </c>
      <c r="D15">
        <f>[3]German!D14</f>
        <v>36986.061155906864</v>
      </c>
      <c r="E15">
        <f>[3]German!E14</f>
        <v>111313.47896565196</v>
      </c>
      <c r="F15">
        <f>[3]German!F14</f>
        <v>245568.19176203854</v>
      </c>
      <c r="G15">
        <f>B15/[3]German!$G14</f>
        <v>553.9386779318304</v>
      </c>
      <c r="H15">
        <f>C15/[3]German!$G14</f>
        <v>491.53378450619221</v>
      </c>
      <c r="I15">
        <f>D15/[3]German!$G14</f>
        <v>579.24671358621288</v>
      </c>
      <c r="J15">
        <f>E15/[3]German!$G14</f>
        <v>1743.3045004957082</v>
      </c>
      <c r="K15">
        <f>F15/[3]German!$G14</f>
        <v>3845.8966322439164</v>
      </c>
      <c r="L15" s="12">
        <f>[3]German!$G14</f>
        <v>63.851999999999997</v>
      </c>
      <c r="M15" s="12">
        <f t="shared" si="4"/>
        <v>0.14403368860400984</v>
      </c>
      <c r="N15" s="12">
        <f t="shared" si="0"/>
        <v>0.12780733116568535</v>
      </c>
      <c r="O15" s="12">
        <f t="shared" si="0"/>
        <v>0.1506142179511068</v>
      </c>
      <c r="P15" s="12">
        <f t="shared" si="0"/>
        <v>0.45328948414262621</v>
      </c>
      <c r="Q15" s="12"/>
    </row>
    <row r="16" spans="1:29">
      <c r="A16">
        <v>1912</v>
      </c>
      <c r="B16">
        <f>[3]German!B15</f>
        <v>37409.346874561459</v>
      </c>
      <c r="C16">
        <f>[3]German!C15</f>
        <v>32913.582771502886</v>
      </c>
      <c r="D16">
        <f>[3]German!D15</f>
        <v>38368.407219614848</v>
      </c>
      <c r="E16">
        <f>[3]German!E15</f>
        <v>113219.56883688187</v>
      </c>
      <c r="F16">
        <f>[3]German!F15</f>
        <v>239999.58023721765</v>
      </c>
      <c r="G16">
        <f>B16/[3]German!$G15</f>
        <v>580.37679188546565</v>
      </c>
      <c r="H16">
        <f>C16/[3]German!$G15</f>
        <v>510.62852400054129</v>
      </c>
      <c r="I16">
        <f>D16/[3]German!$G15</f>
        <v>595.25586390329761</v>
      </c>
      <c r="J16">
        <f>E16/[3]German!$G15</f>
        <v>1756.5131612839859</v>
      </c>
      <c r="K16">
        <f>F16/[3]German!$G15</f>
        <v>3723.4059952715402</v>
      </c>
      <c r="L16" s="12">
        <f>[3]German!$G15</f>
        <v>64.456999999999994</v>
      </c>
      <c r="M16" s="12">
        <f t="shared" si="4"/>
        <v>0.15587255126690527</v>
      </c>
      <c r="N16" s="12">
        <f t="shared" si="0"/>
        <v>0.13714016807433921</v>
      </c>
      <c r="O16" s="12">
        <f t="shared" si="0"/>
        <v>0.15986864302717191</v>
      </c>
      <c r="P16" s="12">
        <f t="shared" si="0"/>
        <v>0.47174902858152784</v>
      </c>
      <c r="Q16" s="12"/>
    </row>
    <row r="17" spans="1:17">
      <c r="A17">
        <v>1913</v>
      </c>
      <c r="B17">
        <f>[3]German!B16</f>
        <v>37055.786228331155</v>
      </c>
      <c r="C17">
        <f>[3]German!C16</f>
        <v>32118.219506284117</v>
      </c>
      <c r="D17">
        <f>[3]German!D16</f>
        <v>37938.0136050578</v>
      </c>
      <c r="E17">
        <f>[3]German!E16</f>
        <v>116331.80829038913</v>
      </c>
      <c r="F17">
        <f>[3]German!F16</f>
        <v>243958.33550186013</v>
      </c>
      <c r="G17">
        <f>B17/[3]German!$G16</f>
        <v>569.58077758816978</v>
      </c>
      <c r="H17">
        <f>C17/[3]German!$G16</f>
        <v>493.68593418617405</v>
      </c>
      <c r="I17">
        <f>D17/[3]German!$G16</f>
        <v>583.14140620765772</v>
      </c>
      <c r="J17">
        <f>E17/[3]German!$G16</f>
        <v>1788.1245702356223</v>
      </c>
      <c r="K17">
        <f>F17/[3]German!$G16</f>
        <v>3749.8591334172602</v>
      </c>
      <c r="L17" s="12">
        <f>[3]German!$G16</f>
        <v>65.058000000000007</v>
      </c>
      <c r="M17" s="12">
        <f t="shared" si="4"/>
        <v>0.15189391316390832</v>
      </c>
      <c r="N17" s="12">
        <f t="shared" si="0"/>
        <v>0.13165452797590194</v>
      </c>
      <c r="O17" s="12">
        <f t="shared" si="0"/>
        <v>0.15551021664012185</v>
      </c>
      <c r="P17" s="12">
        <f t="shared" si="0"/>
        <v>0.47685113136665963</v>
      </c>
      <c r="Q17" s="12"/>
    </row>
    <row r="18" spans="1:17">
      <c r="A18">
        <v>1914</v>
      </c>
      <c r="B18">
        <f>[3]German!B17</f>
        <v>46583.350578929909</v>
      </c>
      <c r="C18">
        <f>[3]German!C17</f>
        <v>43059.107088220393</v>
      </c>
      <c r="D18">
        <f>[3]German!D17</f>
        <v>48467.921958510218</v>
      </c>
      <c r="E18">
        <f>[3]German!E17</f>
        <v>124304.6875938552</v>
      </c>
      <c r="F18">
        <f>[3]German!F17</f>
        <v>228916.43783280128</v>
      </c>
      <c r="G18">
        <f>B18/[3]German!$G17</f>
        <v>704.78320290077932</v>
      </c>
      <c r="H18">
        <f>C18/[3]German!$G17</f>
        <v>651.46313072228861</v>
      </c>
      <c r="I18">
        <f>D18/[3]German!$G17</f>
        <v>733.29584178331845</v>
      </c>
      <c r="J18">
        <f>E18/[3]German!$G17</f>
        <v>1880.6688391711327</v>
      </c>
      <c r="K18">
        <f>F18/[3]German!$G17</f>
        <v>3463.3932133987119</v>
      </c>
      <c r="L18" s="12">
        <f>[3]German!$G17</f>
        <v>66.096000000000004</v>
      </c>
      <c r="M18" s="12">
        <f t="shared" si="4"/>
        <v>0.20349500027147033</v>
      </c>
      <c r="N18" s="12">
        <f t="shared" si="0"/>
        <v>0.18809967294559432</v>
      </c>
      <c r="O18" s="12">
        <f t="shared" si="0"/>
        <v>0.21172757368306946</v>
      </c>
      <c r="P18" s="12">
        <f t="shared" si="0"/>
        <v>0.54301337540752026</v>
      </c>
      <c r="Q18" s="12"/>
    </row>
    <row r="19" spans="1:17">
      <c r="A19">
        <v>1915</v>
      </c>
      <c r="B19">
        <f>[3]German!B18</f>
        <v>35607.400347793962</v>
      </c>
      <c r="C19">
        <f>[3]German!C18</f>
        <v>31612.575113104293</v>
      </c>
      <c r="D19">
        <f>[3]German!D18</f>
        <v>36611.427120623208</v>
      </c>
      <c r="E19">
        <f>[3]German!E18</f>
        <v>101134.02936673109</v>
      </c>
      <c r="F19">
        <f>[3]German!F18</f>
        <v>188849.87972135202</v>
      </c>
      <c r="G19">
        <f>B19/[3]German!$G18</f>
        <v>537.63249807932903</v>
      </c>
      <c r="H19">
        <f>C19/[3]German!$G18</f>
        <v>477.31504020993947</v>
      </c>
      <c r="I19">
        <f>D19/[3]German!$G18</f>
        <v>552.7921956911249</v>
      </c>
      <c r="J19">
        <f>E19/[3]German!$G18</f>
        <v>1527.0123715345173</v>
      </c>
      <c r="K19">
        <f>F19/[3]German!$G18</f>
        <v>2851.4250297652425</v>
      </c>
      <c r="L19" s="12">
        <f>[3]German!$G18</f>
        <v>66.23</v>
      </c>
      <c r="M19" s="12">
        <f t="shared" si="4"/>
        <v>0.18854870546029831</v>
      </c>
      <c r="N19" s="12">
        <f t="shared" si="0"/>
        <v>0.16739526209785596</v>
      </c>
      <c r="O19" s="12">
        <f t="shared" si="0"/>
        <v>0.19386523928235147</v>
      </c>
      <c r="P19" s="12">
        <f t="shared" si="0"/>
        <v>0.53552604595753162</v>
      </c>
      <c r="Q19" s="12"/>
    </row>
    <row r="20" spans="1:17">
      <c r="A20">
        <v>1916</v>
      </c>
      <c r="B20">
        <f>[3]German!B19</f>
        <v>29757.823231609116</v>
      </c>
      <c r="C20">
        <f>[3]German!C19</f>
        <v>25218.976521778488</v>
      </c>
      <c r="D20">
        <f>[3]German!D19</f>
        <v>29923.380239077938</v>
      </c>
      <c r="E20">
        <f>[3]German!E19</f>
        <v>102909.38423067336</v>
      </c>
      <c r="F20">
        <f>[3]German!F19</f>
        <v>207368.61789689391</v>
      </c>
      <c r="G20">
        <f>B20/[3]German!$G19</f>
        <v>450.35751606648586</v>
      </c>
      <c r="H20">
        <f>C20/[3]German!$G19</f>
        <v>381.66621045127567</v>
      </c>
      <c r="I20">
        <f>D20/[3]German!$G19</f>
        <v>452.86307038982295</v>
      </c>
      <c r="J20">
        <f>E20/[3]German!$G19</f>
        <v>1557.4396790161838</v>
      </c>
      <c r="K20">
        <f>F20/[3]German!$G19</f>
        <v>3138.3349158074629</v>
      </c>
      <c r="L20" s="12">
        <f>[3]German!$G19</f>
        <v>66.075999999999993</v>
      </c>
      <c r="M20" s="12">
        <f t="shared" si="4"/>
        <v>0.14350205702969507</v>
      </c>
      <c r="N20" s="12">
        <f t="shared" si="4"/>
        <v>0.12161423834303442</v>
      </c>
      <c r="O20" s="12">
        <f t="shared" si="4"/>
        <v>0.14430042762765671</v>
      </c>
      <c r="P20" s="12">
        <f t="shared" si="4"/>
        <v>0.49626305693873651</v>
      </c>
      <c r="Q20" s="12"/>
    </row>
    <row r="21" spans="1:17">
      <c r="A21">
        <v>1917</v>
      </c>
      <c r="B21">
        <f>[3]German!B20</f>
        <v>28678.283194725311</v>
      </c>
      <c r="C21">
        <f>[3]German!C20</f>
        <v>24059.484522029012</v>
      </c>
      <c r="D21">
        <f>[3]German!D20</f>
        <v>27951.001736967108</v>
      </c>
      <c r="E21">
        <f>[3]German!E20</f>
        <v>102320.24281171942</v>
      </c>
      <c r="F21">
        <f>[3]German!F20</f>
        <v>205603.79729341951</v>
      </c>
      <c r="G21">
        <f>B21/[3]German!$G20</f>
        <v>436.085385318877</v>
      </c>
      <c r="H21">
        <f>C21/[3]German!$G20</f>
        <v>365.85138333149354</v>
      </c>
      <c r="I21">
        <f>D21/[3]German!$G20</f>
        <v>425.02625696770383</v>
      </c>
      <c r="J21">
        <f>E21/[3]German!$G20</f>
        <v>1555.8937823961712</v>
      </c>
      <c r="K21">
        <f>F21/[3]German!$G20</f>
        <v>3126.4357966245379</v>
      </c>
      <c r="L21" s="12">
        <f>[3]German!$G20</f>
        <v>65.763000000000005</v>
      </c>
      <c r="M21" s="12">
        <f t="shared" si="4"/>
        <v>0.13948323704254453</v>
      </c>
      <c r="N21" s="12">
        <f t="shared" si="4"/>
        <v>0.1170186778588211</v>
      </c>
      <c r="O21" s="12">
        <f t="shared" si="4"/>
        <v>0.13594594119814782</v>
      </c>
      <c r="P21" s="12">
        <f t="shared" si="4"/>
        <v>0.4976573592446692</v>
      </c>
      <c r="Q21" s="12"/>
    </row>
    <row r="22" spans="1:17">
      <c r="A22">
        <v>1918</v>
      </c>
      <c r="B22">
        <f>[3]German!B21</f>
        <v>17271.499195822929</v>
      </c>
      <c r="C22">
        <f>[3]German!C21</f>
        <v>13624.728219258886</v>
      </c>
      <c r="D22">
        <f>[3]German!D21</f>
        <v>16533.585194022235</v>
      </c>
      <c r="E22">
        <f>[3]German!E21</f>
        <v>91958.900171529633</v>
      </c>
      <c r="F22">
        <f>[3]German!F21</f>
        <v>203458.09079069315</v>
      </c>
      <c r="G22">
        <f>B22/[3]German!$G21</f>
        <v>264.75005282007038</v>
      </c>
      <c r="H22">
        <f>C22/[3]German!$G21</f>
        <v>208.84970521726763</v>
      </c>
      <c r="I22">
        <f>D22/[3]German!$G21</f>
        <v>253.43877238411079</v>
      </c>
      <c r="J22">
        <f>E22/[3]German!$G21</f>
        <v>1409.6126457612957</v>
      </c>
      <c r="K22">
        <f>F22/[3]German!$G21</f>
        <v>3118.7530203825004</v>
      </c>
      <c r="L22" s="12">
        <f>[3]German!$G21</f>
        <v>65.236999999999995</v>
      </c>
      <c r="M22" s="12">
        <f t="shared" si="4"/>
        <v>8.4889714283178486E-2</v>
      </c>
      <c r="N22" s="12">
        <f t="shared" si="4"/>
        <v>6.6965772490587661E-2</v>
      </c>
      <c r="O22" s="12">
        <f t="shared" si="4"/>
        <v>8.1262854329204853E-2</v>
      </c>
      <c r="P22" s="12">
        <f t="shared" si="4"/>
        <v>0.45197956893310304</v>
      </c>
      <c r="Q22" s="12"/>
    </row>
    <row r="23" spans="1:17">
      <c r="A23">
        <v>1919</v>
      </c>
      <c r="B23">
        <f>[3]German!B22</f>
        <v>4191.4137371289708</v>
      </c>
      <c r="C23">
        <f>[3]German!C22</f>
        <v>-2416.2198269197302</v>
      </c>
      <c r="D23">
        <f>[3]German!D22</f>
        <v>-591.31732018025991</v>
      </c>
      <c r="E23">
        <f>[3]German!E22</f>
        <v>69120.825328788924</v>
      </c>
      <c r="F23">
        <f>[3]German!F22</f>
        <v>183947.57427847348</v>
      </c>
      <c r="G23">
        <f>B23/[3]German!$G22</f>
        <v>69.23915203770099</v>
      </c>
      <c r="H23">
        <f>C23/[3]German!$G22</f>
        <v>-39.914220462329652</v>
      </c>
      <c r="I23">
        <f>D23/[3]German!$G22</f>
        <v>-9.7681384855439131</v>
      </c>
      <c r="J23">
        <f>E23/[3]German!$G22</f>
        <v>1141.8265134545288</v>
      </c>
      <c r="K23">
        <f>F23/[3]German!$G22</f>
        <v>3038.6821395393113</v>
      </c>
      <c r="L23" s="12">
        <f>[3]German!$G22</f>
        <v>60.535312951936923</v>
      </c>
      <c r="M23" s="12">
        <f t="shared" si="4"/>
        <v>2.278591470189054E-2</v>
      </c>
      <c r="N23" s="12">
        <f t="shared" si="4"/>
        <v>-1.313537205585477E-2</v>
      </c>
      <c r="O23" s="12">
        <f t="shared" si="4"/>
        <v>-3.2145969986267934E-3</v>
      </c>
      <c r="P23" s="12">
        <f t="shared" si="4"/>
        <v>0.37576372289720272</v>
      </c>
      <c r="Q23" s="12"/>
    </row>
    <row r="24" spans="1:17">
      <c r="A24">
        <v>1920</v>
      </c>
      <c r="B24">
        <f>[3]German!B23</f>
        <v>18488.193261891032</v>
      </c>
      <c r="C24">
        <f>[3]German!C23</f>
        <v>14326.776969353279</v>
      </c>
      <c r="D24">
        <f>[3]German!D23</f>
        <v>14983.01649475659</v>
      </c>
      <c r="E24">
        <f>[3]German!E23</f>
        <v>95912.250059177662</v>
      </c>
      <c r="F24">
        <f>[3]German!F23</f>
        <v>209456.77540844004</v>
      </c>
      <c r="G24">
        <f>B24/[3]German!$G23</f>
        <v>303.67134074276061</v>
      </c>
      <c r="H24">
        <f>C24/[3]German!$G23</f>
        <v>235.31945545884119</v>
      </c>
      <c r="I24">
        <f>D24/[3]German!$G23</f>
        <v>246.09828785769903</v>
      </c>
      <c r="J24">
        <f>E24/[3]German!$G23</f>
        <v>1575.37305871641</v>
      </c>
      <c r="K24">
        <f>F24/[3]German!$G23</f>
        <v>3440.3588774163668</v>
      </c>
      <c r="L24" s="12">
        <f>[3]German!$G23</f>
        <v>60.88224597247175</v>
      </c>
      <c r="M24" s="12">
        <f t="shared" si="4"/>
        <v>8.8267344065806025E-2</v>
      </c>
      <c r="N24" s="12">
        <f t="shared" si="4"/>
        <v>6.8399682662048586E-2</v>
      </c>
      <c r="O24" s="12">
        <f t="shared" si="4"/>
        <v>7.1532737317949041E-2</v>
      </c>
      <c r="P24" s="12">
        <f t="shared" si="4"/>
        <v>0.4579095131783113</v>
      </c>
      <c r="Q24" s="12"/>
    </row>
    <row r="25" spans="1:17">
      <c r="A25">
        <v>1921</v>
      </c>
      <c r="B25">
        <f>[3]German!B24</f>
        <v>31975.112216314308</v>
      </c>
      <c r="C25">
        <f>[3]German!C24</f>
        <v>29147.293239497798</v>
      </c>
      <c r="D25">
        <f>[3]German!D24</f>
        <v>29549.160794580661</v>
      </c>
      <c r="E25">
        <f>[3]German!E24</f>
        <v>118125.38538072169</v>
      </c>
      <c r="F25">
        <f>[3]German!F24</f>
        <v>225742.56166202502</v>
      </c>
      <c r="G25">
        <f>B25/[3]German!$G24</f>
        <v>519.40437179586888</v>
      </c>
      <c r="H25">
        <f>C25/[3]German!$G24</f>
        <v>473.46922294418113</v>
      </c>
      <c r="I25">
        <f>D25/[3]German!$G24</f>
        <v>479.99716766508999</v>
      </c>
      <c r="J25">
        <f>E25/[3]German!$G24</f>
        <v>1918.8311575499104</v>
      </c>
      <c r="K25">
        <f>F25/[3]German!$G24</f>
        <v>3666.9667532184694</v>
      </c>
      <c r="L25" s="12">
        <f>[3]German!$G24</f>
        <v>61.561114908907328</v>
      </c>
      <c r="M25" s="12">
        <f t="shared" si="4"/>
        <v>0.14164414535255646</v>
      </c>
      <c r="N25" s="12">
        <f t="shared" si="4"/>
        <v>0.12911740269491692</v>
      </c>
      <c r="O25" s="12">
        <f t="shared" si="4"/>
        <v>0.13089760556018132</v>
      </c>
      <c r="P25" s="12">
        <f t="shared" si="4"/>
        <v>0.52327476268110873</v>
      </c>
      <c r="Q25" s="12"/>
    </row>
    <row r="26" spans="1:17">
      <c r="A26">
        <v>1922</v>
      </c>
      <c r="B26">
        <f>[3]German!B25</f>
        <v>36098.263280832005</v>
      </c>
      <c r="C26">
        <f>[3]German!C25</f>
        <v>30068.461570478492</v>
      </c>
      <c r="D26">
        <f>[3]German!D25</f>
        <v>30481.584433671182</v>
      </c>
      <c r="E26">
        <f>[3]German!E25</f>
        <v>127104.73568498121</v>
      </c>
      <c r="F26">
        <f>[3]German!F25</f>
        <v>243077.84376417371</v>
      </c>
      <c r="G26">
        <f>B26/[3]German!$G25</f>
        <v>583.28323863485446</v>
      </c>
      <c r="H26">
        <f>C26/[3]German!$G25</f>
        <v>485.8524497190748</v>
      </c>
      <c r="I26">
        <f>D26/[3]German!$G25</f>
        <v>492.52777478173755</v>
      </c>
      <c r="J26">
        <f>E26/[3]German!$G25</f>
        <v>2053.7847291819694</v>
      </c>
      <c r="K26">
        <f>F26/[3]German!$G25</f>
        <v>3927.7023065658277</v>
      </c>
      <c r="L26" s="12">
        <f>[3]German!$G25</f>
        <v>61.88805178993006</v>
      </c>
      <c r="M26" s="12">
        <f t="shared" si="4"/>
        <v>0.14850495101418368</v>
      </c>
      <c r="N26" s="12">
        <f t="shared" si="4"/>
        <v>0.12369889869374498</v>
      </c>
      <c r="O26" s="12">
        <f t="shared" si="4"/>
        <v>0.12539844833922187</v>
      </c>
      <c r="P26" s="12">
        <f t="shared" si="4"/>
        <v>0.5228972485385962</v>
      </c>
      <c r="Q26" s="12"/>
    </row>
    <row r="27" spans="1:17">
      <c r="A27">
        <v>1923</v>
      </c>
      <c r="B27">
        <f>[3]German!B26</f>
        <v>23849.858045681438</v>
      </c>
      <c r="C27">
        <f>[3]German!C26</f>
        <v>23849.858039460829</v>
      </c>
      <c r="D27">
        <f>[3]German!D26</f>
        <v>24274.551443876953</v>
      </c>
      <c r="E27">
        <f>[3]German!E26</f>
        <v>110650.74276261972</v>
      </c>
      <c r="F27">
        <f>[3]German!F26</f>
        <v>214898.02783408653</v>
      </c>
      <c r="G27">
        <f>B27/[3]German!$G26</f>
        <v>382.85365270175981</v>
      </c>
      <c r="H27">
        <f>C27/[3]German!$G26</f>
        <v>382.85365260190252</v>
      </c>
      <c r="I27">
        <f>D27/[3]German!$G26</f>
        <v>389.67111125711244</v>
      </c>
      <c r="J27">
        <f>E27/[3]German!$G26</f>
        <v>1776.2387079910764</v>
      </c>
      <c r="K27">
        <f>F27/[3]German!$G26</f>
        <v>3449.6848894068012</v>
      </c>
      <c r="L27" s="12">
        <f>[3]German!$G26</f>
        <v>62.294973229001165</v>
      </c>
      <c r="M27" s="12">
        <f t="shared" si="4"/>
        <v>0.11098220996283355</v>
      </c>
      <c r="N27" s="12">
        <f t="shared" si="4"/>
        <v>0.11098220993388676</v>
      </c>
      <c r="O27" s="12">
        <f t="shared" si="4"/>
        <v>0.11295846541047964</v>
      </c>
      <c r="P27" s="12">
        <f t="shared" si="4"/>
        <v>0.51489882842502577</v>
      </c>
      <c r="Q27" s="12"/>
    </row>
    <row r="28" spans="1:17">
      <c r="A28">
        <v>1924</v>
      </c>
      <c r="B28">
        <f>[3]German!B27</f>
        <v>23102.007623582609</v>
      </c>
      <c r="C28">
        <f>[3]German!C27</f>
        <v>18571.874662519243</v>
      </c>
      <c r="D28">
        <f>[3]German!D27</f>
        <v>19008.462670165849</v>
      </c>
      <c r="E28">
        <f>[3]German!E27</f>
        <v>117753.67559875658</v>
      </c>
      <c r="F28">
        <f>[3]German!F27</f>
        <v>243329.50409060935</v>
      </c>
      <c r="G28">
        <f>B28/[3]German!$G27</f>
        <v>368.54183988939036</v>
      </c>
      <c r="H28">
        <f>C28/[3]German!$G27</f>
        <v>296.27350877215929</v>
      </c>
      <c r="I28">
        <f>D28/[3]German!$G27</f>
        <v>303.2383124478136</v>
      </c>
      <c r="J28">
        <f>E28/[3]German!$G27</f>
        <v>1878.5015123362782</v>
      </c>
      <c r="K28">
        <f>F28/[3]German!$G27</f>
        <v>3881.788310267174</v>
      </c>
      <c r="L28" s="12">
        <f>[3]German!$G27</f>
        <v>62.684897949486995</v>
      </c>
      <c r="M28" s="12">
        <f t="shared" si="4"/>
        <v>9.494125141100869E-2</v>
      </c>
      <c r="N28" s="12">
        <f t="shared" si="4"/>
        <v>7.632397366660304E-2</v>
      </c>
      <c r="O28" s="12">
        <f t="shared" si="4"/>
        <v>7.8118199193335833E-2</v>
      </c>
      <c r="P28" s="12">
        <f t="shared" si="4"/>
        <v>0.4839268301591092</v>
      </c>
      <c r="Q28" s="12"/>
    </row>
    <row r="29" spans="1:17">
      <c r="A29">
        <v>1925</v>
      </c>
      <c r="B29">
        <f>[3]German!B28</f>
        <v>18987.964981780176</v>
      </c>
      <c r="C29">
        <f>[3]German!C28</f>
        <v>16680.847518207742</v>
      </c>
      <c r="D29">
        <f>[3]German!D28</f>
        <v>21958.070224230385</v>
      </c>
      <c r="E29">
        <f>[3]German!E28</f>
        <v>98074.226817118935</v>
      </c>
      <c r="F29">
        <f>[3]German!F28</f>
        <v>185944.1834354325</v>
      </c>
      <c r="G29">
        <f>B29/[3]German!$G28</f>
        <v>300.66223648540563</v>
      </c>
      <c r="H29">
        <f>C29/[3]German!$G28</f>
        <v>264.1305124645416</v>
      </c>
      <c r="I29">
        <f>D29/[3]German!$G28</f>
        <v>347.69194639107383</v>
      </c>
      <c r="J29">
        <f>E29/[3]German!$G28</f>
        <v>1552.9424245676807</v>
      </c>
      <c r="K29">
        <f>F29/[3]German!$G28</f>
        <v>2944.3067809949303</v>
      </c>
      <c r="L29" s="12">
        <f>[3]German!$G28</f>
        <v>63.153807421045592</v>
      </c>
      <c r="M29" s="12">
        <f t="shared" si="4"/>
        <v>0.10211647727272728</v>
      </c>
      <c r="N29" s="12">
        <f t="shared" si="4"/>
        <v>8.9708896562500015E-2</v>
      </c>
      <c r="O29" s="12">
        <f t="shared" si="4"/>
        <v>0.11808957838068183</v>
      </c>
      <c r="P29" s="12">
        <f t="shared" si="4"/>
        <v>0.52743906803180196</v>
      </c>
      <c r="Q29" s="12"/>
    </row>
    <row r="30" spans="1:17">
      <c r="A30">
        <v>1926</v>
      </c>
      <c r="B30">
        <f>[3]German!B29</f>
        <v>7440.8506185177166</v>
      </c>
      <c r="C30">
        <f>[3]German!C29</f>
        <v>4870.0262608102148</v>
      </c>
      <c r="D30">
        <f>[3]German!D29</f>
        <v>10653.755994391449</v>
      </c>
      <c r="E30">
        <f>[3]German!E29</f>
        <v>92766.272884447229</v>
      </c>
      <c r="F30">
        <f>[3]German!F29</f>
        <v>198908.48407136588</v>
      </c>
      <c r="G30">
        <f>B30/[3]German!$G29</f>
        <v>116.96192301582302</v>
      </c>
      <c r="H30">
        <f>C30/[3]German!$G29</f>
        <v>76.551414052630406</v>
      </c>
      <c r="I30">
        <f>D30/[3]German!$G29</f>
        <v>167.46523379253199</v>
      </c>
      <c r="J30">
        <f>E30/[3]German!$G29</f>
        <v>1458.1829717926776</v>
      </c>
      <c r="K30">
        <f>F30/[3]German!$G29</f>
        <v>3126.6208655299806</v>
      </c>
      <c r="L30" s="12">
        <f>[3]German!$G29</f>
        <v>63.617717857726163</v>
      </c>
      <c r="M30" s="12">
        <f t="shared" si="4"/>
        <v>3.7408412483039347E-2</v>
      </c>
      <c r="N30" s="12">
        <f t="shared" si="4"/>
        <v>2.4483753337856167E-2</v>
      </c>
      <c r="O30" s="12">
        <f t="shared" si="4"/>
        <v>5.3561093907734045E-2</v>
      </c>
      <c r="P30" s="12">
        <f t="shared" si="4"/>
        <v>0.46637665214503293</v>
      </c>
      <c r="Q30" s="12"/>
    </row>
    <row r="31" spans="1:17">
      <c r="A31">
        <v>1927</v>
      </c>
      <c r="B31">
        <f>[3]German!B30</f>
        <v>21924.472709779362</v>
      </c>
      <c r="C31">
        <f>[3]German!C30</f>
        <v>19512.281464323551</v>
      </c>
      <c r="D31">
        <f>[3]German!D30</f>
        <v>25648.029650172972</v>
      </c>
      <c r="E31">
        <f>[3]German!E30</f>
        <v>111528.38198826043</v>
      </c>
      <c r="F31">
        <f>[3]German!F30</f>
        <v>206026.95866805679</v>
      </c>
      <c r="G31">
        <f>B31/[3]German!$G30</f>
        <v>342.51293261633481</v>
      </c>
      <c r="H31">
        <f>C31/[3]German!$G30</f>
        <v>304.82871058512529</v>
      </c>
      <c r="I31">
        <f>D31/[3]German!$G30</f>
        <v>400.68383708005985</v>
      </c>
      <c r="J31">
        <f>E31/[3]German!$G30</f>
        <v>1742.3412499090527</v>
      </c>
      <c r="K31">
        <f>F31/[3]German!$G30</f>
        <v>3218.6360304092659</v>
      </c>
      <c r="L31" s="12">
        <f>[3]German!$G30</f>
        <v>64.010641999138812</v>
      </c>
      <c r="M31" s="12">
        <f t="shared" si="4"/>
        <v>0.10641555285540706</v>
      </c>
      <c r="N31" s="12">
        <f t="shared" si="4"/>
        <v>9.4707418827460518E-2</v>
      </c>
      <c r="O31" s="12">
        <f t="shared" si="4"/>
        <v>0.12448870679829892</v>
      </c>
      <c r="P31" s="12">
        <f t="shared" si="4"/>
        <v>0.54132907027934596</v>
      </c>
      <c r="Q31" s="12"/>
    </row>
    <row r="32" spans="1:17">
      <c r="A32">
        <v>1928</v>
      </c>
      <c r="B32">
        <f>[3]German!B31</f>
        <v>19148.367982214346</v>
      </c>
      <c r="C32">
        <f>[3]German!C31</f>
        <v>16545.997109252676</v>
      </c>
      <c r="D32">
        <f>[3]German!D31</f>
        <v>23187.120025319124</v>
      </c>
      <c r="E32">
        <f>[3]German!E31</f>
        <v>113720.71018620441</v>
      </c>
      <c r="F32">
        <f>[3]German!F31</f>
        <v>214709.33170842353</v>
      </c>
      <c r="G32">
        <f>B32/[3]German!$G31</f>
        <v>297.42463929217433</v>
      </c>
      <c r="H32">
        <f>C32/[3]German!$G31</f>
        <v>257.00295850381622</v>
      </c>
      <c r="I32">
        <f>D32/[3]German!$G31</f>
        <v>360.15710666102314</v>
      </c>
      <c r="J32">
        <f>E32/[3]German!$G31</f>
        <v>1766.3824529901458</v>
      </c>
      <c r="K32">
        <f>F32/[3]German!$G31</f>
        <v>3335.0020009724522</v>
      </c>
      <c r="L32" s="12">
        <f>[3]German!$G31</f>
        <v>64.380570580112547</v>
      </c>
      <c r="M32" s="12">
        <f t="shared" si="4"/>
        <v>8.9182746878547117E-2</v>
      </c>
      <c r="N32" s="12">
        <f t="shared" si="4"/>
        <v>7.7062310136208859E-2</v>
      </c>
      <c r="O32" s="12">
        <f t="shared" si="4"/>
        <v>0.10799307063564131</v>
      </c>
      <c r="P32" s="12">
        <f t="shared" si="4"/>
        <v>0.52964959315619209</v>
      </c>
      <c r="Q32" s="12"/>
    </row>
    <row r="33" spans="1:17">
      <c r="A33">
        <v>1929</v>
      </c>
      <c r="B33">
        <f>[3]German!B32</f>
        <v>10717.380296179153</v>
      </c>
      <c r="C33">
        <f>[3]German!C32</f>
        <v>7612.4784144284286</v>
      </c>
      <c r="D33">
        <f>[3]German!D32</f>
        <v>14679.289587858411</v>
      </c>
      <c r="E33">
        <f>[3]German!E32</f>
        <v>107977.54107560309</v>
      </c>
      <c r="F33">
        <f>[3]German!F32</f>
        <v>218047.50706150456</v>
      </c>
      <c r="G33">
        <f>B33/[3]German!$G32</f>
        <v>165.57947159239239</v>
      </c>
      <c r="H33">
        <f>C33/[3]German!$G32</f>
        <v>117.60991198743986</v>
      </c>
      <c r="I33">
        <f>D33/[3]German!$G32</f>
        <v>226.78947150693449</v>
      </c>
      <c r="J33">
        <f>E33/[3]German!$G32</f>
        <v>1668.2121657582859</v>
      </c>
      <c r="K33">
        <f>F33/[3]German!$G32</f>
        <v>3368.7515048947043</v>
      </c>
      <c r="L33" s="12">
        <f>[3]German!$G32</f>
        <v>64.726503793671768</v>
      </c>
      <c r="M33" s="12">
        <f t="shared" si="4"/>
        <v>4.9151583710407232E-2</v>
      </c>
      <c r="N33" s="12">
        <f t="shared" si="4"/>
        <v>3.4912017647058813E-2</v>
      </c>
      <c r="O33" s="12">
        <f t="shared" si="4"/>
        <v>6.7321519909502248E-2</v>
      </c>
      <c r="P33" s="12">
        <f t="shared" si="4"/>
        <v>0.49520190590918295</v>
      </c>
      <c r="Q33" s="12"/>
    </row>
    <row r="34" spans="1:17">
      <c r="A34">
        <v>1930</v>
      </c>
      <c r="B34">
        <f>[3]German!B33</f>
        <v>3626.5207238102716</v>
      </c>
      <c r="C34">
        <f>[3]German!C33</f>
        <v>878.07817225364056</v>
      </c>
      <c r="D34">
        <f>[3]German!D33</f>
        <v>7873.5690089292657</v>
      </c>
      <c r="E34">
        <f>[3]German!E33</f>
        <v>101286.86298895377</v>
      </c>
      <c r="F34">
        <f>[3]German!F33</f>
        <v>214365.35698849813</v>
      </c>
      <c r="G34">
        <f>B34/[3]German!$G33</f>
        <v>55.731375851585454</v>
      </c>
      <c r="H34">
        <f>C34/[3]German!$G33</f>
        <v>13.494064524061173</v>
      </c>
      <c r="I34">
        <f>D34/[3]German!$G33</f>
        <v>120.99884907564891</v>
      </c>
      <c r="J34">
        <f>E34/[3]German!$G33</f>
        <v>1556.5487308547761</v>
      </c>
      <c r="K34">
        <f>F34/[3]German!$G33</f>
        <v>3294.3080130348935</v>
      </c>
      <c r="L34" s="12">
        <f>[3]German!$G33</f>
        <v>65.071437200255374</v>
      </c>
      <c r="M34" s="12">
        <f t="shared" si="4"/>
        <v>1.6917475728155339E-2</v>
      </c>
      <c r="N34" s="12">
        <f t="shared" si="4"/>
        <v>4.0961757281553386E-3</v>
      </c>
      <c r="O34" s="12">
        <f t="shared" si="4"/>
        <v>3.672967087378641E-2</v>
      </c>
      <c r="P34" s="12">
        <f t="shared" si="4"/>
        <v>0.47249641645402785</v>
      </c>
      <c r="Q34" s="12"/>
    </row>
    <row r="35" spans="1:17">
      <c r="A35">
        <v>1931</v>
      </c>
      <c r="B35">
        <f>[3]German!B34</f>
        <v>-10842.154679599227</v>
      </c>
      <c r="C35">
        <f>[3]German!C34</f>
        <v>-13087.780281598491</v>
      </c>
      <c r="D35">
        <f>[3]German!D34</f>
        <v>-6685.5833496996038</v>
      </c>
      <c r="E35">
        <f>[3]German!E34</f>
        <v>80747.686397410944</v>
      </c>
      <c r="F35">
        <f>[3]German!F34</f>
        <v>196508.71365703878</v>
      </c>
      <c r="G35">
        <f>B35/[3]German!$G34</f>
        <v>-165.75589447120538</v>
      </c>
      <c r="H35">
        <f>C35/[3]German!$G34</f>
        <v>-200.08723278048194</v>
      </c>
      <c r="I35">
        <f>D35/[3]German!$G34</f>
        <v>-102.20983567744287</v>
      </c>
      <c r="J35">
        <f>E35/[3]German!$G34</f>
        <v>1234.4783284145121</v>
      </c>
      <c r="K35">
        <f>F35/[3]German!$G34</f>
        <v>3004.2439502267325</v>
      </c>
      <c r="L35" s="12">
        <f>[3]German!$G34</f>
        <v>65.410371764985371</v>
      </c>
      <c r="M35" s="12">
        <f t="shared" si="4"/>
        <v>-5.5173913043478261E-2</v>
      </c>
      <c r="N35" s="12">
        <f t="shared" si="4"/>
        <v>-6.6601526405797112E-2</v>
      </c>
      <c r="O35" s="12">
        <f t="shared" si="4"/>
        <v>-3.4021816260869565E-2</v>
      </c>
      <c r="P35" s="12">
        <f t="shared" si="4"/>
        <v>0.41091148018167606</v>
      </c>
      <c r="Q35" s="12"/>
    </row>
    <row r="36" spans="1:17">
      <c r="A36">
        <v>1932</v>
      </c>
      <c r="B36">
        <f>[3]German!B35</f>
        <v>-4089.1219549174248</v>
      </c>
      <c r="C36">
        <f>[3]German!C35</f>
        <v>-6215.30124983941</v>
      </c>
      <c r="D36">
        <f>[3]German!D35</f>
        <v>-229.77491003274474</v>
      </c>
      <c r="E36">
        <f>[3]German!E35</f>
        <v>80188.997694408885</v>
      </c>
      <c r="F36">
        <f>[3]German!F35</f>
        <v>176852.18523555913</v>
      </c>
      <c r="G36">
        <f>B36/[3]German!$G35</f>
        <v>-62.236158737503239</v>
      </c>
      <c r="H36">
        <f>C36/[3]German!$G35</f>
        <v>-94.596463360853505</v>
      </c>
      <c r="I36">
        <f>D36/[3]German!$G35</f>
        <v>-3.4971585421893359</v>
      </c>
      <c r="J36">
        <f>E36/[3]German!$G35</f>
        <v>1220.4711046851851</v>
      </c>
      <c r="K36">
        <f>F36/[3]German!$G35</f>
        <v>2691.6782611872113</v>
      </c>
      <c r="L36" s="12">
        <f>[3]German!$G35</f>
        <v>65.703315208837552</v>
      </c>
      <c r="M36" s="12">
        <f t="shared" si="4"/>
        <v>-2.312169312169312E-2</v>
      </c>
      <c r="N36" s="12">
        <f t="shared" si="4"/>
        <v>-3.5144045529100533E-2</v>
      </c>
      <c r="O36" s="12">
        <f t="shared" si="4"/>
        <v>-1.2992483509700202E-3</v>
      </c>
      <c r="P36" s="12">
        <f t="shared" si="4"/>
        <v>0.45342384425502441</v>
      </c>
      <c r="Q36" s="12"/>
    </row>
    <row r="37" spans="1:17">
      <c r="A37">
        <v>1933</v>
      </c>
      <c r="B37">
        <f>[3]German!B36</f>
        <v>8695.8406691089876</v>
      </c>
      <c r="C37">
        <f>[3]German!C36</f>
        <v>6718.2639043614008</v>
      </c>
      <c r="D37">
        <f>[3]German!D36</f>
        <v>12793.006621514713</v>
      </c>
      <c r="E37">
        <f>[3]German!E36</f>
        <v>98717.773018834298</v>
      </c>
      <c r="F37">
        <f>[3]German!F36</f>
        <v>184869.71062102832</v>
      </c>
      <c r="G37">
        <f>B37/[3]German!$G36</f>
        <v>131.72671032383266</v>
      </c>
      <c r="H37">
        <f>C37/[3]German!$G36</f>
        <v>101.76989630831788</v>
      </c>
      <c r="I37">
        <f>D37/[3]German!$G36</f>
        <v>193.79157709151221</v>
      </c>
      <c r="J37">
        <f>E37/[3]German!$G36</f>
        <v>1495.4008456548997</v>
      </c>
      <c r="K37">
        <f>F37/[3]German!$G36</f>
        <v>2800.4513589049238</v>
      </c>
      <c r="L37" s="12">
        <f>[3]German!$G36</f>
        <v>66.014255178250608</v>
      </c>
      <c r="M37" s="12">
        <f t="shared" si="4"/>
        <v>4.7037671232876721E-2</v>
      </c>
      <c r="N37" s="12">
        <f t="shared" si="4"/>
        <v>3.6340533458904117E-2</v>
      </c>
      <c r="O37" s="12">
        <f t="shared" si="4"/>
        <v>6.9200122500000003E-2</v>
      </c>
      <c r="P37" s="12">
        <f t="shared" si="4"/>
        <v>0.53398565231272388</v>
      </c>
      <c r="Q37" s="12"/>
    </row>
    <row r="38" spans="1:17">
      <c r="A38">
        <v>1934</v>
      </c>
      <c r="B38">
        <f>[3]German!B37</f>
        <v>13887.610312152327</v>
      </c>
      <c r="C38">
        <f>[3]German!C37</f>
        <v>11226.911645935474</v>
      </c>
      <c r="D38">
        <f>[3]German!D37</f>
        <v>17412.098441347811</v>
      </c>
      <c r="E38">
        <f>[3]German!E37</f>
        <v>112527.78077503042</v>
      </c>
      <c r="F38">
        <f>[3]German!F37</f>
        <v>200360.8976753254</v>
      </c>
      <c r="G38">
        <f>B38/[3]German!$G37</f>
        <v>209.16278632814013</v>
      </c>
      <c r="H38">
        <f>C38/[3]German!$G37</f>
        <v>169.08971874512321</v>
      </c>
      <c r="I38">
        <f>D38/[3]German!$G37</f>
        <v>262.24547952827288</v>
      </c>
      <c r="J38">
        <f>E38/[3]German!$G37</f>
        <v>1694.7929584135727</v>
      </c>
      <c r="K38">
        <f>F38/[3]German!$G37</f>
        <v>3017.6569393156778</v>
      </c>
      <c r="L38" s="12">
        <f>[3]German!$G37</f>
        <v>66.396181442931606</v>
      </c>
      <c r="M38" s="12">
        <f t="shared" si="4"/>
        <v>6.9312977099236645E-2</v>
      </c>
      <c r="N38" s="12">
        <f t="shared" si="4"/>
        <v>5.6033446526717559E-2</v>
      </c>
      <c r="O38" s="12">
        <f t="shared" si="4"/>
        <v>8.690367553435116E-2</v>
      </c>
      <c r="P38" s="12">
        <f t="shared" si="4"/>
        <v>0.56162545726549862</v>
      </c>
      <c r="Q38" s="12"/>
    </row>
    <row r="39" spans="1:17">
      <c r="A39">
        <v>1935</v>
      </c>
      <c r="B39">
        <f>[3]German!B38</f>
        <v>22809.398738658721</v>
      </c>
      <c r="C39">
        <f>[3]German!C38</f>
        <v>20351.568115763846</v>
      </c>
      <c r="D39">
        <f>[3]German!D38</f>
        <v>26663.311529427639</v>
      </c>
      <c r="E39">
        <f>[3]German!E38</f>
        <v>136135.65262068302</v>
      </c>
      <c r="F39">
        <f>[3]German!F38</f>
        <v>225838.689935792</v>
      </c>
      <c r="G39">
        <f>B39/[3]German!$G38</f>
        <v>341.16137576922574</v>
      </c>
      <c r="H39">
        <f>C39/[3]German!$G38</f>
        <v>304.39947396190712</v>
      </c>
      <c r="I39">
        <f>D39/[3]German!$G38</f>
        <v>398.80455193786923</v>
      </c>
      <c r="J39">
        <f>E39/[3]German!$G38</f>
        <v>2036.1881113769643</v>
      </c>
      <c r="K39">
        <f>F39/[3]German!$G38</f>
        <v>3377.8811551849381</v>
      </c>
      <c r="L39" s="12">
        <f>[3]German!$G38</f>
        <v>66.858092265660957</v>
      </c>
      <c r="M39" s="12">
        <f t="shared" si="4"/>
        <v>0.10099863201094393</v>
      </c>
      <c r="N39" s="12">
        <f t="shared" si="4"/>
        <v>9.0115507318741447E-2</v>
      </c>
      <c r="O39" s="12">
        <f t="shared" si="4"/>
        <v>0.11806352373461014</v>
      </c>
      <c r="P39" s="12">
        <f t="shared" si="4"/>
        <v>0.60280039996418511</v>
      </c>
      <c r="Q39" s="12"/>
    </row>
    <row r="40" spans="1:17">
      <c r="A40">
        <v>1936</v>
      </c>
      <c r="B40">
        <f>[3]German!B39</f>
        <v>28689.866612149272</v>
      </c>
      <c r="C40">
        <f>[3]German!C39</f>
        <v>25822.334960323737</v>
      </c>
      <c r="D40">
        <f>[3]German!D39</f>
        <v>32504.572019579351</v>
      </c>
      <c r="E40">
        <f>[3]German!E39</f>
        <v>160326.70153052927</v>
      </c>
      <c r="F40">
        <f>[3]German!F39</f>
        <v>258379.83295788389</v>
      </c>
      <c r="G40">
        <f>B40/[3]German!$G39</f>
        <v>426.07025383374827</v>
      </c>
      <c r="H40">
        <f>C40/[3]German!$G39</f>
        <v>383.48483664494086</v>
      </c>
      <c r="I40">
        <f>D40/[3]German!$G39</f>
        <v>482.72205090262787</v>
      </c>
      <c r="J40">
        <f>E40/[3]German!$G39</f>
        <v>2380.9953298462824</v>
      </c>
      <c r="K40">
        <f>F40/[3]German!$G39</f>
        <v>3837.1722846305674</v>
      </c>
      <c r="L40" s="12">
        <f>[3]German!$G39</f>
        <v>67.335999999999999</v>
      </c>
      <c r="M40" s="12">
        <f t="shared" si="4"/>
        <v>0.11103756157635469</v>
      </c>
      <c r="N40" s="12">
        <f t="shared" si="4"/>
        <v>9.9939436699507417E-2</v>
      </c>
      <c r="O40" s="12">
        <f t="shared" si="4"/>
        <v>0.12580150566502463</v>
      </c>
      <c r="P40" s="12">
        <f t="shared" si="4"/>
        <v>0.62050779929354105</v>
      </c>
      <c r="Q40" s="12"/>
    </row>
    <row r="41" spans="1:17">
      <c r="A41">
        <v>1937</v>
      </c>
      <c r="B41">
        <f>[3]German!B40</f>
        <v>43397.206500537592</v>
      </c>
      <c r="C41">
        <f>[3]German!C40</f>
        <v>39899.675432220996</v>
      </c>
      <c r="D41">
        <f>[3]German!D40</f>
        <v>46987.512062899426</v>
      </c>
      <c r="E41">
        <f>[3]German!E40</f>
        <v>191881.80249986751</v>
      </c>
      <c r="F41">
        <f>[3]German!F40</f>
        <v>287114.23784700071</v>
      </c>
      <c r="G41">
        <f>B41/[3]German!$G40</f>
        <v>639.90778312724365</v>
      </c>
      <c r="H41">
        <f>C41/[3]German!$G40</f>
        <v>588.3354001832538</v>
      </c>
      <c r="I41">
        <f>D41/[3]German!$G40</f>
        <v>692.84816013358193</v>
      </c>
      <c r="J41">
        <f>E41/[3]German!$G40</f>
        <v>2829.367804091924</v>
      </c>
      <c r="K41">
        <f>F41/[3]German!$G40</f>
        <v>4233.6051156349531</v>
      </c>
      <c r="L41" s="12">
        <f>[3]German!$G40</f>
        <v>67.817906962241452</v>
      </c>
      <c r="M41" s="12">
        <f t="shared" si="4"/>
        <v>0.15114961496149618</v>
      </c>
      <c r="N41" s="12">
        <f t="shared" si="4"/>
        <v>0.13896794436743676</v>
      </c>
      <c r="O41" s="12">
        <f t="shared" si="4"/>
        <v>0.16365441301430142</v>
      </c>
      <c r="P41" s="12">
        <f t="shared" si="4"/>
        <v>0.66831169341772145</v>
      </c>
      <c r="Q41" s="12"/>
    </row>
    <row r="42" spans="1:17">
      <c r="A42">
        <v>1938</v>
      </c>
      <c r="B42">
        <f>[3]German!B41</f>
        <v>45249.341929794144</v>
      </c>
      <c r="C42">
        <f>[3]German!C41</f>
        <v>41453.597052926234</v>
      </c>
      <c r="D42">
        <f>[3]German!D41</f>
        <v>48867.436300252724</v>
      </c>
      <c r="E42">
        <f>[3]German!E41</f>
        <v>211162.99034370293</v>
      </c>
      <c r="F42">
        <f>[3]German!F41</f>
        <v>315456.9627500216</v>
      </c>
      <c r="G42">
        <f>B42/[3]German!$G41</f>
        <v>660.14291319616757</v>
      </c>
      <c r="H42">
        <f>C42/[3]German!$G41</f>
        <v>604.76676906013267</v>
      </c>
      <c r="I42">
        <f>D42/[3]German!$G41</f>
        <v>712.92731305857785</v>
      </c>
      <c r="J42">
        <f>E42/[3]German!$G41</f>
        <v>3080.6580971052904</v>
      </c>
      <c r="K42">
        <f>F42/[3]German!$G41</f>
        <v>4602.203468525925</v>
      </c>
      <c r="L42" s="12">
        <f>[3]German!$G41</f>
        <v>68.544766633506043</v>
      </c>
      <c r="M42" s="12">
        <f t="shared" si="4"/>
        <v>0.14344061876247505</v>
      </c>
      <c r="N42" s="12">
        <f t="shared" si="4"/>
        <v>0.13140809031936132</v>
      </c>
      <c r="O42" s="12">
        <f t="shared" si="4"/>
        <v>0.15490999429604246</v>
      </c>
      <c r="P42" s="12">
        <f t="shared" si="4"/>
        <v>0.66938763533026013</v>
      </c>
      <c r="Q42" s="12"/>
    </row>
    <row r="43" spans="1:17">
      <c r="A43">
        <v>1939</v>
      </c>
      <c r="B43">
        <f>[3]German!B42</f>
        <v>46051.916178668696</v>
      </c>
      <c r="C43">
        <f>[3]German!C42</f>
        <v>42131.459787310261</v>
      </c>
      <c r="D43">
        <f>[3]German!D42</f>
        <v>49545.299034636751</v>
      </c>
      <c r="E43">
        <f>[3]German!E42</f>
        <v>219130.90167383157</v>
      </c>
      <c r="F43">
        <f>[3]German!F42</f>
        <v>323698.55747057701</v>
      </c>
      <c r="G43">
        <f>B43/[3]German!$G42</f>
        <v>664.79241171513593</v>
      </c>
      <c r="H43">
        <f>C43/[3]German!$G42</f>
        <v>608.19781423251413</v>
      </c>
      <c r="I43">
        <f>D43/[3]German!$G42</f>
        <v>715.22189666540692</v>
      </c>
      <c r="J43">
        <f>E43/[3]German!$G42</f>
        <v>3163.3115990195511</v>
      </c>
      <c r="K43">
        <f>F43/[3]German!$G42</f>
        <v>4672.8206456098078</v>
      </c>
      <c r="L43" s="12">
        <f>[3]German!$G42</f>
        <v>69.272626111746263</v>
      </c>
      <c r="M43" s="12">
        <f t="shared" si="4"/>
        <v>0.14226790671705308</v>
      </c>
      <c r="N43" s="12">
        <f t="shared" si="4"/>
        <v>0.13015646444806864</v>
      </c>
      <c r="O43" s="12">
        <f t="shared" si="4"/>
        <v>0.15305999329064121</v>
      </c>
      <c r="P43" s="12">
        <f t="shared" si="4"/>
        <v>0.67695977203651814</v>
      </c>
      <c r="Q43" s="12"/>
    </row>
    <row r="44" spans="1:17">
      <c r="A44">
        <v>1940</v>
      </c>
      <c r="B44">
        <f>[3]German!B43</f>
        <v>44773.964099140241</v>
      </c>
      <c r="C44">
        <f>[3]German!C43</f>
        <v>40577.547791671932</v>
      </c>
      <c r="D44">
        <f>[3]German!D43</f>
        <v>47991.387038998422</v>
      </c>
      <c r="E44">
        <f>[3]German!E43</f>
        <v>246361.03814000837</v>
      </c>
      <c r="F44">
        <f>[3]German!F43</f>
        <v>372238.02910356451</v>
      </c>
      <c r="G44">
        <f>B44/[3]German!$G43</f>
        <v>641.26309493828887</v>
      </c>
      <c r="H44">
        <f>C44/[3]German!$G43</f>
        <v>581.16104761859879</v>
      </c>
      <c r="I44">
        <f>D44/[3]German!$G43</f>
        <v>687.3437722616203</v>
      </c>
      <c r="J44">
        <f>E44/[3]German!$G43</f>
        <v>3528.4399085160567</v>
      </c>
      <c r="K44">
        <f>F44/[3]German!$G43</f>
        <v>5331.2793584266137</v>
      </c>
      <c r="L44" s="12">
        <f>[3]German!$G43</f>
        <v>69.821520141353218</v>
      </c>
      <c r="M44" s="12">
        <f t="shared" si="4"/>
        <v>0.12028315378459942</v>
      </c>
      <c r="N44" s="12">
        <f t="shared" si="4"/>
        <v>0.10900967826794077</v>
      </c>
      <c r="O44" s="12">
        <f t="shared" si="4"/>
        <v>0.12892660955295948</v>
      </c>
      <c r="P44" s="12">
        <f t="shared" si="4"/>
        <v>0.66183736984988584</v>
      </c>
      <c r="Q44" s="12"/>
    </row>
    <row r="45" spans="1:17">
      <c r="A45">
        <v>1941</v>
      </c>
      <c r="B45">
        <f>[3]German!B44</f>
        <v>45398.750652194685</v>
      </c>
      <c r="C45">
        <f>[3]German!C44</f>
        <v>40799.409476566623</v>
      </c>
      <c r="D45">
        <f>[3]German!D44</f>
        <v>48213.248723893113</v>
      </c>
      <c r="E45">
        <f>[3]German!E44</f>
        <v>276081.79406397231</v>
      </c>
      <c r="F45">
        <f>[3]German!F44</f>
        <v>421170.28013409511</v>
      </c>
      <c r="G45">
        <f>B45/[3]German!$G44</f>
        <v>646.42553684869176</v>
      </c>
      <c r="H45">
        <f>C45/[3]German!$G44</f>
        <v>580.9362547452439</v>
      </c>
      <c r="I45">
        <f>D45/[3]German!$G44</f>
        <v>686.50072395891925</v>
      </c>
      <c r="J45">
        <f>E45/[3]German!$G44</f>
        <v>3931.0844324595032</v>
      </c>
      <c r="K45">
        <f>F45/[3]German!$G44</f>
        <v>5996.9761398540786</v>
      </c>
      <c r="L45" s="12">
        <f>[3]German!$G44</f>
        <v>70.230441194375544</v>
      </c>
      <c r="M45" s="12">
        <f t="shared" si="4"/>
        <v>0.10779191408695865</v>
      </c>
      <c r="N45" s="12">
        <f t="shared" si="4"/>
        <v>9.6871530117406721E-2</v>
      </c>
      <c r="O45" s="12">
        <f t="shared" si="4"/>
        <v>0.11447447979601659</v>
      </c>
      <c r="P45" s="12">
        <f t="shared" si="4"/>
        <v>0.65551110105886734</v>
      </c>
      <c r="Q45" s="12"/>
    </row>
    <row r="46" spans="1:17">
      <c r="A46">
        <v>1942</v>
      </c>
      <c r="B46">
        <f>[3]German!B45</f>
        <v>43335.328791776425</v>
      </c>
      <c r="C46">
        <f>[3]German!C45</f>
        <v>39552.353592258471</v>
      </c>
      <c r="D46">
        <f>[3]German!D45</f>
        <v>46966.192839584961</v>
      </c>
      <c r="E46">
        <f>[3]German!E45</f>
        <v>288348.12345275463</v>
      </c>
      <c r="F46">
        <f>[3]German!F45</f>
        <v>440555.30642623681</v>
      </c>
      <c r="G46">
        <f>B46/[3]German!$G45</f>
        <v>611.90523170129711</v>
      </c>
      <c r="H46">
        <f>C46/[3]German!$G45</f>
        <v>558.48871495802121</v>
      </c>
      <c r="I46">
        <f>D46/[3]German!$G45</f>
        <v>663.17390251548522</v>
      </c>
      <c r="J46">
        <f>E46/[3]German!$G45</f>
        <v>4071.544631397252</v>
      </c>
      <c r="K46">
        <f>F46/[3]German!$G45</f>
        <v>6220.7465449561605</v>
      </c>
      <c r="L46" s="12">
        <f>[3]German!$G45</f>
        <v>70.820327309982304</v>
      </c>
      <c r="M46" s="12">
        <f t="shared" si="4"/>
        <v>9.8365240776034452E-2</v>
      </c>
      <c r="N46" s="12">
        <f t="shared" si="4"/>
        <v>8.9778406968026858E-2</v>
      </c>
      <c r="O46" s="12">
        <f t="shared" si="4"/>
        <v>0.10660680317432203</v>
      </c>
      <c r="P46" s="12">
        <f t="shared" si="4"/>
        <v>0.65451061250815601</v>
      </c>
      <c r="Q46" s="12"/>
    </row>
    <row r="47" spans="1:17">
      <c r="A47">
        <v>1943</v>
      </c>
      <c r="B47">
        <f>[3]German!B46</f>
        <v>47253.070019813786</v>
      </c>
      <c r="C47">
        <f>[3]German!C46</f>
        <v>43296.17295589421</v>
      </c>
      <c r="D47">
        <f>[3]German!D46</f>
        <v>50710.0122032207</v>
      </c>
      <c r="E47">
        <f>[3]German!E46</f>
        <v>307733.17535076028</v>
      </c>
      <c r="F47">
        <f>[3]German!F46</f>
        <v>464137.24657013558</v>
      </c>
      <c r="G47">
        <f>B47/[3]German!$G46</f>
        <v>671.23308539852576</v>
      </c>
      <c r="H47">
        <f>C47/[3]German!$G46</f>
        <v>615.02509248493493</v>
      </c>
      <c r="I47">
        <f>D47/[3]German!$G46</f>
        <v>720.33918510463081</v>
      </c>
      <c r="J47">
        <f>E47/[3]German!$G46</f>
        <v>4371.3707634988159</v>
      </c>
      <c r="K47">
        <f>F47/[3]German!$G46</f>
        <v>6593.1012722139349</v>
      </c>
      <c r="L47" s="12">
        <f>[3]German!$G46</f>
        <v>70.397408959301529</v>
      </c>
      <c r="M47" s="12">
        <f t="shared" si="4"/>
        <v>0.10180839906515324</v>
      </c>
      <c r="N47" s="12">
        <f t="shared" si="4"/>
        <v>9.3283125359670413E-2</v>
      </c>
      <c r="O47" s="12">
        <f t="shared" si="4"/>
        <v>0.10925650242025542</v>
      </c>
      <c r="P47" s="12">
        <f t="shared" si="4"/>
        <v>0.66302193505226237</v>
      </c>
      <c r="Q47" s="12"/>
    </row>
    <row r="48" spans="1:17">
      <c r="A48">
        <v>1944</v>
      </c>
      <c r="B48">
        <f>[3]German!B47</f>
        <v>47539.996059387566</v>
      </c>
      <c r="C48">
        <f>[3]German!C47</f>
        <v>45420.013411695392</v>
      </c>
      <c r="D48">
        <f>[3]German!D47</f>
        <v>52833.852659021883</v>
      </c>
      <c r="E48">
        <f>[3]German!E47</f>
        <v>287797.24979250581</v>
      </c>
      <c r="F48">
        <f>[3]German!F47</f>
        <v>420552.17356120481</v>
      </c>
      <c r="G48">
        <f>B48/[3]German!$G47</f>
        <v>680.58647691958993</v>
      </c>
      <c r="H48">
        <f>C48/[3]German!$G47</f>
        <v>650.23663171722433</v>
      </c>
      <c r="I48">
        <f>D48/[3]German!$G47</f>
        <v>756.37376154539879</v>
      </c>
      <c r="J48">
        <f>E48/[3]German!$G47</f>
        <v>4120.1289974602496</v>
      </c>
      <c r="K48">
        <f>F48/[3]German!$G47</f>
        <v>6020.6593582242622</v>
      </c>
      <c r="L48" s="12">
        <f>[3]German!$G47</f>
        <v>69.851514350621358</v>
      </c>
      <c r="M48" s="12">
        <f t="shared" si="4"/>
        <v>0.11304185080491294</v>
      </c>
      <c r="N48" s="12">
        <f t="shared" si="4"/>
        <v>0.10800090040453736</v>
      </c>
      <c r="O48" s="12">
        <f t="shared" si="4"/>
        <v>0.12562972201909864</v>
      </c>
      <c r="P48" s="12">
        <f t="shared" si="4"/>
        <v>0.68433185674790331</v>
      </c>
      <c r="Q48" s="12"/>
    </row>
    <row r="49" spans="1:17">
      <c r="A49">
        <v>1945</v>
      </c>
      <c r="B49">
        <f>[3]German!B48</f>
        <v>-159415.74007352392</v>
      </c>
      <c r="C49">
        <f>[3]German!C48</f>
        <v>-161274.81181928012</v>
      </c>
      <c r="D49">
        <f>[3]German!D48</f>
        <v>-153860.97257195367</v>
      </c>
      <c r="E49">
        <f>[3]German!E48</f>
        <v>-8359.8679711204095</v>
      </c>
      <c r="F49">
        <f>[3]German!F48</f>
        <v>258482.75026566527</v>
      </c>
      <c r="G49">
        <f>B49/[3]German!$G48</f>
        <v>-2379.7987632997024</v>
      </c>
      <c r="H49">
        <f>C49/[3]German!$G48</f>
        <v>-2407.5514597360489</v>
      </c>
      <c r="I49">
        <f>D49/[3]German!$G48</f>
        <v>-2296.8757795055208</v>
      </c>
      <c r="J49">
        <f>E49/[3]German!$G48</f>
        <v>-124.79823792710486</v>
      </c>
      <c r="K49">
        <f>F49/[3]German!$G48</f>
        <v>3858.6963190261486</v>
      </c>
      <c r="L49" s="12">
        <f>[3]German!$G48</f>
        <v>66.987067365513937</v>
      </c>
      <c r="M49" s="12">
        <f t="shared" si="4"/>
        <v>-0.61673647432828094</v>
      </c>
      <c r="N49" s="12">
        <f t="shared" si="4"/>
        <v>-0.62392872117587705</v>
      </c>
      <c r="O49" s="12">
        <f t="shared" si="4"/>
        <v>-0.59524657801658842</v>
      </c>
      <c r="P49" s="12">
        <f t="shared" si="4"/>
        <v>-3.2342072972096764E-2</v>
      </c>
      <c r="Q49" s="12"/>
    </row>
    <row r="50" spans="1:17">
      <c r="A50">
        <v>1946</v>
      </c>
      <c r="B50">
        <f>[3]German!B49</f>
        <v>-36580.694676448664</v>
      </c>
      <c r="C50">
        <f>[3]German!C49</f>
        <v>-37276.82710804775</v>
      </c>
      <c r="D50">
        <f>[3]German!D49</f>
        <v>-33814.384894685019</v>
      </c>
      <c r="E50">
        <f>[3]German!E49</f>
        <v>22569.734297242099</v>
      </c>
      <c r="F50">
        <f>[3]German!F49</f>
        <v>99543.165730011853</v>
      </c>
      <c r="G50">
        <f>B50/[3]German!$G49</f>
        <v>-773.69121975848111</v>
      </c>
      <c r="H50">
        <f>C50/[3]German!$G49</f>
        <v>-788.41460199277446</v>
      </c>
      <c r="I50">
        <f>D50/[3]German!$G49</f>
        <v>-715.18304739562882</v>
      </c>
      <c r="J50">
        <f>E50/[3]German!$G49</f>
        <v>477.35575861823179</v>
      </c>
      <c r="K50">
        <f>F50/[3]German!$G49</f>
        <v>2105.3638809614417</v>
      </c>
      <c r="L50" s="12">
        <f>[3]German!$G49</f>
        <v>47.280741647640589</v>
      </c>
      <c r="M50" s="12">
        <f t="shared" si="4"/>
        <v>-0.36748574759683111</v>
      </c>
      <c r="N50" s="12">
        <f t="shared" si="4"/>
        <v>-0.37447901957581542</v>
      </c>
      <c r="O50" s="12">
        <f t="shared" si="4"/>
        <v>-0.33969569529663973</v>
      </c>
      <c r="P50" s="12">
        <f t="shared" si="4"/>
        <v>0.2267331376466101</v>
      </c>
      <c r="Q50" s="12"/>
    </row>
    <row r="51" spans="1:17">
      <c r="A51">
        <v>1947</v>
      </c>
      <c r="B51">
        <f>[3]German!B50</f>
        <v>-37062.641459622195</v>
      </c>
      <c r="C51">
        <f>[3]German!C50</f>
        <v>-38924.902394673532</v>
      </c>
      <c r="D51">
        <f>[3]German!D50</f>
        <v>-36120.41467143513</v>
      </c>
      <c r="E51">
        <f>[3]German!E50</f>
        <v>30260.145361745275</v>
      </c>
      <c r="F51">
        <f>[3]German!F50</f>
        <v>116693.13615224195</v>
      </c>
      <c r="G51">
        <f>B51/[3]German!$G50</f>
        <v>-767.09055236529161</v>
      </c>
      <c r="H51">
        <f>C51/[3]German!$G50</f>
        <v>-805.63402128865846</v>
      </c>
      <c r="I51">
        <f>D51/[3]German!$G50</f>
        <v>-747.58915583932583</v>
      </c>
      <c r="J51">
        <f>E51/[3]German!$G50</f>
        <v>626.29836153161818</v>
      </c>
      <c r="K51">
        <f>F51/[3]German!$G50</f>
        <v>2415.2137770801492</v>
      </c>
      <c r="L51" s="12">
        <f>[3]German!$G50</f>
        <v>48.315862247737364</v>
      </c>
      <c r="M51" s="12">
        <f t="shared" si="4"/>
        <v>-0.3176077246845862</v>
      </c>
      <c r="N51" s="12">
        <f t="shared" si="4"/>
        <v>-0.33356634055914602</v>
      </c>
      <c r="O51" s="12">
        <f t="shared" si="4"/>
        <v>-0.3095333270014371</v>
      </c>
      <c r="P51" s="12">
        <f t="shared" si="4"/>
        <v>0.25931384106659738</v>
      </c>
      <c r="Q51" s="12"/>
    </row>
    <row r="52" spans="1:17">
      <c r="A52">
        <v>1948</v>
      </c>
      <c r="B52">
        <f>[3]German!B51</f>
        <v>-37549.571831656591</v>
      </c>
      <c r="C52">
        <f>[3]German!C51</f>
        <v>-40238.61338033426</v>
      </c>
      <c r="D52">
        <f>[3]German!D51</f>
        <v>-37644.025398811944</v>
      </c>
      <c r="E52">
        <f>[3]German!E51</f>
        <v>40605.483568606745</v>
      </c>
      <c r="F52">
        <f>[3]German!F51</f>
        <v>137343.75886500301</v>
      </c>
      <c r="G52">
        <f>B52/[3]German!$G51</f>
        <v>-763.29864859982263</v>
      </c>
      <c r="H52">
        <f>C52/[3]German!$G51</f>
        <v>-817.96083727500798</v>
      </c>
      <c r="I52">
        <f>D52/[3]German!$G51</f>
        <v>-765.2186779543074</v>
      </c>
      <c r="J52">
        <f>E52/[3]German!$G51</f>
        <v>825.41848606459735</v>
      </c>
      <c r="K52">
        <f>F52/[3]German!$G51</f>
        <v>2791.8908371385196</v>
      </c>
      <c r="L52" s="12">
        <f>[3]German!$G51</f>
        <v>49.193814112649953</v>
      </c>
      <c r="M52" s="12">
        <f t="shared" si="4"/>
        <v>-0.27339845757800008</v>
      </c>
      <c r="N52" s="12">
        <f t="shared" si="4"/>
        <v>-0.29297737088938514</v>
      </c>
      <c r="O52" s="12">
        <f t="shared" si="4"/>
        <v>-0.27408617406352448</v>
      </c>
      <c r="P52" s="12">
        <f t="shared" si="4"/>
        <v>0.29564855297515497</v>
      </c>
      <c r="Q52" s="12"/>
    </row>
    <row r="53" spans="1:17">
      <c r="A53">
        <v>1949</v>
      </c>
      <c r="B53">
        <f>[3]German!B52</f>
        <v>13590.416995659134</v>
      </c>
      <c r="C53">
        <f>[3]German!C52</f>
        <v>9368.0211593189215</v>
      </c>
      <c r="D53">
        <f>[3]German!D52</f>
        <v>11962.609140841241</v>
      </c>
      <c r="E53">
        <f>[3]German!E52</f>
        <v>104867.65259611726</v>
      </c>
      <c r="F53">
        <f>[3]German!F52</f>
        <v>163381.98565413078</v>
      </c>
      <c r="G53">
        <f>B53/[3]German!$G52</f>
        <v>273.43471755900208</v>
      </c>
      <c r="H53">
        <f>C53/[3]German!$G52</f>
        <v>188.48150285626244</v>
      </c>
      <c r="I53">
        <f>D53/[3]German!$G52</f>
        <v>240.68375920616984</v>
      </c>
      <c r="J53">
        <f>E53/[3]German!$G52</f>
        <v>2109.9026599296899</v>
      </c>
      <c r="K53">
        <f>F53/[3]German!$G52</f>
        <v>3287.1917849051606</v>
      </c>
      <c r="L53" s="12">
        <f>[3]German!$G52</f>
        <v>49.702602204222941</v>
      </c>
      <c r="M53" s="12">
        <f t="shared" si="4"/>
        <v>8.3181857175057092E-2</v>
      </c>
      <c r="N53" s="12">
        <f t="shared" si="4"/>
        <v>5.7338152194761689E-2</v>
      </c>
      <c r="O53" s="12">
        <f t="shared" si="4"/>
        <v>7.3218654388038346E-2</v>
      </c>
      <c r="P53" s="12">
        <f t="shared" si="4"/>
        <v>0.64185566221551116</v>
      </c>
      <c r="Q53" s="12"/>
    </row>
    <row r="54" spans="1:17">
      <c r="A54">
        <v>1950</v>
      </c>
      <c r="B54">
        <f>[3]German!B53</f>
        <v>26795.075840257872</v>
      </c>
      <c r="C54">
        <f>[3]German!C53</f>
        <v>21116.39222313002</v>
      </c>
      <c r="D54">
        <f>[3]German!D53</f>
        <v>24891.315968260202</v>
      </c>
      <c r="E54">
        <f>[3]German!E53</f>
        <v>122728.13723996034</v>
      </c>
      <c r="F54">
        <f>[3]German!F53</f>
        <v>173127.63880190326</v>
      </c>
      <c r="G54">
        <f>B54/[3]German!$G53</f>
        <v>536.08378529215679</v>
      </c>
      <c r="H54">
        <f>C54/[3]German!$G53</f>
        <v>422.47148476742137</v>
      </c>
      <c r="I54">
        <f>D54/[3]German!$G53</f>
        <v>497.995637882084</v>
      </c>
      <c r="J54">
        <f>E54/[3]German!$G53</f>
        <v>2455.3975799763989</v>
      </c>
      <c r="K54">
        <f>F54/[3]German!$G53</f>
        <v>3463.7304443891576</v>
      </c>
      <c r="L54" s="12">
        <f>[3]German!$G53</f>
        <v>49.982999999999997</v>
      </c>
      <c r="M54" s="12">
        <f t="shared" si="4"/>
        <v>0.15477064220183487</v>
      </c>
      <c r="N54" s="12">
        <f t="shared" si="4"/>
        <v>0.12197008154943936</v>
      </c>
      <c r="O54" s="12">
        <f t="shared" si="4"/>
        <v>0.14377436289500509</v>
      </c>
      <c r="P54" s="12">
        <f t="shared" si="4"/>
        <v>0.708888182668446</v>
      </c>
      <c r="Q54" s="12"/>
    </row>
    <row r="55" spans="1:17">
      <c r="A55">
        <v>1951</v>
      </c>
      <c r="B55">
        <f>[3]German!B54</f>
        <v>37076.715525074098</v>
      </c>
      <c r="C55">
        <f>[3]German!C54</f>
        <v>30704.259392476579</v>
      </c>
      <c r="D55">
        <f>[3]German!D54</f>
        <v>35402.460458884212</v>
      </c>
      <c r="E55">
        <f>[3]German!E54</f>
        <v>141217.43952983234</v>
      </c>
      <c r="F55">
        <f>[3]German!F54</f>
        <v>189062.41715926109</v>
      </c>
      <c r="G55">
        <f>B55/[3]German!$G54</f>
        <v>733.66321492729276</v>
      </c>
      <c r="H55">
        <f>C55/[3]German!$G54</f>
        <v>607.56691467483688</v>
      </c>
      <c r="I55">
        <f>D55/[3]German!$G54</f>
        <v>700.53354480755195</v>
      </c>
      <c r="J55">
        <f>E55/[3]German!$G54</f>
        <v>2794.3694370444182</v>
      </c>
      <c r="K55">
        <f>F55/[3]German!$G54</f>
        <v>3741.1118765680162</v>
      </c>
      <c r="L55" s="12">
        <f>[3]German!$G54</f>
        <v>50.536424303007287</v>
      </c>
      <c r="M55" s="12">
        <f t="shared" si="4"/>
        <v>0.19610833333333336</v>
      </c>
      <c r="N55" s="12">
        <f t="shared" si="4"/>
        <v>0.16240276546666671</v>
      </c>
      <c r="O55" s="12">
        <f t="shared" si="4"/>
        <v>0.18725276546666667</v>
      </c>
      <c r="P55" s="12">
        <f t="shared" si="4"/>
        <v>0.74693554462955247</v>
      </c>
      <c r="Q55" s="12"/>
    </row>
    <row r="56" spans="1:17">
      <c r="A56">
        <v>1952</v>
      </c>
      <c r="B56">
        <f>[3]German!B55</f>
        <v>31733.092174048215</v>
      </c>
      <c r="C56">
        <f>[3]German!C55</f>
        <v>25744.006075301815</v>
      </c>
      <c r="D56">
        <f>[3]German!D55</f>
        <v>30900.596402357507</v>
      </c>
      <c r="E56">
        <f>[3]German!E55</f>
        <v>143460.96597141403</v>
      </c>
      <c r="F56">
        <f>[3]German!F55</f>
        <v>203544.14325556732</v>
      </c>
      <c r="G56">
        <f>B56/[3]German!$G55</f>
        <v>623.17622828423907</v>
      </c>
      <c r="H56">
        <f>C56/[3]German!$G55</f>
        <v>505.56222251966244</v>
      </c>
      <c r="I56">
        <f>D56/[3]German!$G55</f>
        <v>606.82763003798721</v>
      </c>
      <c r="J56">
        <f>E56/[3]German!$G55</f>
        <v>2817.2944253189794</v>
      </c>
      <c r="K56">
        <f>F56/[3]German!$G55</f>
        <v>3997.2112010907672</v>
      </c>
      <c r="L56" s="12">
        <f>[3]German!$G55</f>
        <v>50.92153829650627</v>
      </c>
      <c r="M56" s="12">
        <f t="shared" si="4"/>
        <v>0.15590275242753884</v>
      </c>
      <c r="N56" s="12">
        <f t="shared" si="4"/>
        <v>0.12647873657056288</v>
      </c>
      <c r="O56" s="12">
        <f t="shared" si="4"/>
        <v>0.15181275131831784</v>
      </c>
      <c r="P56" s="12">
        <f t="shared" si="4"/>
        <v>0.70481500315774914</v>
      </c>
      <c r="Q56" s="12"/>
    </row>
    <row r="57" spans="1:17">
      <c r="A57">
        <v>1953</v>
      </c>
      <c r="B57">
        <f>[3]German!B56</f>
        <v>28735.909581300206</v>
      </c>
      <c r="C57">
        <f>[3]German!C56</f>
        <v>21924.62612751282</v>
      </c>
      <c r="D57">
        <f>[3]German!D56</f>
        <v>27906.693876066158</v>
      </c>
      <c r="E57">
        <f>[3]German!E56</f>
        <v>144409.45487733427</v>
      </c>
      <c r="F57">
        <f>[3]German!F56</f>
        <v>213653.54154165828</v>
      </c>
      <c r="G57">
        <f>B57/[3]German!$G56</f>
        <v>558.99670082472721</v>
      </c>
      <c r="H57">
        <f>C57/[3]German!$G56</f>
        <v>426.49750262545012</v>
      </c>
      <c r="I57">
        <f>D57/[3]German!$G56</f>
        <v>542.86605278707054</v>
      </c>
      <c r="J57">
        <f>E57/[3]German!$G56</f>
        <v>2809.1823095399182</v>
      </c>
      <c r="K57">
        <f>F57/[3]German!$G56</f>
        <v>4156.1804230837888</v>
      </c>
      <c r="L57" s="12">
        <f>[3]German!$G56</f>
        <v>51.406223934602998</v>
      </c>
      <c r="M57" s="12">
        <f t="shared" si="4"/>
        <v>0.13449769834822636</v>
      </c>
      <c r="N57" s="12">
        <f t="shared" si="4"/>
        <v>0.10261765833279175</v>
      </c>
      <c r="O57" s="12">
        <f t="shared" si="4"/>
        <v>0.13061657520254538</v>
      </c>
      <c r="P57" s="12">
        <f t="shared" si="4"/>
        <v>0.67590480286598587</v>
      </c>
      <c r="Q57" s="12"/>
    </row>
    <row r="58" spans="1:17">
      <c r="A58">
        <v>1954</v>
      </c>
      <c r="B58">
        <f>[3]German!B57</f>
        <v>40016.760793350775</v>
      </c>
      <c r="C58">
        <f>[3]German!C57</f>
        <v>31492.253458782005</v>
      </c>
      <c r="D58">
        <f>[3]German!D57</f>
        <v>38386.638927104759</v>
      </c>
      <c r="E58">
        <f>[3]German!E57</f>
        <v>166115.50821220991</v>
      </c>
      <c r="F58">
        <f>[3]German!F57</f>
        <v>237981.97755890127</v>
      </c>
      <c r="G58">
        <f>B58/[3]German!$G57</f>
        <v>772.1050129630986</v>
      </c>
      <c r="H58">
        <f>C58/[3]German!$G57</f>
        <v>607.62856070725059</v>
      </c>
      <c r="I58">
        <f>D58/[3]German!$G57</f>
        <v>740.65256054774852</v>
      </c>
      <c r="J58">
        <f>E58/[3]German!$G57</f>
        <v>3205.1224056813621</v>
      </c>
      <c r="K58">
        <f>F58/[3]German!$G57</f>
        <v>4591.7529111609383</v>
      </c>
      <c r="L58" s="12">
        <f>[3]German!$G57</f>
        <v>51.828132341453021</v>
      </c>
      <c r="M58" s="12">
        <f t="shared" si="4"/>
        <v>0.16815038350308062</v>
      </c>
      <c r="N58" s="12">
        <f t="shared" si="4"/>
        <v>0.13233041334395826</v>
      </c>
      <c r="O58" s="12">
        <f t="shared" si="4"/>
        <v>0.16130061326851503</v>
      </c>
      <c r="P58" s="12">
        <f t="shared" si="4"/>
        <v>0.6980171772507261</v>
      </c>
      <c r="Q58" s="12"/>
    </row>
    <row r="59" spans="1:17">
      <c r="A59">
        <v>1955</v>
      </c>
      <c r="B59">
        <f>[3]German!B58</f>
        <v>51927.881572533028</v>
      </c>
      <c r="C59">
        <f>[3]German!C58</f>
        <v>42757.106246728399</v>
      </c>
      <c r="D59">
        <f>[3]German!D58</f>
        <v>50062.017227493721</v>
      </c>
      <c r="E59">
        <f>[3]German!E58</f>
        <v>190041.22221506143</v>
      </c>
      <c r="F59">
        <f>[3]German!F58</f>
        <v>265474.00129778124</v>
      </c>
      <c r="G59">
        <f>B59/[3]German!$G58</f>
        <v>993.68241732543015</v>
      </c>
      <c r="H59">
        <f>C59/[3]German!$G58</f>
        <v>818.19214276521893</v>
      </c>
      <c r="I59">
        <f>D59/[3]German!$G58</f>
        <v>957.97757944965031</v>
      </c>
      <c r="J59">
        <f>E59/[3]German!$G58</f>
        <v>3636.5939715520326</v>
      </c>
      <c r="K59">
        <f>F59/[3]German!$G58</f>
        <v>5080.0617964389976</v>
      </c>
      <c r="L59" s="12">
        <f>[3]German!$G58</f>
        <v>52.258025972021088</v>
      </c>
      <c r="M59" s="12">
        <f t="shared" si="4"/>
        <v>0.19560439560439558</v>
      </c>
      <c r="N59" s="12">
        <f t="shared" si="4"/>
        <v>0.16105948619340657</v>
      </c>
      <c r="O59" s="12">
        <f t="shared" si="4"/>
        <v>0.1885759697098901</v>
      </c>
      <c r="P59" s="12">
        <f t="shared" si="4"/>
        <v>0.71585624688683869</v>
      </c>
      <c r="Q59" s="12"/>
    </row>
    <row r="60" spans="1:17">
      <c r="A60">
        <v>1956</v>
      </c>
      <c r="B60">
        <f>[3]German!B59</f>
        <v>49975.888786978059</v>
      </c>
      <c r="C60">
        <f>[3]German!C59</f>
        <v>40157.198291381872</v>
      </c>
      <c r="D60">
        <f>[3]German!D59</f>
        <v>48572.15431248735</v>
      </c>
      <c r="E60">
        <f>[3]German!E59</f>
        <v>195244.57470661463</v>
      </c>
      <c r="F60">
        <f>[3]German!F59</f>
        <v>283674.78819680359</v>
      </c>
      <c r="G60">
        <f>B60/[3]German!$G59</f>
        <v>947.44777245848866</v>
      </c>
      <c r="H60">
        <f>C60/[3]German!$G59</f>
        <v>761.30408068414863</v>
      </c>
      <c r="I60">
        <f>D60/[3]German!$G59</f>
        <v>920.83563742176364</v>
      </c>
      <c r="J60">
        <f>E60/[3]German!$G59</f>
        <v>3701.4656843599205</v>
      </c>
      <c r="K60">
        <f>F60/[3]German!$G59</f>
        <v>5377.9342939815069</v>
      </c>
      <c r="L60" s="12">
        <f>[3]German!$G59</f>
        <v>52.747908897709394</v>
      </c>
      <c r="M60" s="12">
        <f t="shared" si="4"/>
        <v>0.17617317740731525</v>
      </c>
      <c r="N60" s="12">
        <f t="shared" si="4"/>
        <v>0.14156068837362529</v>
      </c>
      <c r="O60" s="12">
        <f t="shared" si="4"/>
        <v>0.17122478391978102</v>
      </c>
      <c r="P60" s="12">
        <f t="shared" si="4"/>
        <v>0.68826904198183736</v>
      </c>
      <c r="Q60" s="12"/>
    </row>
    <row r="61" spans="1:17">
      <c r="A61">
        <v>1957</v>
      </c>
      <c r="B61">
        <f>[3]German!B60</f>
        <v>51785.606987476065</v>
      </c>
      <c r="C61">
        <f>[3]German!C60</f>
        <v>43638.00820158259</v>
      </c>
      <c r="D61">
        <f>[3]German!D60</f>
        <v>52866.068822653382</v>
      </c>
      <c r="E61">
        <f>[3]German!E60</f>
        <v>206562.99358980355</v>
      </c>
      <c r="F61">
        <f>[3]German!F60</f>
        <v>303611.93286429986</v>
      </c>
      <c r="G61">
        <f>B61/[3]German!$G60</f>
        <v>972.57134525035713</v>
      </c>
      <c r="H61">
        <f>C61/[3]German!$G60</f>
        <v>819.55351707904731</v>
      </c>
      <c r="I61">
        <f>D61/[3]German!$G60</f>
        <v>992.86320396670294</v>
      </c>
      <c r="J61">
        <f>E61/[3]German!$G60</f>
        <v>3879.4031824935746</v>
      </c>
      <c r="K61">
        <f>F61/[3]German!$G60</f>
        <v>5702.0528126918616</v>
      </c>
      <c r="L61" s="12">
        <f>[3]German!$G60</f>
        <v>53.246075200936062</v>
      </c>
      <c r="M61" s="12">
        <f t="shared" si="4"/>
        <v>0.1705651240349034</v>
      </c>
      <c r="N61" s="12">
        <f t="shared" si="4"/>
        <v>0.14372955565315909</v>
      </c>
      <c r="O61" s="12">
        <f t="shared" si="4"/>
        <v>0.17412381761122023</v>
      </c>
      <c r="P61" s="12">
        <f t="shared" si="4"/>
        <v>0.68035202582807386</v>
      </c>
      <c r="Q61" s="12"/>
    </row>
    <row r="62" spans="1:17">
      <c r="A62">
        <v>1958</v>
      </c>
      <c r="B62">
        <f>[3]German!B61</f>
        <v>49460.940183089384</v>
      </c>
      <c r="C62">
        <f>[3]German!C61</f>
        <v>41303.630969805708</v>
      </c>
      <c r="D62">
        <f>[3]German!D61</f>
        <v>51337.023696061056</v>
      </c>
      <c r="E62">
        <f>[3]German!E61</f>
        <v>208568.83771167713</v>
      </c>
      <c r="F62">
        <f>[3]German!F61</f>
        <v>317602.14117402281</v>
      </c>
      <c r="G62">
        <f>B62/[3]German!$G61</f>
        <v>919.6092597209248</v>
      </c>
      <c r="H62">
        <f>C62/[3]German!$G61</f>
        <v>767.94337833706777</v>
      </c>
      <c r="I62">
        <f>D62/[3]German!$G61</f>
        <v>954.49059768482334</v>
      </c>
      <c r="J62">
        <f>E62/[3]German!$G61</f>
        <v>3877.844491813074</v>
      </c>
      <c r="K62">
        <f>F62/[3]German!$G61</f>
        <v>5905.0610208716162</v>
      </c>
      <c r="L62" s="12">
        <f>[3]German!$G61</f>
        <v>53.784734831943048</v>
      </c>
      <c r="M62" s="12">
        <f t="shared" si="4"/>
        <v>0.15573238895763111</v>
      </c>
      <c r="N62" s="12">
        <f t="shared" si="4"/>
        <v>0.13004833914886718</v>
      </c>
      <c r="O62" s="12">
        <f t="shared" si="4"/>
        <v>0.16163941309177798</v>
      </c>
      <c r="P62" s="12">
        <f t="shared" si="4"/>
        <v>0.65669846223548167</v>
      </c>
      <c r="Q62" s="12"/>
    </row>
    <row r="63" spans="1:17">
      <c r="A63">
        <v>1959</v>
      </c>
      <c r="B63">
        <f>[3]German!B62</f>
        <v>62348.846718112429</v>
      </c>
      <c r="C63">
        <f>[3]German!C62</f>
        <v>53477.150911722332</v>
      </c>
      <c r="D63">
        <f>[3]German!D62</f>
        <v>64168.251956522421</v>
      </c>
      <c r="E63">
        <f>[3]German!E62</f>
        <v>227775.56002834238</v>
      </c>
      <c r="F63">
        <f>[3]German!F62</f>
        <v>338259.86118183221</v>
      </c>
      <c r="G63">
        <f>B63/[3]German!$G62</f>
        <v>1146.8100551001642</v>
      </c>
      <c r="H63">
        <f>C63/[3]German!$G62</f>
        <v>983.62901018754803</v>
      </c>
      <c r="I63">
        <f>D63/[3]German!$G62</f>
        <v>1180.2751844736697</v>
      </c>
      <c r="J63">
        <f>E63/[3]German!$G62</f>
        <v>4189.5771340817864</v>
      </c>
      <c r="K63">
        <f>F63/[3]German!$G62</f>
        <v>6221.7640014088602</v>
      </c>
      <c r="L63" s="12">
        <f>[3]German!$G62</f>
        <v>54.367195718969157</v>
      </c>
      <c r="M63" s="12">
        <f t="shared" si="4"/>
        <v>0.18432233283687388</v>
      </c>
      <c r="N63" s="12">
        <f t="shared" si="4"/>
        <v>0.15809487630273575</v>
      </c>
      <c r="O63" s="12">
        <f t="shared" si="4"/>
        <v>0.18970105330359804</v>
      </c>
      <c r="P63" s="12">
        <f t="shared" si="4"/>
        <v>0.6733744856174384</v>
      </c>
      <c r="Q63" s="12"/>
    </row>
    <row r="64" spans="1:17">
      <c r="A64">
        <v>1960</v>
      </c>
      <c r="B64">
        <f>[3]German!B63</f>
        <v>61561.236223579777</v>
      </c>
      <c r="C64">
        <f>[3]German!C63</f>
        <v>53139.889075191481</v>
      </c>
      <c r="D64">
        <f>[3]German!D63</f>
        <v>64326.583550145311</v>
      </c>
      <c r="E64">
        <f>[3]German!E63</f>
        <v>238876.69094088368</v>
      </c>
      <c r="F64">
        <f>[3]German!F63</f>
        <v>369721.33837308246</v>
      </c>
      <c r="G64">
        <f>B64/[3]German!$G63</f>
        <v>1121.1965871738346</v>
      </c>
      <c r="H64">
        <f>C64/[3]German!$G63</f>
        <v>967.82108236935983</v>
      </c>
      <c r="I64">
        <f>D64/[3]German!$G63</f>
        <v>1171.5610401168374</v>
      </c>
      <c r="J64">
        <f>E64/[3]German!$G63</f>
        <v>4350.5905187737553</v>
      </c>
      <c r="K64">
        <f>F64/[3]German!$G63</f>
        <v>6733.6253821112368</v>
      </c>
      <c r="L64" s="12">
        <f>[3]German!$G63</f>
        <v>54.906728157954241</v>
      </c>
      <c r="M64" s="12">
        <f t="shared" si="4"/>
        <v>0.16650712261962791</v>
      </c>
      <c r="N64" s="12">
        <f t="shared" si="4"/>
        <v>0.14372957024614172</v>
      </c>
      <c r="O64" s="12">
        <f t="shared" si="4"/>
        <v>0.17398666745394592</v>
      </c>
      <c r="P64" s="12">
        <f t="shared" si="4"/>
        <v>0.64609928112895509</v>
      </c>
      <c r="Q64" s="12"/>
    </row>
    <row r="65" spans="1:17">
      <c r="A65">
        <v>1961</v>
      </c>
      <c r="B65">
        <f>[3]German!B64</f>
        <v>76475.64645868192</v>
      </c>
      <c r="C65">
        <f>[3]German!C64</f>
        <v>68529.165688155568</v>
      </c>
      <c r="D65">
        <f>[3]German!D64</f>
        <v>80694.666001199323</v>
      </c>
      <c r="E65">
        <f>[3]German!E64</f>
        <v>261882.16389678195</v>
      </c>
      <c r="F65">
        <f>[3]German!F64</f>
        <v>393433.89802534046</v>
      </c>
      <c r="G65">
        <f>B65/[3]German!$G64</f>
        <v>1375.9504495815449</v>
      </c>
      <c r="H65">
        <f>C65/[3]German!$G64</f>
        <v>1232.9773032910562</v>
      </c>
      <c r="I65">
        <f>D65/[3]German!$G64</f>
        <v>1451.8590833118469</v>
      </c>
      <c r="J65">
        <f>E65/[3]German!$G64</f>
        <v>4711.786010803412</v>
      </c>
      <c r="K65">
        <f>F65/[3]German!$G64</f>
        <v>7078.6658751693431</v>
      </c>
      <c r="L65" s="12">
        <f>[3]German!$G64</f>
        <v>55.580232908779344</v>
      </c>
      <c r="M65" s="12">
        <f t="shared" si="4"/>
        <v>0.19437991195602633</v>
      </c>
      <c r="N65" s="12">
        <f t="shared" si="4"/>
        <v>0.17418215876188103</v>
      </c>
      <c r="O65" s="12">
        <f t="shared" si="4"/>
        <v>0.20510349109776482</v>
      </c>
      <c r="P65" s="12">
        <f t="shared" si="4"/>
        <v>0.66563192752627154</v>
      </c>
      <c r="Q65" s="12"/>
    </row>
    <row r="66" spans="1:17">
      <c r="A66">
        <v>1962</v>
      </c>
      <c r="B66">
        <f>[3]German!B65</f>
        <v>75780.147422745664</v>
      </c>
      <c r="C66">
        <f>[3]German!C65</f>
        <v>68166.588925337899</v>
      </c>
      <c r="D66">
        <f>[3]German!D65</f>
        <v>81254.862953955657</v>
      </c>
      <c r="E66">
        <f>[3]German!E65</f>
        <v>268224.6196445172</v>
      </c>
      <c r="F66">
        <f>[3]German!F65</f>
        <v>416391.90090155997</v>
      </c>
      <c r="G66">
        <f>B66/[3]German!$G65</f>
        <v>1347.552821495256</v>
      </c>
      <c r="H66">
        <f>C66/[3]German!$G65</f>
        <v>1212.165486108237</v>
      </c>
      <c r="I66">
        <f>D66/[3]German!$G65</f>
        <v>1444.9063977532978</v>
      </c>
      <c r="J66">
        <f>E66/[3]German!$G65</f>
        <v>4769.6772213981149</v>
      </c>
      <c r="K66">
        <f>F66/[3]German!$G65</f>
        <v>7404.4469427787244</v>
      </c>
      <c r="L66" s="12">
        <f>[3]German!$G65</f>
        <v>56.235381807638063</v>
      </c>
      <c r="M66" s="12">
        <f t="shared" si="4"/>
        <v>0.18199236646694769</v>
      </c>
      <c r="N66" s="12">
        <f t="shared" si="4"/>
        <v>0.16370776851746044</v>
      </c>
      <c r="O66" s="12">
        <f t="shared" si="4"/>
        <v>0.1951403540223163</v>
      </c>
      <c r="P66" s="12">
        <f t="shared" si="4"/>
        <v>0.64416387317756385</v>
      </c>
      <c r="Q66" s="12"/>
    </row>
    <row r="67" spans="1:17">
      <c r="A67">
        <v>1963</v>
      </c>
      <c r="B67">
        <f>[3]German!B66</f>
        <v>73000.794239906623</v>
      </c>
      <c r="C67">
        <f>[3]German!C66</f>
        <v>65356.947052737378</v>
      </c>
      <c r="D67">
        <f>[3]German!D66</f>
        <v>80909.459413001168</v>
      </c>
      <c r="E67">
        <f>[3]German!E66</f>
        <v>267402.84515184409</v>
      </c>
      <c r="F67">
        <f>[3]German!F66</f>
        <v>426070.74577070534</v>
      </c>
      <c r="G67">
        <f>B67/[3]German!$G66</f>
        <v>1283.3998917166534</v>
      </c>
      <c r="H67">
        <f>C67/[3]German!$G66</f>
        <v>1149.0162489843274</v>
      </c>
      <c r="I67">
        <f>D67/[3]German!$G66</f>
        <v>1422.4392012537025</v>
      </c>
      <c r="J67">
        <f>E67/[3]German!$G66</f>
        <v>4701.1102562086417</v>
      </c>
      <c r="K67">
        <f>F67/[3]German!$G66</f>
        <v>7490.5917761485498</v>
      </c>
      <c r="L67" s="12">
        <f>[3]German!$G66</f>
        <v>56.880785724753359</v>
      </c>
      <c r="M67" s="12">
        <f t="shared" si="4"/>
        <v>0.17133491319113658</v>
      </c>
      <c r="N67" s="12">
        <f t="shared" si="4"/>
        <v>0.15339458928238631</v>
      </c>
      <c r="O67" s="12">
        <f t="shared" si="4"/>
        <v>0.18989677234621383</v>
      </c>
      <c r="P67" s="12">
        <f t="shared" si="4"/>
        <v>0.62760198348785456</v>
      </c>
      <c r="Q67" s="12"/>
    </row>
    <row r="68" spans="1:17">
      <c r="A68">
        <v>1964</v>
      </c>
      <c r="B68">
        <f>[3]German!B67</f>
        <v>83830.336556046008</v>
      </c>
      <c r="C68">
        <f>[3]German!C67</f>
        <v>77096.658206037973</v>
      </c>
      <c r="D68">
        <f>[3]German!D67</f>
        <v>94741.694437578175</v>
      </c>
      <c r="E68">
        <f>[3]German!E67</f>
        <v>287421.41599930968</v>
      </c>
      <c r="F68">
        <f>[3]German!F67</f>
        <v>451667.8413283538</v>
      </c>
      <c r="G68">
        <f>B68/[3]German!$G67</f>
        <v>1456.9676768704203</v>
      </c>
      <c r="H68">
        <f>C68/[3]German!$G67</f>
        <v>1339.9366341065072</v>
      </c>
      <c r="I68">
        <f>D68/[3]German!$G67</f>
        <v>1646.6066118582235</v>
      </c>
      <c r="J68">
        <f>E68/[3]German!$G67</f>
        <v>4995.3719614539568</v>
      </c>
      <c r="K68">
        <f>F68/[3]German!$G67</f>
        <v>7849.967834225381</v>
      </c>
      <c r="L68" s="12">
        <f>[3]German!$G67</f>
        <v>57.537540390816581</v>
      </c>
      <c r="M68" s="12">
        <f t="shared" si="4"/>
        <v>0.18560173845784822</v>
      </c>
      <c r="N68" s="12">
        <f t="shared" si="4"/>
        <v>0.17069326427867196</v>
      </c>
      <c r="O68" s="12">
        <f t="shared" si="4"/>
        <v>0.20975966355927206</v>
      </c>
      <c r="P68" s="12">
        <f t="shared" si="4"/>
        <v>0.6363557236087567</v>
      </c>
      <c r="Q68" s="12"/>
    </row>
    <row r="69" spans="1:17">
      <c r="A69">
        <v>1965</v>
      </c>
      <c r="B69">
        <f>[3]German!B68</f>
        <v>82043.781196183016</v>
      </c>
      <c r="C69">
        <f>[3]German!C68</f>
        <v>76228.054794616517</v>
      </c>
      <c r="D69">
        <f>[3]German!D68</f>
        <v>96546.45511265911</v>
      </c>
      <c r="E69">
        <f>[3]German!E68</f>
        <v>299031.28145526245</v>
      </c>
      <c r="F69">
        <f>[3]German!F68</f>
        <v>487202.98648622341</v>
      </c>
      <c r="G69">
        <f>B69/[3]German!$G68</f>
        <v>1408.4766493811626</v>
      </c>
      <c r="H69">
        <f>C69/[3]German!$G68</f>
        <v>1308.6358727084141</v>
      </c>
      <c r="I69">
        <f>D69/[3]German!$G68</f>
        <v>1657.4495424771253</v>
      </c>
      <c r="J69">
        <f>E69/[3]German!$G68</f>
        <v>5133.5832067166866</v>
      </c>
      <c r="K69">
        <f>F69/[3]German!$G68</f>
        <v>8363.9980991824032</v>
      </c>
      <c r="L69" s="12">
        <f>[3]German!$G68</f>
        <v>58.250011622294416</v>
      </c>
      <c r="M69" s="12">
        <f t="shared" ref="M69:P104" si="5">G69/$K69</f>
        <v>0.1683975334139356</v>
      </c>
      <c r="N69" s="12">
        <f t="shared" si="5"/>
        <v>0.15646056553221069</v>
      </c>
      <c r="O69" s="12">
        <f t="shared" si="5"/>
        <v>0.19816474404019105</v>
      </c>
      <c r="P69" s="12">
        <f t="shared" si="5"/>
        <v>0.61377144588525245</v>
      </c>
      <c r="Q69" s="12"/>
    </row>
    <row r="70" spans="1:17">
      <c r="A70">
        <v>1966</v>
      </c>
      <c r="B70">
        <f>[3]German!B69</f>
        <v>83904.242977134811</v>
      </c>
      <c r="C70">
        <f>[3]German!C69</f>
        <v>78928.200826713291</v>
      </c>
      <c r="D70">
        <f>[3]German!D69</f>
        <v>100462.09276805184</v>
      </c>
      <c r="E70">
        <f>[3]German!E69</f>
        <v>306935.091924045</v>
      </c>
      <c r="F70">
        <f>[3]German!F69</f>
        <v>510003.79944110027</v>
      </c>
      <c r="G70">
        <f>B70/[3]German!$G69</f>
        <v>1425.1525765749468</v>
      </c>
      <c r="H70">
        <f>C70/[3]German!$G69</f>
        <v>1340.6321871382488</v>
      </c>
      <c r="I70">
        <f>D70/[3]German!$G69</f>
        <v>1706.3953535164778</v>
      </c>
      <c r="J70">
        <f>E70/[3]German!$G69</f>
        <v>5213.4352396937429</v>
      </c>
      <c r="K70">
        <f>F70/[3]German!$G69</f>
        <v>8662.6516496259865</v>
      </c>
      <c r="L70" s="12">
        <f>[3]German!$G69</f>
        <v>58.873866809953036</v>
      </c>
      <c r="M70" s="12">
        <f t="shared" si="5"/>
        <v>0.16451689785268905</v>
      </c>
      <c r="N70" s="12">
        <f t="shared" si="5"/>
        <v>0.15476002514728052</v>
      </c>
      <c r="O70" s="12">
        <f t="shared" si="5"/>
        <v>0.19698302812282104</v>
      </c>
      <c r="P70" s="12">
        <f t="shared" si="5"/>
        <v>0.60182903001979016</v>
      </c>
      <c r="Q70" s="12"/>
    </row>
    <row r="71" spans="1:17">
      <c r="A71">
        <v>1967</v>
      </c>
      <c r="B71">
        <f>[3]German!B70</f>
        <v>79902.386900881698</v>
      </c>
      <c r="C71">
        <f>[3]German!C70</f>
        <v>75634.16650191191</v>
      </c>
      <c r="D71">
        <f>[3]German!D70</f>
        <v>97587.948855946641</v>
      </c>
      <c r="E71">
        <f>[3]German!E70</f>
        <v>294484.42967122828</v>
      </c>
      <c r="F71">
        <f>[3]German!F70</f>
        <v>499334.91663043044</v>
      </c>
      <c r="G71">
        <f>B71/[3]German!$G70</f>
        <v>1350.01730858464</v>
      </c>
      <c r="H71">
        <f>C71/[3]German!$G70</f>
        <v>1277.9021736186321</v>
      </c>
      <c r="I71">
        <f>D71/[3]German!$G70</f>
        <v>1648.8295928910079</v>
      </c>
      <c r="J71">
        <f>E71/[3]German!$G70</f>
        <v>4975.5594617968454</v>
      </c>
      <c r="K71">
        <f>F71/[3]German!$G70</f>
        <v>8436.6788825467574</v>
      </c>
      <c r="L71" s="12">
        <f>[3]German!$G70</f>
        <v>59.18619442342667</v>
      </c>
      <c r="M71" s="12">
        <f t="shared" si="5"/>
        <v>0.16001762392278154</v>
      </c>
      <c r="N71" s="12">
        <f t="shared" si="5"/>
        <v>0.15146981311120794</v>
      </c>
      <c r="O71" s="12">
        <f t="shared" si="5"/>
        <v>0.19543585999249033</v>
      </c>
      <c r="P71" s="12">
        <f t="shared" si="5"/>
        <v>0.58975332960579463</v>
      </c>
      <c r="Q71" s="12"/>
    </row>
    <row r="72" spans="1:17">
      <c r="A72">
        <v>1968</v>
      </c>
      <c r="B72">
        <f>[3]German!B71</f>
        <v>72136.031082671194</v>
      </c>
      <c r="C72">
        <f>[3]German!C71</f>
        <v>67861.002743892372</v>
      </c>
      <c r="D72">
        <f>[3]German!D71</f>
        <v>89837.068069320056</v>
      </c>
      <c r="E72">
        <f>[3]German!E71</f>
        <v>283161.18572161125</v>
      </c>
      <c r="F72">
        <f>[3]German!F71</f>
        <v>503425.14775708335</v>
      </c>
      <c r="G72">
        <f>B72/[3]German!$G71</f>
        <v>1211.5453511730964</v>
      </c>
      <c r="H72">
        <f>C72/[3]German!$G71</f>
        <v>1139.7450229287422</v>
      </c>
      <c r="I72">
        <f>D72/[3]German!$G71</f>
        <v>1508.8393490580063</v>
      </c>
      <c r="J72">
        <f>E72/[3]German!$G71</f>
        <v>4755.773405394516</v>
      </c>
      <c r="K72">
        <f>F72/[3]German!$G71</f>
        <v>8455.1698821595055</v>
      </c>
      <c r="L72" s="12">
        <f>[3]German!$G71</f>
        <v>59.540512464369939</v>
      </c>
      <c r="M72" s="12">
        <f t="shared" si="5"/>
        <v>0.14329048003275124</v>
      </c>
      <c r="N72" s="12">
        <f t="shared" si="5"/>
        <v>0.1347985952752547</v>
      </c>
      <c r="O72" s="12">
        <f t="shared" si="5"/>
        <v>0.17845168933171557</v>
      </c>
      <c r="P72" s="12">
        <f t="shared" si="5"/>
        <v>0.56246929058507111</v>
      </c>
      <c r="Q72" s="12"/>
    </row>
    <row r="73" spans="1:17">
      <c r="A73">
        <v>1969</v>
      </c>
      <c r="B73">
        <f>[3]German!B72</f>
        <v>98494.061409100148</v>
      </c>
      <c r="C73">
        <f>[3]German!C72</f>
        <v>94137.648565325493</v>
      </c>
      <c r="D73">
        <f>[3]German!D72</f>
        <v>119674.92989496003</v>
      </c>
      <c r="E73">
        <f>[3]German!E72</f>
        <v>330586.23840987426</v>
      </c>
      <c r="F73">
        <f>[3]German!F72</f>
        <v>563983.05002343829</v>
      </c>
      <c r="G73">
        <f>B73/[3]German!$G72</f>
        <v>1637.1353662218858</v>
      </c>
      <c r="H73">
        <f>C73/[3]German!$G72</f>
        <v>1564.7245281025857</v>
      </c>
      <c r="I73">
        <f>D73/[3]German!$G72</f>
        <v>1989.1966822992836</v>
      </c>
      <c r="J73">
        <f>E73/[3]German!$G72</f>
        <v>5494.8939534445963</v>
      </c>
      <c r="K73">
        <f>F73/[3]German!$G72</f>
        <v>9374.3377411153233</v>
      </c>
      <c r="L73" s="12">
        <f>[3]German!$G72</f>
        <v>60.162441934414211</v>
      </c>
      <c r="M73" s="12">
        <f t="shared" si="5"/>
        <v>0.17464010913981701</v>
      </c>
      <c r="N73" s="12">
        <f t="shared" si="5"/>
        <v>0.16691574075038829</v>
      </c>
      <c r="O73" s="12">
        <f t="shared" si="5"/>
        <v>0.21219596916961694</v>
      </c>
      <c r="P73" s="12">
        <f t="shared" si="5"/>
        <v>0.58616342884087669</v>
      </c>
      <c r="Q73" s="12"/>
    </row>
    <row r="74" spans="1:17">
      <c r="A74">
        <v>1970</v>
      </c>
      <c r="B74">
        <f>[3]German!B73</f>
        <v>79747.307495898945</v>
      </c>
      <c r="C74">
        <f>[3]German!C73</f>
        <v>75425.239639421459</v>
      </c>
      <c r="D74">
        <f>[3]German!D73</f>
        <v>103480.13764436176</v>
      </c>
      <c r="E74">
        <f>[3]German!E73</f>
        <v>311167.44532405393</v>
      </c>
      <c r="F74">
        <f>[3]German!F73</f>
        <v>570350.79017437808</v>
      </c>
      <c r="G74">
        <f>B74/[3]German!$G73</f>
        <v>1310.5996847062743</v>
      </c>
      <c r="H74">
        <f>C74/[3]German!$G73</f>
        <v>1239.569063763118</v>
      </c>
      <c r="I74">
        <f>D74/[3]German!$G73</f>
        <v>1700.6346675345344</v>
      </c>
      <c r="J74">
        <f>E74/[3]German!$G73</f>
        <v>5113.8523486016638</v>
      </c>
      <c r="K74">
        <f>F74/[3]German!$G73</f>
        <v>9373.3768480265626</v>
      </c>
      <c r="L74" s="12">
        <f>[3]German!$G73</f>
        <v>60.847952602530619</v>
      </c>
      <c r="M74" s="12">
        <f t="shared" si="5"/>
        <v>0.13982150786802125</v>
      </c>
      <c r="N74" s="12">
        <f t="shared" si="5"/>
        <v>0.1322435962898571</v>
      </c>
      <c r="O74" s="12">
        <f t="shared" si="5"/>
        <v>0.18143244372945275</v>
      </c>
      <c r="P74" s="12">
        <f t="shared" si="5"/>
        <v>0.54557204212677268</v>
      </c>
      <c r="Q74" s="12"/>
    </row>
    <row r="75" spans="1:17">
      <c r="A75">
        <v>1971</v>
      </c>
      <c r="B75">
        <f>[3]German!B74</f>
        <v>83101.578565534073</v>
      </c>
      <c r="C75">
        <f>[3]German!C74</f>
        <v>78580.036903375018</v>
      </c>
      <c r="D75">
        <f>[3]German!D74</f>
        <v>111931.86637231661</v>
      </c>
      <c r="E75">
        <f>[3]German!E74</f>
        <v>323478.68635128718</v>
      </c>
      <c r="F75">
        <f>[3]German!F74</f>
        <v>596601.20346104098</v>
      </c>
      <c r="G75">
        <f>B75/[3]German!$G74</f>
        <v>1351.6404428988978</v>
      </c>
      <c r="H75">
        <f>C75/[3]German!$G74</f>
        <v>1278.0979340763133</v>
      </c>
      <c r="I75">
        <f>D75/[3]German!$G74</f>
        <v>1820.5627383921399</v>
      </c>
      <c r="J75">
        <f>E75/[3]German!$G74</f>
        <v>5261.3546268968821</v>
      </c>
      <c r="K75">
        <f>F75/[3]German!$G74</f>
        <v>9703.6702406823224</v>
      </c>
      <c r="L75" s="12">
        <f>[3]German!$G74</f>
        <v>61.482015429564974</v>
      </c>
      <c r="M75" s="12">
        <f t="shared" si="5"/>
        <v>0.13929167102486534</v>
      </c>
      <c r="N75" s="12">
        <f t="shared" si="5"/>
        <v>0.13171283672830608</v>
      </c>
      <c r="O75" s="12">
        <f t="shared" si="5"/>
        <v>0.18761589102229481</v>
      </c>
      <c r="P75" s="12">
        <f t="shared" si="5"/>
        <v>0.54220253743154045</v>
      </c>
      <c r="Q75" s="12"/>
    </row>
    <row r="76" spans="1:17">
      <c r="A76">
        <v>1972</v>
      </c>
      <c r="B76">
        <f>[3]German!B75</f>
        <v>77806.199184292098</v>
      </c>
      <c r="C76">
        <f>[3]German!C75</f>
        <v>73895.607094326944</v>
      </c>
      <c r="D76">
        <f>[3]German!D75</f>
        <v>108498.2560319045</v>
      </c>
      <c r="E76">
        <f>[3]German!E75</f>
        <v>319426.33708874177</v>
      </c>
      <c r="F76">
        <f>[3]German!F75</f>
        <v>610428.98426873982</v>
      </c>
      <c r="G76">
        <f>B76/[3]German!$G75</f>
        <v>1255.8843120574377</v>
      </c>
      <c r="H76">
        <f>C76/[3]German!$G75</f>
        <v>1192.7627188151007</v>
      </c>
      <c r="I76">
        <f>D76/[3]German!$G75</f>
        <v>1751.290502101396</v>
      </c>
      <c r="J76">
        <f>E76/[3]German!$G75</f>
        <v>5155.9198343248509</v>
      </c>
      <c r="K76">
        <f>F76/[3]German!$G75</f>
        <v>9853.0476106721017</v>
      </c>
      <c r="L76" s="12">
        <f>[3]German!$G75</f>
        <v>61.9533172261918</v>
      </c>
      <c r="M76" s="12">
        <f t="shared" si="5"/>
        <v>0.12746150852830099</v>
      </c>
      <c r="N76" s="12">
        <f t="shared" si="5"/>
        <v>0.12105520707351371</v>
      </c>
      <c r="O76" s="12">
        <f t="shared" si="5"/>
        <v>0.17774099662367671</v>
      </c>
      <c r="P76" s="12">
        <f t="shared" si="5"/>
        <v>0.52328173353596052</v>
      </c>
      <c r="Q76" s="12"/>
    </row>
    <row r="77" spans="1:17">
      <c r="A77">
        <v>1973</v>
      </c>
      <c r="B77">
        <f>[3]German!B76</f>
        <v>92172.332490841596</v>
      </c>
      <c r="C77">
        <f>[3]German!C76</f>
        <v>87876.887833213841</v>
      </c>
      <c r="D77">
        <f>[3]German!D76</f>
        <v>133271.41118376428</v>
      </c>
      <c r="E77">
        <f>[3]German!E76</f>
        <v>388903.62078789849</v>
      </c>
      <c r="F77">
        <f>[3]German!F76</f>
        <v>758481.54859523999</v>
      </c>
      <c r="G77">
        <f>B77/[3]German!$G76</f>
        <v>1487.2262245198399</v>
      </c>
      <c r="H77">
        <f>C77/[3]German!$G76</f>
        <v>1417.9180300957441</v>
      </c>
      <c r="I77">
        <f>D77/[3]German!$G76</f>
        <v>2150.3712918511083</v>
      </c>
      <c r="J77">
        <f>E77/[3]German!$G76</f>
        <v>6275.0681035868483</v>
      </c>
      <c r="K77">
        <f>F77/[3]German!$G76</f>
        <v>12238.31077506196</v>
      </c>
      <c r="L77" s="12">
        <f>[3]German!$G76</f>
        <v>61.975999999999999</v>
      </c>
      <c r="M77" s="12">
        <f t="shared" si="5"/>
        <v>0.12152218160290265</v>
      </c>
      <c r="N77" s="12">
        <f t="shared" si="5"/>
        <v>0.11585896584560017</v>
      </c>
      <c r="O77" s="12">
        <f t="shared" si="5"/>
        <v>0.17570817830782054</v>
      </c>
      <c r="P77" s="12">
        <f t="shared" si="5"/>
        <v>0.51273972518932698</v>
      </c>
      <c r="Q77" s="12"/>
    </row>
    <row r="78" spans="1:17">
      <c r="A78">
        <v>1974</v>
      </c>
      <c r="B78">
        <f>[3]German!B77</f>
        <v>101455.03860455296</v>
      </c>
      <c r="C78">
        <f>[3]German!C77</f>
        <v>95667.273036419807</v>
      </c>
      <c r="D78">
        <f>[3]German!D77</f>
        <v>144624.33597393171</v>
      </c>
      <c r="E78">
        <f>[3]German!E77</f>
        <v>404061.86798179225</v>
      </c>
      <c r="F78">
        <f>[3]German!F77</f>
        <v>788375.55695794558</v>
      </c>
      <c r="G78">
        <f>B78/[3]German!$G77</f>
        <v>1634.3489476928953</v>
      </c>
      <c r="H78">
        <f>C78/[3]German!$G77</f>
        <v>1541.1132770364445</v>
      </c>
      <c r="I78">
        <f>D78/[3]German!$G77</f>
        <v>2329.767299493903</v>
      </c>
      <c r="J78">
        <f>E78/[3]German!$G77</f>
        <v>6509.0713859255502</v>
      </c>
      <c r="K78">
        <f>F78/[3]German!$G77</f>
        <v>12700.017462150923</v>
      </c>
      <c r="L78" s="12">
        <f>[3]German!$G77</f>
        <v>62.076730154701956</v>
      </c>
      <c r="M78" s="12">
        <f t="shared" si="5"/>
        <v>0.12868871657567751</v>
      </c>
      <c r="N78" s="12">
        <f t="shared" si="5"/>
        <v>0.12134733527960329</v>
      </c>
      <c r="O78" s="12">
        <f t="shared" si="5"/>
        <v>0.18344599182144153</v>
      </c>
      <c r="P78" s="12">
        <f t="shared" si="5"/>
        <v>0.51252460127115052</v>
      </c>
      <c r="Q78" s="12"/>
    </row>
    <row r="79" spans="1:17">
      <c r="A79">
        <v>1975</v>
      </c>
      <c r="B79">
        <f>[3]German!B78</f>
        <v>67120.181162263194</v>
      </c>
      <c r="C79">
        <f>[3]German!C78</f>
        <v>59358.676035955083</v>
      </c>
      <c r="D79">
        <f>[3]German!D78</f>
        <v>110068.29859935261</v>
      </c>
      <c r="E79">
        <f>[3]German!E78</f>
        <v>365411.7081830129</v>
      </c>
      <c r="F79">
        <f>[3]German!F78</f>
        <v>793643.63761783217</v>
      </c>
      <c r="G79">
        <f>B79/[3]German!$G78</f>
        <v>1083.5997805579891</v>
      </c>
      <c r="H79">
        <f>C79/[3]German!$G78</f>
        <v>958.29670321177184</v>
      </c>
      <c r="I79">
        <f>D79/[3]German!$G78</f>
        <v>1776.9615955045508</v>
      </c>
      <c r="J79">
        <f>E79/[3]German!$G78</f>
        <v>5899.2696375952619</v>
      </c>
      <c r="K79">
        <f>F79/[3]German!$G78</f>
        <v>12812.719761362001</v>
      </c>
      <c r="L79" s="12">
        <f>[3]German!$G78</f>
        <v>61.941855624684898</v>
      </c>
      <c r="M79" s="12">
        <f t="shared" si="5"/>
        <v>8.4572190818196877E-2</v>
      </c>
      <c r="N79" s="12">
        <f t="shared" si="5"/>
        <v>7.4792606180430835E-2</v>
      </c>
      <c r="O79" s="12">
        <f t="shared" si="5"/>
        <v>0.13868730672336649</v>
      </c>
      <c r="P79" s="12">
        <f t="shared" si="5"/>
        <v>0.46042290376045542</v>
      </c>
      <c r="Q79" s="12"/>
    </row>
    <row r="80" spans="1:17">
      <c r="A80">
        <v>1976</v>
      </c>
      <c r="B80">
        <f>[3]German!B79</f>
        <v>74002.995834080502</v>
      </c>
      <c r="C80">
        <f>[3]German!C79</f>
        <v>66517.619582914718</v>
      </c>
      <c r="D80">
        <f>[3]German!D79</f>
        <v>115917.19366767503</v>
      </c>
      <c r="E80">
        <f>[3]German!E79</f>
        <v>377519.11323803948</v>
      </c>
      <c r="F80">
        <f>[3]German!F79</f>
        <v>830677.2649149145</v>
      </c>
      <c r="G80">
        <f>B80/[3]German!$G79</f>
        <v>1198.8506043847106</v>
      </c>
      <c r="H80">
        <f>C80/[3]German!$G79</f>
        <v>1077.5872995466605</v>
      </c>
      <c r="I80">
        <f>D80/[3]German!$G79</f>
        <v>1877.8617827668172</v>
      </c>
      <c r="J80">
        <f>E80/[3]German!$G79</f>
        <v>6115.8202039136013</v>
      </c>
      <c r="K80">
        <f>F80/[3]German!$G79</f>
        <v>13456.994948213467</v>
      </c>
      <c r="L80" s="12">
        <f>[3]German!$G79</f>
        <v>61.72828838173816</v>
      </c>
      <c r="M80" s="12">
        <f t="shared" si="5"/>
        <v>8.9087542129446098E-2</v>
      </c>
      <c r="N80" s="12">
        <f t="shared" si="5"/>
        <v>8.0076369478738599E-2</v>
      </c>
      <c r="O80" s="12">
        <f t="shared" si="5"/>
        <v>0.13954540296651591</v>
      </c>
      <c r="P80" s="12">
        <f t="shared" si="5"/>
        <v>0.45447146465084537</v>
      </c>
      <c r="Q80" s="12"/>
    </row>
    <row r="81" spans="1:17">
      <c r="A81">
        <v>1977</v>
      </c>
      <c r="B81">
        <f>[3]German!B80</f>
        <v>70571.699648948546</v>
      </c>
      <c r="C81">
        <f>[3]German!C80</f>
        <v>64155.150959829392</v>
      </c>
      <c r="D81">
        <f>[3]German!D80</f>
        <v>110936.32411414376</v>
      </c>
      <c r="E81">
        <f>[3]German!E80</f>
        <v>373637.15648074652</v>
      </c>
      <c r="F81">
        <f>[3]German!F80</f>
        <v>851232.14773255016</v>
      </c>
      <c r="G81">
        <f>B81/[3]German!$G80</f>
        <v>1143.6471022996682</v>
      </c>
      <c r="H81">
        <f>C81/[3]German!$G80</f>
        <v>1039.6639567671207</v>
      </c>
      <c r="I81">
        <f>D81/[3]German!$G80</f>
        <v>1797.7745504788561</v>
      </c>
      <c r="J81">
        <f>E81/[3]German!$G80</f>
        <v>6054.9632989753281</v>
      </c>
      <c r="K81">
        <f>F81/[3]German!$G80</f>
        <v>13794.611494143865</v>
      </c>
      <c r="L81" s="12">
        <f>[3]German!$G80</f>
        <v>61.707584015245239</v>
      </c>
      <c r="M81" s="12">
        <f t="shared" si="5"/>
        <v>8.2905350599048994E-2</v>
      </c>
      <c r="N81" s="12">
        <f t="shared" si="5"/>
        <v>7.5367396697506292E-2</v>
      </c>
      <c r="O81" s="12">
        <f t="shared" si="5"/>
        <v>0.13032440610901247</v>
      </c>
      <c r="P81" s="12">
        <f t="shared" si="5"/>
        <v>0.43893684875038358</v>
      </c>
      <c r="Q81" s="12"/>
    </row>
    <row r="82" spans="1:17">
      <c r="A82">
        <v>1978</v>
      </c>
      <c r="B82">
        <f>[3]German!B81</f>
        <v>71651.274788572002</v>
      </c>
      <c r="C82">
        <f>[3]German!C81</f>
        <v>65590.061114427808</v>
      </c>
      <c r="D82">
        <f>[3]German!D81</f>
        <v>112601.66186246942</v>
      </c>
      <c r="E82">
        <f>[3]German!E81</f>
        <v>377685.37545543921</v>
      </c>
      <c r="F82">
        <f>[3]German!F81</f>
        <v>875361.81680976518</v>
      </c>
      <c r="G82">
        <f>B82/[3]German!$G81</f>
        <v>1160.8886941635437</v>
      </c>
      <c r="H82">
        <f>C82/[3]German!$G81</f>
        <v>1062.6853551722081</v>
      </c>
      <c r="I82">
        <f>D82/[3]German!$G81</f>
        <v>1824.3638593435865</v>
      </c>
      <c r="J82">
        <f>E82/[3]German!$G81</f>
        <v>6119.2307270304573</v>
      </c>
      <c r="K82">
        <f>F82/[3]German!$G81</f>
        <v>14182.547895142176</v>
      </c>
      <c r="L82" s="12">
        <f>[3]German!$G81</f>
        <v>61.721054868398873</v>
      </c>
      <c r="M82" s="12">
        <f t="shared" si="5"/>
        <v>8.1853324434121799E-2</v>
      </c>
      <c r="N82" s="12">
        <f t="shared" si="5"/>
        <v>7.4929086298816616E-2</v>
      </c>
      <c r="O82" s="12">
        <f t="shared" si="5"/>
        <v>0.12863442258978514</v>
      </c>
      <c r="P82" s="12">
        <f t="shared" si="5"/>
        <v>0.43146201742258344</v>
      </c>
      <c r="Q82" s="12"/>
    </row>
    <row r="83" spans="1:17">
      <c r="A83">
        <v>1979</v>
      </c>
      <c r="B83">
        <f>[3]German!B82</f>
        <v>88148.172194374347</v>
      </c>
      <c r="C83">
        <f>[3]German!C82</f>
        <v>81537.236142335489</v>
      </c>
      <c r="D83">
        <f>[3]German!D82</f>
        <v>130215.9860135851</v>
      </c>
      <c r="E83">
        <f>[3]German!E82</f>
        <v>400759.03429851087</v>
      </c>
      <c r="F83">
        <f>[3]German!F82</f>
        <v>909287.1004693734</v>
      </c>
      <c r="G83">
        <f>B83/[3]German!$G82</f>
        <v>1425.8538878827223</v>
      </c>
      <c r="H83">
        <f>C83/[3]German!$G82</f>
        <v>1318.9177071578627</v>
      </c>
      <c r="I83">
        <f>D83/[3]German!$G82</f>
        <v>2106.3280757828575</v>
      </c>
      <c r="J83">
        <f>E83/[3]German!$G82</f>
        <v>6482.537447272508</v>
      </c>
      <c r="K83">
        <f>F83/[3]German!$G82</f>
        <v>14708.308920427138</v>
      </c>
      <c r="L83" s="12">
        <f>[3]German!$G82</f>
        <v>61.821321906459332</v>
      </c>
      <c r="M83" s="12">
        <f t="shared" si="5"/>
        <v>9.6942068296000591E-2</v>
      </c>
      <c r="N83" s="12">
        <f t="shared" si="5"/>
        <v>8.9671607680617063E-2</v>
      </c>
      <c r="O83" s="12">
        <f t="shared" si="5"/>
        <v>0.14320667910758625</v>
      </c>
      <c r="P83" s="12">
        <f t="shared" si="5"/>
        <v>0.44073982143993828</v>
      </c>
      <c r="Q83" s="12"/>
    </row>
    <row r="84" spans="1:17">
      <c r="A84">
        <v>1980</v>
      </c>
      <c r="B84">
        <f>[3]German!B83</f>
        <v>88700.161994627779</v>
      </c>
      <c r="C84">
        <f>[3]German!C83</f>
        <v>80895.08684322222</v>
      </c>
      <c r="D84">
        <f>[3]German!D83</f>
        <v>131930.79641083657</v>
      </c>
      <c r="E84">
        <f>[3]German!E83</f>
        <v>403691.38640944572</v>
      </c>
      <c r="F84">
        <f>[3]German!F83</f>
        <v>928404.7543202634</v>
      </c>
      <c r="G84">
        <f>B84/[3]German!$G83</f>
        <v>1428.7797362088863</v>
      </c>
      <c r="H84">
        <f>C84/[3]German!$G83</f>
        <v>1303.0558032966649</v>
      </c>
      <c r="I84">
        <f>D84/[3]German!$G83</f>
        <v>2125.137589998089</v>
      </c>
      <c r="J84">
        <f>E84/[3]German!$G83</f>
        <v>6502.6495962749332</v>
      </c>
      <c r="K84">
        <f>F84/[3]German!$G83</f>
        <v>14954.717896153583</v>
      </c>
      <c r="L84" s="12">
        <f>[3]German!$G83</f>
        <v>62.081061024832373</v>
      </c>
      <c r="M84" s="12">
        <f t="shared" si="5"/>
        <v>9.554040043619777E-2</v>
      </c>
      <c r="N84" s="12">
        <f t="shared" si="5"/>
        <v>8.7133425875710865E-2</v>
      </c>
      <c r="O84" s="12">
        <f t="shared" si="5"/>
        <v>0.14210482636684732</v>
      </c>
      <c r="P84" s="12">
        <f t="shared" si="5"/>
        <v>0.43482261861639276</v>
      </c>
      <c r="Q84" s="12"/>
    </row>
    <row r="85" spans="1:17">
      <c r="A85">
        <v>1981</v>
      </c>
      <c r="B85">
        <f>[3]German!B84</f>
        <v>57070.580906701238</v>
      </c>
      <c r="C85">
        <f>[3]German!C84</f>
        <v>48016.022160073771</v>
      </c>
      <c r="D85">
        <f>[3]German!D84</f>
        <v>99590.763606930283</v>
      </c>
      <c r="E85">
        <f>[3]German!E84</f>
        <v>369016.87459035072</v>
      </c>
      <c r="F85">
        <f>[3]German!F84</f>
        <v>934275.92571764672</v>
      </c>
      <c r="G85">
        <f>B85/[3]German!$G84</f>
        <v>916.77148155983741</v>
      </c>
      <c r="H85">
        <f>C85/[3]German!$G84</f>
        <v>771.32068878471875</v>
      </c>
      <c r="I85">
        <f>D85/[3]German!$G84</f>
        <v>1599.8080000422831</v>
      </c>
      <c r="J85">
        <f>E85/[3]German!$G84</f>
        <v>5927.820279100275</v>
      </c>
      <c r="K85">
        <f>F85/[3]German!$G84</f>
        <v>15008.03936105166</v>
      </c>
      <c r="L85" s="12">
        <f>[3]German!$G84</f>
        <v>62.251697456381073</v>
      </c>
      <c r="M85" s="12">
        <f t="shared" si="5"/>
        <v>6.1085359619925485E-2</v>
      </c>
      <c r="N85" s="12">
        <f t="shared" si="5"/>
        <v>5.1393834346305303E-2</v>
      </c>
      <c r="O85" s="12">
        <f t="shared" si="5"/>
        <v>0.10659673535998639</v>
      </c>
      <c r="P85" s="12">
        <f t="shared" si="5"/>
        <v>0.39497632811944428</v>
      </c>
      <c r="Q85" s="12"/>
    </row>
    <row r="86" spans="1:17">
      <c r="A86">
        <v>1982</v>
      </c>
      <c r="B86">
        <f>[3]German!B85</f>
        <v>46603.959074557308</v>
      </c>
      <c r="C86">
        <f>[3]German!C85</f>
        <v>38013.945137034985</v>
      </c>
      <c r="D86">
        <f>[3]German!D85</f>
        <v>89646.074015860082</v>
      </c>
      <c r="E86">
        <f>[3]German!E85</f>
        <v>359186.47975346743</v>
      </c>
      <c r="F86">
        <f>[3]German!F85</f>
        <v>947809.73371739092</v>
      </c>
      <c r="G86">
        <f>B86/[3]German!$G85</f>
        <v>748.21229032932411</v>
      </c>
      <c r="H86">
        <f>C86/[3]German!$G85</f>
        <v>610.30224728186136</v>
      </c>
      <c r="I86">
        <f>D86/[3]German!$G85</f>
        <v>1439.2402639254942</v>
      </c>
      <c r="J86">
        <f>E86/[3]German!$G85</f>
        <v>5766.6289304246657</v>
      </c>
      <c r="K86">
        <f>F86/[3]German!$G85</f>
        <v>15216.795005046517</v>
      </c>
      <c r="L86" s="12">
        <f>[3]German!$G85</f>
        <v>62.287080387365286</v>
      </c>
      <c r="M86" s="12">
        <f t="shared" si="5"/>
        <v>4.9170162973292734E-2</v>
      </c>
      <c r="N86" s="12">
        <f t="shared" si="5"/>
        <v>4.0107147863887235E-2</v>
      </c>
      <c r="O86" s="12">
        <f t="shared" si="5"/>
        <v>9.4582352160765965E-2</v>
      </c>
      <c r="P86" s="12">
        <f t="shared" si="5"/>
        <v>0.37896475102097477</v>
      </c>
      <c r="Q86" s="12"/>
    </row>
    <row r="87" spans="1:17">
      <c r="A87">
        <v>1983</v>
      </c>
      <c r="B87">
        <f>[3]German!B86</f>
        <v>65194.986817793382</v>
      </c>
      <c r="C87">
        <f>[3]German!C86</f>
        <v>59103.654006056408</v>
      </c>
      <c r="D87">
        <f>[3]German!D86</f>
        <v>110306.50183398253</v>
      </c>
      <c r="E87">
        <f>[3]German!E86</f>
        <v>384019.85236581141</v>
      </c>
      <c r="F87">
        <f>[3]German!F86</f>
        <v>975526.42591262015</v>
      </c>
      <c r="G87">
        <f>B87/[3]German!$G86</f>
        <v>1048.0588092445123</v>
      </c>
      <c r="H87">
        <f>C87/[3]German!$G86</f>
        <v>950.13601908852593</v>
      </c>
      <c r="I87">
        <f>D87/[3]German!$G86</f>
        <v>1773.2605926764147</v>
      </c>
      <c r="J87">
        <f>E87/[3]German!$G86</f>
        <v>6173.410086293934</v>
      </c>
      <c r="K87">
        <f>F87/[3]German!$G86</f>
        <v>15682.326421599859</v>
      </c>
      <c r="L87" s="12">
        <f>[3]German!$G86</f>
        <v>62.205466184468072</v>
      </c>
      <c r="M87" s="12">
        <f t="shared" si="5"/>
        <v>6.6830569717065788E-2</v>
      </c>
      <c r="N87" s="12">
        <f t="shared" si="5"/>
        <v>6.0586420250752324E-2</v>
      </c>
      <c r="O87" s="12">
        <f t="shared" si="5"/>
        <v>0.1130738224039283</v>
      </c>
      <c r="P87" s="12">
        <f t="shared" si="5"/>
        <v>0.39365397201470465</v>
      </c>
      <c r="Q87" s="12"/>
    </row>
    <row r="88" spans="1:17">
      <c r="A88">
        <v>1984</v>
      </c>
      <c r="B88">
        <f>[3]German!B87</f>
        <v>74446.830002871255</v>
      </c>
      <c r="C88">
        <f>[3]German!C87</f>
        <v>68078.780619796962</v>
      </c>
      <c r="D88">
        <f>[3]German!D87</f>
        <v>117888.27765021902</v>
      </c>
      <c r="E88">
        <f>[3]German!E87</f>
        <v>392639.78664938029</v>
      </c>
      <c r="F88">
        <f>[3]German!F87</f>
        <v>991924.66170825309</v>
      </c>
      <c r="G88">
        <f>B88/[3]German!$G87</f>
        <v>1199.1749317425786</v>
      </c>
      <c r="H88">
        <f>C88/[3]German!$G87</f>
        <v>1096.5996416464527</v>
      </c>
      <c r="I88">
        <f>D88/[3]German!$G87</f>
        <v>1898.9212475400129</v>
      </c>
      <c r="J88">
        <f>E88/[3]German!$G87</f>
        <v>6324.5646501876818</v>
      </c>
      <c r="K88">
        <f>F88/[3]German!$G87</f>
        <v>15977.727842164652</v>
      </c>
      <c r="L88" s="12">
        <f>[3]German!$G87</f>
        <v>62.081709709098902</v>
      </c>
      <c r="M88" s="12">
        <f t="shared" si="5"/>
        <v>7.5052907621695669E-2</v>
      </c>
      <c r="N88" s="12">
        <f t="shared" si="5"/>
        <v>6.8633015437436953E-2</v>
      </c>
      <c r="O88" s="12">
        <f t="shared" si="5"/>
        <v>0.11884801558134116</v>
      </c>
      <c r="P88" s="12">
        <f t="shared" si="5"/>
        <v>0.39583629866928777</v>
      </c>
      <c r="Q88" s="12"/>
    </row>
    <row r="89" spans="1:17">
      <c r="A89">
        <v>1985</v>
      </c>
      <c r="B89">
        <f>[3]German!B88</f>
        <v>77580.783932281149</v>
      </c>
      <c r="C89">
        <f>[3]German!C88</f>
        <v>70693.446352186787</v>
      </c>
      <c r="D89">
        <f>[3]German!D88</f>
        <v>121864.6652552248</v>
      </c>
      <c r="E89">
        <f>[3]German!E88</f>
        <v>400763.81228374102</v>
      </c>
      <c r="F89">
        <f>[3]German!F88</f>
        <v>1019114.724114107</v>
      </c>
      <c r="G89">
        <f>B89/[3]German!$G88</f>
        <v>1250.6176122920147</v>
      </c>
      <c r="H89">
        <f>C89/[3]German!$G88</f>
        <v>1139.5923655378031</v>
      </c>
      <c r="I89">
        <f>D89/[3]German!$G88</f>
        <v>1964.4825555937584</v>
      </c>
      <c r="J89">
        <f>E89/[3]German!$G88</f>
        <v>6460.3920791626397</v>
      </c>
      <c r="K89">
        <f>F89/[3]German!$G88</f>
        <v>16428.331325392734</v>
      </c>
      <c r="L89" s="12">
        <f>[3]German!$G88</f>
        <v>62.033976788555194</v>
      </c>
      <c r="M89" s="12">
        <f t="shared" si="5"/>
        <v>7.612566288817027E-2</v>
      </c>
      <c r="N89" s="12">
        <f t="shared" si="5"/>
        <v>6.9367505619780903E-2</v>
      </c>
      <c r="O89" s="12">
        <f t="shared" si="5"/>
        <v>0.11957894667958895</v>
      </c>
      <c r="P89" s="12">
        <f t="shared" si="5"/>
        <v>0.39324700428807541</v>
      </c>
      <c r="Q89" s="12"/>
    </row>
    <row r="90" spans="1:17">
      <c r="A90">
        <v>1986</v>
      </c>
      <c r="B90">
        <f>[3]German!B89</f>
        <v>97020.399124687014</v>
      </c>
      <c r="C90">
        <f>[3]German!C89</f>
        <v>92995.535465555527</v>
      </c>
      <c r="D90">
        <f>[3]German!D89</f>
        <v>145345.87875335143</v>
      </c>
      <c r="E90">
        <f>[3]German!E89</f>
        <v>432201.8094430237</v>
      </c>
      <c r="F90">
        <f>[3]German!F89</f>
        <v>1059996.7281238474</v>
      </c>
      <c r="G90">
        <f>B90/[3]German!$G89</f>
        <v>1561.1931496598295</v>
      </c>
      <c r="H90">
        <f>C90/[3]German!$G89</f>
        <v>1496.4274959453419</v>
      </c>
      <c r="I90">
        <f>D90/[3]German!$G89</f>
        <v>2338.8173238640284</v>
      </c>
      <c r="J90">
        <f>E90/[3]German!$G89</f>
        <v>6954.7281835634103</v>
      </c>
      <c r="K90">
        <f>F90/[3]German!$G89</f>
        <v>17056.821509072739</v>
      </c>
      <c r="L90" s="12">
        <f>[3]German!$G89</f>
        <v>62.14503256424544</v>
      </c>
      <c r="M90" s="12">
        <f t="shared" si="5"/>
        <v>9.1528960939727899E-2</v>
      </c>
      <c r="N90" s="12">
        <f t="shared" si="5"/>
        <v>8.7731908031597403E-2</v>
      </c>
      <c r="O90" s="12">
        <f t="shared" si="5"/>
        <v>0.13711917678331698</v>
      </c>
      <c r="P90" s="12">
        <f t="shared" si="5"/>
        <v>0.40773881463578093</v>
      </c>
      <c r="Q90" s="12"/>
    </row>
    <row r="91" spans="1:17">
      <c r="A91">
        <v>1987</v>
      </c>
      <c r="B91">
        <f>[3]German!B90</f>
        <v>67228.458770939673</v>
      </c>
      <c r="C91">
        <f>[3]German!C90</f>
        <v>64744.524638563402</v>
      </c>
      <c r="D91">
        <f>[3]German!D90</f>
        <v>118876.87502261419</v>
      </c>
      <c r="E91">
        <f>[3]German!E90</f>
        <v>407961.41691735137</v>
      </c>
      <c r="F91">
        <f>[3]German!F90</f>
        <v>1079321.6313294326</v>
      </c>
      <c r="G91">
        <f>B91/[3]German!$G90</f>
        <v>1080.1988005756166</v>
      </c>
      <c r="H91">
        <f>C91/[3]German!$G90</f>
        <v>1040.2879842404739</v>
      </c>
      <c r="I91">
        <f>D91/[3]German!$G90</f>
        <v>1910.0639842588864</v>
      </c>
      <c r="J91">
        <f>E91/[3]German!$G90</f>
        <v>6554.9536802075418</v>
      </c>
      <c r="K91">
        <f>F91/[3]German!$G90</f>
        <v>17342.089241845562</v>
      </c>
      <c r="L91" s="12">
        <f>[3]German!$G90</f>
        <v>62.237116663261389</v>
      </c>
      <c r="M91" s="12">
        <f t="shared" si="5"/>
        <v>6.2287697030710285E-2</v>
      </c>
      <c r="N91" s="12">
        <f t="shared" si="5"/>
        <v>5.9986312475564532E-2</v>
      </c>
      <c r="O91" s="12">
        <f t="shared" si="5"/>
        <v>0.11014036184579197</v>
      </c>
      <c r="P91" s="12">
        <f t="shared" si="5"/>
        <v>0.37797946883993527</v>
      </c>
      <c r="Q91" s="12"/>
    </row>
    <row r="92" spans="1:17">
      <c r="A92">
        <v>1988</v>
      </c>
      <c r="B92">
        <f>[3]German!B91</f>
        <v>124047.6135561525</v>
      </c>
      <c r="C92">
        <f>[3]German!C91</f>
        <v>122188.04586550184</v>
      </c>
      <c r="D92">
        <f>[3]German!D91</f>
        <v>176902.82550874545</v>
      </c>
      <c r="E92">
        <f>[3]German!E91</f>
        <v>474141.17759994615</v>
      </c>
      <c r="F92">
        <f>[3]German!F91</f>
        <v>1120589.9995618726</v>
      </c>
      <c r="G92">
        <f>B92/[3]German!$G91</f>
        <v>1982.3695822061834</v>
      </c>
      <c r="H92">
        <f>C92/[3]German!$G91</f>
        <v>1952.652360565877</v>
      </c>
      <c r="I92">
        <f>D92/[3]German!$G91</f>
        <v>2827.0336707132224</v>
      </c>
      <c r="J92">
        <f>E92/[3]German!$G91</f>
        <v>7577.1151189464772</v>
      </c>
      <c r="K92">
        <f>F92/[3]German!$G91</f>
        <v>17907.829627454517</v>
      </c>
      <c r="L92" s="12">
        <f>[3]German!$G91</f>
        <v>62.575422196551081</v>
      </c>
      <c r="M92" s="12">
        <f t="shared" si="5"/>
        <v>0.11069848348160571</v>
      </c>
      <c r="N92" s="12">
        <f t="shared" si="5"/>
        <v>0.10903902936245624</v>
      </c>
      <c r="O92" s="12">
        <f t="shared" si="5"/>
        <v>0.15786578996592046</v>
      </c>
      <c r="P92" s="12">
        <f t="shared" si="5"/>
        <v>0.4231174450827917</v>
      </c>
      <c r="Q92" s="12"/>
    </row>
    <row r="93" spans="1:17">
      <c r="A93">
        <v>1989</v>
      </c>
      <c r="B93">
        <f>[3]German!B92</f>
        <v>139333.44012276657</v>
      </c>
      <c r="C93">
        <f>[3]German!C92</f>
        <v>137171.65646023976</v>
      </c>
      <c r="D93">
        <f>[3]German!D92</f>
        <v>192227.99596040812</v>
      </c>
      <c r="E93">
        <f>[3]German!E92</f>
        <v>497449.33406306186</v>
      </c>
      <c r="F93">
        <f>[3]German!F92</f>
        <v>1161260.5671792666</v>
      </c>
      <c r="G93">
        <f>B93/[3]German!$G92</f>
        <v>2206.1678213196947</v>
      </c>
      <c r="H93">
        <f>C93/[3]German!$G92</f>
        <v>2171.9387263607309</v>
      </c>
      <c r="I93">
        <f>D93/[3]German!$G92</f>
        <v>3043.6858421852053</v>
      </c>
      <c r="J93">
        <f>E93/[3]German!$G92</f>
        <v>7876.4775532698395</v>
      </c>
      <c r="K93">
        <f>F93/[3]German!$G92</f>
        <v>18387.084200469293</v>
      </c>
      <c r="L93" s="12">
        <f>[3]German!$G92</f>
        <v>63.156319649073438</v>
      </c>
      <c r="M93" s="12">
        <f t="shared" si="5"/>
        <v>0.11998464777049243</v>
      </c>
      <c r="N93" s="12">
        <f t="shared" si="5"/>
        <v>0.1181230641400607</v>
      </c>
      <c r="O93" s="12">
        <f t="shared" si="5"/>
        <v>0.16553390461482312</v>
      </c>
      <c r="P93" s="12">
        <f t="shared" si="5"/>
        <v>0.42837012477860997</v>
      </c>
      <c r="Q93" s="12"/>
    </row>
    <row r="94" spans="1:17">
      <c r="A94">
        <v>1990</v>
      </c>
      <c r="B94">
        <f>[3]German!B93</f>
        <v>128482.69160940827</v>
      </c>
      <c r="C94">
        <f>[3]German!C93</f>
        <v>126672.50404767324</v>
      </c>
      <c r="D94">
        <f>[3]German!D93</f>
        <v>184617.10036874475</v>
      </c>
      <c r="E94">
        <f>[3]German!E93</f>
        <v>504084.68391389999</v>
      </c>
      <c r="F94">
        <f>[3]German!F93</f>
        <v>1225608.2817615778</v>
      </c>
      <c r="G94">
        <f>B94/[3]German!$G93</f>
        <v>2031.2184464130059</v>
      </c>
      <c r="H94">
        <f>C94/[3]German!$G93</f>
        <v>2002.6006900381517</v>
      </c>
      <c r="I94">
        <f>D94/[3]German!$G93</f>
        <v>2918.6628571907668</v>
      </c>
      <c r="J94">
        <f>E94/[3]German!$G93</f>
        <v>7969.2143408148104</v>
      </c>
      <c r="K94">
        <f>F94/[3]German!$G93</f>
        <v>19375.980677294367</v>
      </c>
      <c r="L94" s="12">
        <f>[3]German!$G93</f>
        <v>63.253999999999998</v>
      </c>
      <c r="M94" s="12">
        <f t="shared" si="5"/>
        <v>0.10483177498175758</v>
      </c>
      <c r="N94" s="12">
        <f t="shared" si="5"/>
        <v>0.10335480424920572</v>
      </c>
      <c r="O94" s="12">
        <f t="shared" si="5"/>
        <v>0.15063303921493817</v>
      </c>
      <c r="P94" s="12">
        <f t="shared" si="5"/>
        <v>0.41129347069144684</v>
      </c>
      <c r="Q94" s="12"/>
    </row>
    <row r="95" spans="1:17">
      <c r="A95">
        <v>1991</v>
      </c>
      <c r="B95">
        <f>[3]German!B94</f>
        <v>84671.440322471928</v>
      </c>
      <c r="C95">
        <f>[3]German!C94</f>
        <v>82630.292668887414</v>
      </c>
      <c r="D95">
        <f>[3]German!D94</f>
        <v>143100.23109535067</v>
      </c>
      <c r="E95">
        <f>[3]German!E94</f>
        <v>512286.21900788712</v>
      </c>
      <c r="F95">
        <f>[3]German!F94</f>
        <v>1426828.2317048025</v>
      </c>
      <c r="G95">
        <f>B95/[3]German!$G94</f>
        <v>1058.6014955954565</v>
      </c>
      <c r="H95">
        <f>C95/[3]German!$G94</f>
        <v>1033.0821238853919</v>
      </c>
      <c r="I95">
        <f>D95/[3]German!$G94</f>
        <v>1789.1052529714559</v>
      </c>
      <c r="J95">
        <f>E95/[3]German!$G94</f>
        <v>6404.8391706732527</v>
      </c>
      <c r="K95">
        <f>F95/[3]German!$G94</f>
        <v>17838.866261020139</v>
      </c>
      <c r="L95" s="12">
        <f>[3]German!$G94</f>
        <v>79.984244000000004</v>
      </c>
      <c r="M95" s="12">
        <f t="shared" si="5"/>
        <v>5.9342420090261888E-2</v>
      </c>
      <c r="N95" s="12">
        <f t="shared" si="5"/>
        <v>5.7911871122818412E-2</v>
      </c>
      <c r="O95" s="12">
        <f t="shared" si="5"/>
        <v>0.10029254251885084</v>
      </c>
      <c r="P95" s="12">
        <f t="shared" si="5"/>
        <v>0.35903846561530217</v>
      </c>
      <c r="Q95" s="12"/>
    </row>
    <row r="96" spans="1:17">
      <c r="A96">
        <v>1992</v>
      </c>
      <c r="B96">
        <f>[3]German!B95</f>
        <v>91104.699348909431</v>
      </c>
      <c r="C96">
        <f>[3]German!C95</f>
        <v>90246.15510830289</v>
      </c>
      <c r="D96">
        <f>[3]German!D95</f>
        <v>151754.40480605909</v>
      </c>
      <c r="E96">
        <f>[3]German!E95</f>
        <v>524838.52244664531</v>
      </c>
      <c r="F96">
        <f>[3]German!F95</f>
        <v>1451332.4522144634</v>
      </c>
      <c r="G96">
        <f>B96/[3]German!$G95</f>
        <v>1130.3626158774011</v>
      </c>
      <c r="H96">
        <f>C96/[3]German!$G95</f>
        <v>1119.7104067093337</v>
      </c>
      <c r="I96">
        <f>D96/[3]German!$G95</f>
        <v>1882.8612268456864</v>
      </c>
      <c r="J96">
        <f>E96/[3]German!$G95</f>
        <v>6511.8248497147551</v>
      </c>
      <c r="K96">
        <f>F96/[3]German!$G95</f>
        <v>18007.105658842636</v>
      </c>
      <c r="L96" s="12">
        <f>[3]German!$G95</f>
        <v>80.597763999999998</v>
      </c>
      <c r="M96" s="12">
        <f t="shared" si="5"/>
        <v>6.2773142852211847E-2</v>
      </c>
      <c r="N96" s="12">
        <f t="shared" si="5"/>
        <v>6.2181586975888298E-2</v>
      </c>
      <c r="O96" s="12">
        <f t="shared" si="5"/>
        <v>0.10456212466999557</v>
      </c>
      <c r="P96" s="12">
        <f t="shared" si="5"/>
        <v>0.3616252924309929</v>
      </c>
      <c r="Q96" s="12"/>
    </row>
    <row r="97" spans="1:17">
      <c r="A97">
        <v>1993</v>
      </c>
      <c r="B97">
        <f>[3]German!B96</f>
        <v>93921.232677100255</v>
      </c>
      <c r="C97">
        <f>[3]German!C96</f>
        <v>93753.202032038593</v>
      </c>
      <c r="D97">
        <f>[3]German!D96</f>
        <v>154488.79792482173</v>
      </c>
      <c r="E97">
        <f>[3]German!E96</f>
        <v>520737.90111729456</v>
      </c>
      <c r="F97">
        <f>[3]German!F96</f>
        <v>1433116.216663071</v>
      </c>
      <c r="G97">
        <f>B97/[3]German!$G96</f>
        <v>1157.6309939539258</v>
      </c>
      <c r="H97">
        <f>C97/[3]German!$G96</f>
        <v>1155.5599235781119</v>
      </c>
      <c r="I97">
        <f>D97/[3]German!$G96</f>
        <v>1904.1596409973793</v>
      </c>
      <c r="J97">
        <f>E97/[3]German!$G96</f>
        <v>6418.3818384538099</v>
      </c>
      <c r="K97">
        <f>F97/[3]German!$G96</f>
        <v>17663.947789642461</v>
      </c>
      <c r="L97" s="12">
        <f>[3]German!$G96</f>
        <v>81.132272</v>
      </c>
      <c r="M97" s="12">
        <f t="shared" si="5"/>
        <v>6.5536368638539635E-2</v>
      </c>
      <c r="N97" s="12">
        <f t="shared" si="5"/>
        <v>6.5419120195525773E-2</v>
      </c>
      <c r="O97" s="12">
        <f t="shared" si="5"/>
        <v>0.10779921134696252</v>
      </c>
      <c r="P97" s="12">
        <f t="shared" si="5"/>
        <v>0.36336055308187282</v>
      </c>
      <c r="Q97" s="12"/>
    </row>
    <row r="98" spans="1:17">
      <c r="A98">
        <v>1994</v>
      </c>
      <c r="B98">
        <f>[3]German!B97</f>
        <v>92336.526274873773</v>
      </c>
      <c r="C98">
        <f>[3]German!C97</f>
        <v>91855.647692610728</v>
      </c>
      <c r="D98">
        <f>[3]German!D97</f>
        <v>152312.37930701856</v>
      </c>
      <c r="E98">
        <f>[3]German!E97</f>
        <v>523359.96233913925</v>
      </c>
      <c r="F98">
        <f>[3]German!F97</f>
        <v>1459422.658686701</v>
      </c>
      <c r="G98">
        <f>B98/[3]German!$G97</f>
        <v>1134.1580105750859</v>
      </c>
      <c r="H98">
        <f>C98/[3]German!$G97</f>
        <v>1128.2514390568542</v>
      </c>
      <c r="I98">
        <f>D98/[3]German!$G97</f>
        <v>1870.8339166513897</v>
      </c>
      <c r="J98">
        <f>E98/[3]German!$G97</f>
        <v>6428.3649997209241</v>
      </c>
      <c r="K98">
        <f>F98/[3]German!$G97</f>
        <v>17925.906095242848</v>
      </c>
      <c r="L98" s="12">
        <f>[3]German!$G97</f>
        <v>81.414164</v>
      </c>
      <c r="M98" s="12">
        <f t="shared" si="5"/>
        <v>6.3269215210051064E-2</v>
      </c>
      <c r="N98" s="12">
        <f t="shared" si="5"/>
        <v>6.2939716021176081E-2</v>
      </c>
      <c r="O98" s="12">
        <f t="shared" si="5"/>
        <v>0.1043648174162794</v>
      </c>
      <c r="P98" s="12">
        <f t="shared" si="5"/>
        <v>0.3586075351263206</v>
      </c>
      <c r="Q98" s="12"/>
    </row>
    <row r="99" spans="1:17">
      <c r="A99">
        <v>1995</v>
      </c>
      <c r="B99">
        <f>[3]German!B98</f>
        <v>85480.463967862481</v>
      </c>
      <c r="C99">
        <f>[3]German!C98</f>
        <v>85336.225349318192</v>
      </c>
      <c r="D99">
        <f>[3]German!D98</f>
        <v>148081.6146183642</v>
      </c>
      <c r="E99">
        <f>[3]German!E98</f>
        <v>523093.11306491093</v>
      </c>
      <c r="F99">
        <f>[3]German!F98</f>
        <v>1482008.8762855518</v>
      </c>
      <c r="G99">
        <f>B99/[3]German!$G98</f>
        <v>1046.8657497961633</v>
      </c>
      <c r="H99">
        <f>C99/[3]German!$G98</f>
        <v>1045.0992822017815</v>
      </c>
      <c r="I99">
        <f>D99/[3]German!$G98</f>
        <v>1813.5321607140872</v>
      </c>
      <c r="J99">
        <f>E99/[3]German!$G98</f>
        <v>6406.238789576385</v>
      </c>
      <c r="K99">
        <f>F99/[3]German!$G98</f>
        <v>18149.928784435906</v>
      </c>
      <c r="L99" s="12">
        <f>[3]German!$G98</f>
        <v>81.65370200000001</v>
      </c>
      <c r="M99" s="12">
        <f t="shared" si="5"/>
        <v>5.7678780023306828E-2</v>
      </c>
      <c r="N99" s="12">
        <f t="shared" si="5"/>
        <v>5.7581453603167007E-2</v>
      </c>
      <c r="O99" s="12">
        <f t="shared" si="5"/>
        <v>9.991951936854121E-2</v>
      </c>
      <c r="P99" s="12">
        <f t="shared" si="5"/>
        <v>0.3529621997784323</v>
      </c>
      <c r="Q99" s="12"/>
    </row>
    <row r="100" spans="1:17">
      <c r="A100">
        <v>1996</v>
      </c>
      <c r="B100">
        <f>[3]German!B99</f>
        <v>87745.030632689493</v>
      </c>
      <c r="C100">
        <f>[3]German!C99</f>
        <v>87578.128365394878</v>
      </c>
      <c r="D100">
        <f>[3]German!D99</f>
        <v>151469.30639572002</v>
      </c>
      <c r="E100">
        <f>[3]German!E99</f>
        <v>528934.0126504075</v>
      </c>
      <c r="F100">
        <f>[3]German!F99</f>
        <v>1497936.8731723407</v>
      </c>
      <c r="G100">
        <f>B100/[3]German!$G99</f>
        <v>1071.4899981543622</v>
      </c>
      <c r="H100">
        <f>C100/[3]German!$G99</f>
        <v>1069.451887177752</v>
      </c>
      <c r="I100">
        <f>D100/[3]German!$G99</f>
        <v>1849.6528596564003</v>
      </c>
      <c r="J100">
        <f>E100/[3]German!$G99</f>
        <v>6459.0267978939219</v>
      </c>
      <c r="K100">
        <f>F100/[3]German!$G99</f>
        <v>18291.911985188013</v>
      </c>
      <c r="L100" s="12">
        <f>[3]German!$G99</f>
        <v>81.890667000000008</v>
      </c>
      <c r="M100" s="12">
        <f t="shared" si="5"/>
        <v>5.8577255293050162E-2</v>
      </c>
      <c r="N100" s="12">
        <f t="shared" si="5"/>
        <v>5.8465833863827206E-2</v>
      </c>
      <c r="O100" s="12">
        <f t="shared" si="5"/>
        <v>0.10111861795279618</v>
      </c>
      <c r="P100" s="12">
        <f t="shared" si="5"/>
        <v>0.35310834663561458</v>
      </c>
      <c r="Q100" s="12"/>
    </row>
    <row r="101" spans="1:17">
      <c r="A101">
        <v>1997</v>
      </c>
      <c r="B101">
        <f>[3]German!B100</f>
        <v>95752.276184088478</v>
      </c>
      <c r="C101">
        <f>[3]German!C100</f>
        <v>95345.338261024997</v>
      </c>
      <c r="D101">
        <f>[3]German!D100</f>
        <v>159263.18373875602</v>
      </c>
      <c r="E101">
        <f>[3]German!E100</f>
        <v>541503.59656810493</v>
      </c>
      <c r="F101">
        <f>[3]German!F100</f>
        <v>1522323.5806889136</v>
      </c>
      <c r="G101">
        <f>B101/[3]German!$G100</f>
        <v>1167.5530227983784</v>
      </c>
      <c r="H101">
        <f>C101/[3]German!$G100</f>
        <v>1162.5910352498984</v>
      </c>
      <c r="I101">
        <f>D101/[3]German!$G100</f>
        <v>1941.9717108049056</v>
      </c>
      <c r="J101">
        <f>E101/[3]German!$G100</f>
        <v>6602.8107761509818</v>
      </c>
      <c r="K101">
        <f>F101/[3]German!$G100</f>
        <v>18562.41511056578</v>
      </c>
      <c r="L101" s="12">
        <f>[3]German!$G100</f>
        <v>82.01107300000001</v>
      </c>
      <c r="M101" s="12">
        <f t="shared" si="5"/>
        <v>6.2898766989312932E-2</v>
      </c>
      <c r="N101" s="12">
        <f t="shared" si="5"/>
        <v>6.2631453306318322E-2</v>
      </c>
      <c r="O101" s="12">
        <f t="shared" si="5"/>
        <v>0.10461848306040358</v>
      </c>
      <c r="P101" s="12">
        <f t="shared" si="5"/>
        <v>0.35570860455505293</v>
      </c>
      <c r="Q101" s="12"/>
    </row>
    <row r="102" spans="1:17">
      <c r="A102">
        <v>1998</v>
      </c>
      <c r="B102">
        <f>[3]German!B101</f>
        <v>91829.969644912751</v>
      </c>
      <c r="C102">
        <f>[3]German!C101</f>
        <v>91667.43874215617</v>
      </c>
      <c r="D102">
        <f>[3]German!D101</f>
        <v>156745.26272875757</v>
      </c>
      <c r="E102">
        <f>[3]German!E101</f>
        <v>544222.09390350163</v>
      </c>
      <c r="F102">
        <f>[3]German!F101</f>
        <v>1547861.5965991474</v>
      </c>
      <c r="G102">
        <f>B102/[3]German!$G101</f>
        <v>1119.5544823317925</v>
      </c>
      <c r="H102">
        <f>C102/[3]German!$G101</f>
        <v>1117.5729701805617</v>
      </c>
      <c r="I102">
        <f>D102/[3]German!$G101</f>
        <v>1910.9759281291085</v>
      </c>
      <c r="J102">
        <f>E102/[3]German!$G101</f>
        <v>6634.9394099730334</v>
      </c>
      <c r="K102">
        <f>F102/[3]German!$G101</f>
        <v>18870.91322367459</v>
      </c>
      <c r="L102" s="12">
        <f>[3]German!$G101</f>
        <v>82.023672000000005</v>
      </c>
      <c r="M102" s="12">
        <f t="shared" si="5"/>
        <v>5.9326990117640435E-2</v>
      </c>
      <c r="N102" s="12">
        <f t="shared" si="5"/>
        <v>5.9221986606271149E-2</v>
      </c>
      <c r="O102" s="12">
        <f t="shared" si="5"/>
        <v>0.10126568362000017</v>
      </c>
      <c r="P102" s="12">
        <f t="shared" si="5"/>
        <v>0.35159609560649879</v>
      </c>
      <c r="Q102" s="12"/>
    </row>
    <row r="103" spans="1:17">
      <c r="A103">
        <v>1999</v>
      </c>
      <c r="B103">
        <f>[3]German!B102</f>
        <v>93942.922301241531</v>
      </c>
      <c r="C103">
        <f>[3]German!C102</f>
        <v>93942.922301241531</v>
      </c>
      <c r="D103">
        <f>[3]German!D102</f>
        <v>160184.578605196</v>
      </c>
      <c r="E103">
        <f>[3]German!E102</f>
        <v>554995.18657294649</v>
      </c>
      <c r="F103">
        <f>[3]German!F102</f>
        <v>1580999.3142438643</v>
      </c>
      <c r="G103">
        <f>B103/[3]German!$G102</f>
        <v>1144.6016010087963</v>
      </c>
      <c r="H103">
        <f>C103/[3]German!$G102</f>
        <v>1144.6016010087963</v>
      </c>
      <c r="I103">
        <f>D103/[3]German!$G102</f>
        <v>1951.6906717091088</v>
      </c>
      <c r="J103">
        <f>E103/[3]German!$G102</f>
        <v>6762.0674718480068</v>
      </c>
      <c r="K103">
        <f>F103/[3]German!$G102</f>
        <v>19262.913074755608</v>
      </c>
      <c r="L103" s="12">
        <f>[3]German!$G102</f>
        <v>82.074778000000009</v>
      </c>
      <c r="M103" s="12">
        <f t="shared" si="5"/>
        <v>5.9419963977764979E-2</v>
      </c>
      <c r="N103" s="12">
        <f t="shared" si="5"/>
        <v>5.9419963977764979E-2</v>
      </c>
      <c r="O103" s="12">
        <f t="shared" si="5"/>
        <v>0.10131856298862887</v>
      </c>
      <c r="P103" s="12">
        <f t="shared" si="5"/>
        <v>0.35104075098121151</v>
      </c>
      <c r="Q103" s="12"/>
    </row>
    <row r="104" spans="1:17">
      <c r="A104">
        <v>2000</v>
      </c>
      <c r="B104">
        <f>[3]German!B103</f>
        <v>102377.73658737782</v>
      </c>
      <c r="C104">
        <f>[3]German!C103</f>
        <v>101603.71183388923</v>
      </c>
      <c r="D104">
        <f>[3]German!D103</f>
        <v>169971.32168427249</v>
      </c>
      <c r="E104">
        <f>[3]German!E103</f>
        <v>577199.70560576825</v>
      </c>
      <c r="F104">
        <f>[3]German!F103</f>
        <v>1633854.4703749199</v>
      </c>
      <c r="G104">
        <f>B104/[3]German!$G103</f>
        <v>1245.6544743993647</v>
      </c>
      <c r="H104">
        <f>C104/[3]German!$G103</f>
        <v>1236.2367295886459</v>
      </c>
      <c r="I104">
        <f>D104/[3]German!$G103</f>
        <v>2068.0818353010109</v>
      </c>
      <c r="J104">
        <f>E104/[3]German!$G103</f>
        <v>7022.927248407892</v>
      </c>
      <c r="K104">
        <f>F104/[3]German!$G103</f>
        <v>19879.499189776441</v>
      </c>
      <c r="L104" s="12">
        <f>[3]German!$G103</f>
        <v>82.187909000000005</v>
      </c>
      <c r="M104" s="12">
        <f t="shared" si="5"/>
        <v>6.2660254290509268E-2</v>
      </c>
      <c r="N104" s="12">
        <f t="shared" si="5"/>
        <v>6.2186512737927184E-2</v>
      </c>
      <c r="O104" s="12">
        <f t="shared" si="5"/>
        <v>0.10403088204377788</v>
      </c>
      <c r="P104" s="12">
        <f t="shared" si="5"/>
        <v>0.35327485774991846</v>
      </c>
      <c r="Q104" s="12"/>
    </row>
  </sheetData>
  <mergeCells count="6">
    <mergeCell ref="Z1:AC1"/>
    <mergeCell ref="B2:F2"/>
    <mergeCell ref="G2:K2"/>
    <mergeCell ref="M2:P2"/>
    <mergeCell ref="R1:U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WorldGS</vt:lpstr>
      <vt:lpstr>WorldGSSCC131</vt:lpstr>
      <vt:lpstr>WorldGSCarbon131</vt:lpstr>
      <vt:lpstr>WorldGSCarbon1455</vt:lpstr>
      <vt:lpstr>CO2</vt:lpstr>
      <vt:lpstr>AllCountries</vt:lpstr>
      <vt:lpstr>USA</vt:lpstr>
      <vt:lpstr>GB</vt:lpstr>
      <vt:lpstr>Germany</vt:lpstr>
      <vt:lpstr>Australia</vt:lpstr>
      <vt:lpstr>France</vt:lpstr>
      <vt:lpstr>Switzerland</vt:lpstr>
      <vt:lpstr>Argentina</vt:lpstr>
      <vt:lpstr>Brazil</vt:lpstr>
      <vt:lpstr>Chile</vt:lpstr>
      <vt:lpstr>Colombia</vt:lpstr>
      <vt:lpstr>Mexico</vt:lpstr>
      <vt:lpstr>Gretl</vt:lpstr>
    </vt:vector>
  </TitlesOfParts>
  <Company>Ume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Cristián A. Ducoing Ruiz</dc:creator>
  <cp:lastModifiedBy>Microsoft Office User</cp:lastModifiedBy>
  <dcterms:created xsi:type="dcterms:W3CDTF">2016-05-17T13:43:18Z</dcterms:created>
  <dcterms:modified xsi:type="dcterms:W3CDTF">2021-12-22T23:18:54Z</dcterms:modified>
</cp:coreProperties>
</file>